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Q:\WorkingOnExcel\"/>
    </mc:Choice>
  </mc:AlternateContent>
  <xr:revisionPtr revIDLastSave="0" documentId="13_ncr:1_{2634393E-4C0E-475E-839C-44CDDF3971FC}" xr6:coauthVersionLast="43" xr6:coauthVersionMax="43" xr10:uidLastSave="{00000000-0000-0000-0000-000000000000}"/>
  <bookViews>
    <workbookView xWindow="-120" yWindow="-120" windowWidth="29040" windowHeight="15840" firstSheet="3" activeTab="11" xr2:uid="{26B924C7-D487-46BD-8CA1-9D2C6AD28ACD}"/>
  </bookViews>
  <sheets>
    <sheet name="Title" sheetId="12" r:id="rId1"/>
    <sheet name="Data" sheetId="1" r:id="rId2"/>
    <sheet name="Statistics" sheetId="2" r:id="rId3"/>
    <sheet name="Chart" sheetId="3" r:id="rId4"/>
    <sheet name="Returns" sheetId="4" r:id="rId5"/>
    <sheet name="Metrics" sheetId="5" r:id="rId6"/>
    <sheet name="Distributions of Returns" sheetId="6" r:id="rId7"/>
    <sheet name="Gaussian Model" sheetId="7" r:id="rId8"/>
    <sheet name="Gaussian Model Returns" sheetId="8" r:id="rId9"/>
    <sheet name="Benchmark" sheetId="9" r:id="rId10"/>
    <sheet name="Drawdown" sheetId="10" r:id="rId11"/>
    <sheet name="Correlation" sheetId="11" r:id="rId1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23" i="11" l="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2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" i="11"/>
  <c r="J2" i="11"/>
  <c r="I2" i="11"/>
  <c r="G1259" i="11"/>
  <c r="E1259" i="11"/>
  <c r="C1259" i="11"/>
  <c r="G1258" i="11"/>
  <c r="F1258" i="11"/>
  <c r="E1258" i="11"/>
  <c r="C1258" i="11"/>
  <c r="G1257" i="11"/>
  <c r="E1257" i="11"/>
  <c r="C1257" i="11"/>
  <c r="G1256" i="11"/>
  <c r="E1256" i="11"/>
  <c r="C1256" i="11"/>
  <c r="G1255" i="11"/>
  <c r="E1255" i="11"/>
  <c r="C1255" i="11"/>
  <c r="G1254" i="11"/>
  <c r="E1254" i="11"/>
  <c r="C1254" i="11"/>
  <c r="G1253" i="11"/>
  <c r="E1253" i="11"/>
  <c r="F1253" i="11" s="1"/>
  <c r="C1253" i="11"/>
  <c r="G1252" i="11"/>
  <c r="F1252" i="11"/>
  <c r="E1252" i="11"/>
  <c r="C1252" i="11"/>
  <c r="G1251" i="11"/>
  <c r="E1251" i="11"/>
  <c r="C1251" i="11"/>
  <c r="G1250" i="11"/>
  <c r="F1250" i="11"/>
  <c r="E1250" i="11"/>
  <c r="C1250" i="11"/>
  <c r="G1249" i="11"/>
  <c r="E1249" i="11"/>
  <c r="C1249" i="11"/>
  <c r="G1248" i="11"/>
  <c r="E1248" i="11"/>
  <c r="C1248" i="11"/>
  <c r="G1247" i="11"/>
  <c r="E1247" i="11"/>
  <c r="C1247" i="11"/>
  <c r="G1246" i="11"/>
  <c r="E1246" i="11"/>
  <c r="C1246" i="11"/>
  <c r="G1245" i="11"/>
  <c r="E1245" i="11"/>
  <c r="F1245" i="11" s="1"/>
  <c r="C1245" i="11"/>
  <c r="G1244" i="11"/>
  <c r="F1244" i="11"/>
  <c r="E1244" i="11"/>
  <c r="C1244" i="11"/>
  <c r="G1243" i="11"/>
  <c r="E1243" i="11"/>
  <c r="C1243" i="11"/>
  <c r="G1242" i="11"/>
  <c r="F1242" i="11"/>
  <c r="E1242" i="11"/>
  <c r="C1242" i="11"/>
  <c r="G1241" i="11"/>
  <c r="E1241" i="11"/>
  <c r="C1241" i="11"/>
  <c r="G1240" i="11"/>
  <c r="E1240" i="11"/>
  <c r="C1240" i="11"/>
  <c r="G1239" i="11"/>
  <c r="E1239" i="11"/>
  <c r="C1239" i="11"/>
  <c r="G1238" i="11"/>
  <c r="E1238" i="11"/>
  <c r="C1238" i="11"/>
  <c r="G1237" i="11"/>
  <c r="E1237" i="11"/>
  <c r="F1237" i="11" s="1"/>
  <c r="C1237" i="11"/>
  <c r="G1236" i="11"/>
  <c r="F1236" i="11"/>
  <c r="E1236" i="11"/>
  <c r="C1236" i="11"/>
  <c r="G1235" i="11"/>
  <c r="E1235" i="11"/>
  <c r="C1235" i="11"/>
  <c r="G1234" i="11"/>
  <c r="F1234" i="11"/>
  <c r="E1234" i="11"/>
  <c r="C1234" i="11"/>
  <c r="G1233" i="11"/>
  <c r="E1233" i="11"/>
  <c r="C1233" i="11"/>
  <c r="G1232" i="11"/>
  <c r="E1232" i="11"/>
  <c r="C1232" i="11"/>
  <c r="G1231" i="11"/>
  <c r="E1231" i="11"/>
  <c r="C1231" i="11"/>
  <c r="G1230" i="11"/>
  <c r="E1230" i="11"/>
  <c r="C1230" i="11"/>
  <c r="G1229" i="11"/>
  <c r="E1229" i="11"/>
  <c r="F1229" i="11" s="1"/>
  <c r="C1229" i="11"/>
  <c r="G1228" i="11"/>
  <c r="F1228" i="11"/>
  <c r="E1228" i="11"/>
  <c r="C1228" i="11"/>
  <c r="G1227" i="11"/>
  <c r="E1227" i="11"/>
  <c r="C1227" i="11"/>
  <c r="G1226" i="11"/>
  <c r="F1226" i="11"/>
  <c r="E1226" i="11"/>
  <c r="C1226" i="11"/>
  <c r="G1225" i="11"/>
  <c r="E1225" i="11"/>
  <c r="C1225" i="11"/>
  <c r="G1224" i="11"/>
  <c r="E1224" i="11"/>
  <c r="C1224" i="11"/>
  <c r="G1223" i="11"/>
  <c r="E1223" i="11"/>
  <c r="C1223" i="11"/>
  <c r="G1222" i="11"/>
  <c r="E1222" i="11"/>
  <c r="C1222" i="11"/>
  <c r="G1221" i="11"/>
  <c r="E1221" i="11"/>
  <c r="F1221" i="11" s="1"/>
  <c r="C1221" i="11"/>
  <c r="G1220" i="11"/>
  <c r="F1220" i="11"/>
  <c r="E1220" i="11"/>
  <c r="C1220" i="11"/>
  <c r="G1219" i="11"/>
  <c r="E1219" i="11"/>
  <c r="C1219" i="11"/>
  <c r="G1218" i="11"/>
  <c r="F1218" i="11"/>
  <c r="E1218" i="11"/>
  <c r="C1218" i="11"/>
  <c r="G1217" i="11"/>
  <c r="E1217" i="11"/>
  <c r="C1217" i="11"/>
  <c r="G1216" i="11"/>
  <c r="E1216" i="11"/>
  <c r="C1216" i="11"/>
  <c r="G1215" i="11"/>
  <c r="E1215" i="11"/>
  <c r="C1215" i="11"/>
  <c r="G1214" i="11"/>
  <c r="E1214" i="11"/>
  <c r="C1214" i="11"/>
  <c r="G1213" i="11"/>
  <c r="E1213" i="11"/>
  <c r="F1213" i="11" s="1"/>
  <c r="C1213" i="11"/>
  <c r="G1212" i="11"/>
  <c r="F1212" i="11"/>
  <c r="E1212" i="11"/>
  <c r="C1212" i="11"/>
  <c r="G1211" i="11"/>
  <c r="E1211" i="11"/>
  <c r="C1211" i="11"/>
  <c r="G1210" i="11"/>
  <c r="F1210" i="11"/>
  <c r="E1210" i="11"/>
  <c r="C1210" i="11"/>
  <c r="G1209" i="11"/>
  <c r="E1209" i="11"/>
  <c r="C1209" i="11"/>
  <c r="G1208" i="11"/>
  <c r="E1208" i="11"/>
  <c r="C1208" i="11"/>
  <c r="G1207" i="11"/>
  <c r="E1207" i="11"/>
  <c r="C1207" i="11"/>
  <c r="G1206" i="11"/>
  <c r="E1206" i="11"/>
  <c r="C1206" i="11"/>
  <c r="G1205" i="11"/>
  <c r="E1205" i="11"/>
  <c r="F1205" i="11" s="1"/>
  <c r="C1205" i="11"/>
  <c r="G1204" i="11"/>
  <c r="F1204" i="11"/>
  <c r="E1204" i="11"/>
  <c r="C1204" i="11"/>
  <c r="G1203" i="11"/>
  <c r="E1203" i="11"/>
  <c r="C1203" i="11"/>
  <c r="G1202" i="11"/>
  <c r="F1202" i="11"/>
  <c r="E1202" i="11"/>
  <c r="C1202" i="11"/>
  <c r="G1201" i="11"/>
  <c r="E1201" i="11"/>
  <c r="C1201" i="11"/>
  <c r="G1200" i="11"/>
  <c r="E1200" i="11"/>
  <c r="C1200" i="11"/>
  <c r="G1199" i="11"/>
  <c r="E1199" i="11"/>
  <c r="C1199" i="11"/>
  <c r="G1198" i="11"/>
  <c r="E1198" i="11"/>
  <c r="C1198" i="11"/>
  <c r="G1197" i="11"/>
  <c r="E1197" i="11"/>
  <c r="F1197" i="11" s="1"/>
  <c r="C1197" i="11"/>
  <c r="G1196" i="11"/>
  <c r="F1196" i="11"/>
  <c r="E1196" i="11"/>
  <c r="C1196" i="11"/>
  <c r="G1195" i="11"/>
  <c r="E1195" i="11"/>
  <c r="C1195" i="11"/>
  <c r="G1194" i="11"/>
  <c r="F1194" i="11"/>
  <c r="E1194" i="11"/>
  <c r="C1194" i="11"/>
  <c r="G1193" i="11"/>
  <c r="E1193" i="11"/>
  <c r="C1193" i="11"/>
  <c r="G1192" i="11"/>
  <c r="E1192" i="11"/>
  <c r="C1192" i="11"/>
  <c r="G1191" i="11"/>
  <c r="E1191" i="11"/>
  <c r="C1191" i="11"/>
  <c r="G1190" i="11"/>
  <c r="E1190" i="11"/>
  <c r="C1190" i="11"/>
  <c r="G1189" i="11"/>
  <c r="E1189" i="11"/>
  <c r="F1189" i="11" s="1"/>
  <c r="C1189" i="11"/>
  <c r="G1188" i="11"/>
  <c r="F1188" i="11"/>
  <c r="E1188" i="11"/>
  <c r="C1188" i="11"/>
  <c r="G1187" i="11"/>
  <c r="E1187" i="11"/>
  <c r="C1187" i="11"/>
  <c r="G1186" i="11"/>
  <c r="F1186" i="11"/>
  <c r="E1186" i="11"/>
  <c r="C1186" i="11"/>
  <c r="G1185" i="11"/>
  <c r="E1185" i="11"/>
  <c r="C1185" i="11"/>
  <c r="G1184" i="11"/>
  <c r="E1184" i="11"/>
  <c r="C1184" i="11"/>
  <c r="G1183" i="11"/>
  <c r="E1183" i="11"/>
  <c r="C1183" i="11"/>
  <c r="G1182" i="11"/>
  <c r="E1182" i="11"/>
  <c r="C1182" i="11"/>
  <c r="G1181" i="11"/>
  <c r="E1181" i="11"/>
  <c r="F1181" i="11" s="1"/>
  <c r="C1181" i="11"/>
  <c r="G1180" i="11"/>
  <c r="F1180" i="11"/>
  <c r="E1180" i="11"/>
  <c r="C1180" i="11"/>
  <c r="G1179" i="11"/>
  <c r="E1179" i="11"/>
  <c r="C1179" i="11"/>
  <c r="G1178" i="11"/>
  <c r="F1178" i="11"/>
  <c r="E1178" i="11"/>
  <c r="C1178" i="11"/>
  <c r="G1177" i="11"/>
  <c r="E1177" i="11"/>
  <c r="C1177" i="11"/>
  <c r="G1176" i="11"/>
  <c r="E1176" i="11"/>
  <c r="C1176" i="11"/>
  <c r="G1175" i="11"/>
  <c r="E1175" i="11"/>
  <c r="C1175" i="11"/>
  <c r="G1174" i="11"/>
  <c r="E1174" i="11"/>
  <c r="C1174" i="11"/>
  <c r="G1173" i="11"/>
  <c r="E1173" i="11"/>
  <c r="F1173" i="11" s="1"/>
  <c r="C1173" i="11"/>
  <c r="G1172" i="11"/>
  <c r="F1172" i="11"/>
  <c r="E1172" i="11"/>
  <c r="C1172" i="11"/>
  <c r="G1171" i="11"/>
  <c r="E1171" i="11"/>
  <c r="C1171" i="11"/>
  <c r="G1170" i="11"/>
  <c r="F1170" i="11"/>
  <c r="E1170" i="11"/>
  <c r="C1170" i="11"/>
  <c r="G1169" i="11"/>
  <c r="E1169" i="11"/>
  <c r="C1169" i="11"/>
  <c r="G1168" i="11"/>
  <c r="E1168" i="11"/>
  <c r="C1168" i="11"/>
  <c r="G1167" i="11"/>
  <c r="E1167" i="11"/>
  <c r="C1167" i="11"/>
  <c r="G1166" i="11"/>
  <c r="E1166" i="11"/>
  <c r="C1166" i="11"/>
  <c r="G1165" i="11"/>
  <c r="E1165" i="11"/>
  <c r="F1165" i="11" s="1"/>
  <c r="C1165" i="11"/>
  <c r="G1164" i="11"/>
  <c r="F1164" i="11"/>
  <c r="E1164" i="11"/>
  <c r="C1164" i="11"/>
  <c r="G1163" i="11"/>
  <c r="E1163" i="11"/>
  <c r="C1163" i="11"/>
  <c r="G1162" i="11"/>
  <c r="F1162" i="11"/>
  <c r="E1162" i="11"/>
  <c r="C1162" i="11"/>
  <c r="G1161" i="11"/>
  <c r="E1161" i="11"/>
  <c r="C1161" i="11"/>
  <c r="G1160" i="11"/>
  <c r="E1160" i="11"/>
  <c r="C1160" i="11"/>
  <c r="G1159" i="11"/>
  <c r="E1159" i="11"/>
  <c r="C1159" i="11"/>
  <c r="G1158" i="11"/>
  <c r="E1158" i="11"/>
  <c r="C1158" i="11"/>
  <c r="G1157" i="11"/>
  <c r="E1157" i="11"/>
  <c r="F1157" i="11" s="1"/>
  <c r="C1157" i="11"/>
  <c r="G1156" i="11"/>
  <c r="F1156" i="11"/>
  <c r="E1156" i="11"/>
  <c r="C1156" i="11"/>
  <c r="G1155" i="11"/>
  <c r="E1155" i="11"/>
  <c r="C1155" i="11"/>
  <c r="G1154" i="11"/>
  <c r="F1154" i="11"/>
  <c r="E1154" i="11"/>
  <c r="C1154" i="11"/>
  <c r="G1153" i="11"/>
  <c r="E1153" i="11"/>
  <c r="C1153" i="11"/>
  <c r="G1152" i="11"/>
  <c r="E1152" i="11"/>
  <c r="C1152" i="11"/>
  <c r="G1151" i="11"/>
  <c r="E1151" i="11"/>
  <c r="C1151" i="11"/>
  <c r="G1150" i="11"/>
  <c r="E1150" i="11"/>
  <c r="C1150" i="11"/>
  <c r="G1149" i="11"/>
  <c r="E1149" i="11"/>
  <c r="F1149" i="11" s="1"/>
  <c r="C1149" i="11"/>
  <c r="G1148" i="11"/>
  <c r="F1148" i="11"/>
  <c r="E1148" i="11"/>
  <c r="C1148" i="11"/>
  <c r="G1147" i="11"/>
  <c r="E1147" i="11"/>
  <c r="C1147" i="11"/>
  <c r="G1146" i="11"/>
  <c r="F1146" i="11"/>
  <c r="E1146" i="11"/>
  <c r="C1146" i="11"/>
  <c r="G1145" i="11"/>
  <c r="E1145" i="11"/>
  <c r="C1145" i="11"/>
  <c r="G1144" i="11"/>
  <c r="E1144" i="11"/>
  <c r="C1144" i="11"/>
  <c r="G1143" i="11"/>
  <c r="E1143" i="11"/>
  <c r="C1143" i="11"/>
  <c r="G1142" i="11"/>
  <c r="E1142" i="11"/>
  <c r="C1142" i="11"/>
  <c r="G1141" i="11"/>
  <c r="E1141" i="11"/>
  <c r="F1141" i="11" s="1"/>
  <c r="C1141" i="11"/>
  <c r="G1140" i="11"/>
  <c r="F1140" i="11"/>
  <c r="E1140" i="11"/>
  <c r="C1140" i="11"/>
  <c r="G1139" i="11"/>
  <c r="E1139" i="11"/>
  <c r="C1139" i="11"/>
  <c r="G1138" i="11"/>
  <c r="F1138" i="11"/>
  <c r="E1138" i="11"/>
  <c r="C1138" i="11"/>
  <c r="G1137" i="11"/>
  <c r="E1137" i="11"/>
  <c r="C1137" i="11"/>
  <c r="G1136" i="11"/>
  <c r="E1136" i="11"/>
  <c r="C1136" i="11"/>
  <c r="G1135" i="11"/>
  <c r="E1135" i="11"/>
  <c r="C1135" i="11"/>
  <c r="G1134" i="11"/>
  <c r="E1134" i="11"/>
  <c r="C1134" i="11"/>
  <c r="G1133" i="11"/>
  <c r="E1133" i="11"/>
  <c r="F1133" i="11" s="1"/>
  <c r="C1133" i="11"/>
  <c r="G1132" i="11"/>
  <c r="F1132" i="11"/>
  <c r="E1132" i="11"/>
  <c r="C1132" i="11"/>
  <c r="G1131" i="11"/>
  <c r="E1131" i="11"/>
  <c r="C1131" i="11"/>
  <c r="G1130" i="11"/>
  <c r="F1130" i="11"/>
  <c r="E1130" i="11"/>
  <c r="C1130" i="11"/>
  <c r="G1129" i="11"/>
  <c r="E1129" i="11"/>
  <c r="C1129" i="11"/>
  <c r="G1128" i="11"/>
  <c r="E1128" i="11"/>
  <c r="C1128" i="11"/>
  <c r="G1127" i="11"/>
  <c r="E1127" i="11"/>
  <c r="C1127" i="11"/>
  <c r="G1126" i="11"/>
  <c r="E1126" i="11"/>
  <c r="C1126" i="11"/>
  <c r="G1125" i="11"/>
  <c r="E1125" i="11"/>
  <c r="F1125" i="11" s="1"/>
  <c r="C1125" i="11"/>
  <c r="G1124" i="11"/>
  <c r="F1124" i="11"/>
  <c r="E1124" i="11"/>
  <c r="C1124" i="11"/>
  <c r="G1123" i="11"/>
  <c r="E1123" i="11"/>
  <c r="C1123" i="11"/>
  <c r="G1122" i="11"/>
  <c r="F1122" i="11"/>
  <c r="E1122" i="11"/>
  <c r="C1122" i="11"/>
  <c r="G1121" i="11"/>
  <c r="E1121" i="11"/>
  <c r="C1121" i="11"/>
  <c r="G1120" i="11"/>
  <c r="E1120" i="11"/>
  <c r="C1120" i="11"/>
  <c r="G1119" i="11"/>
  <c r="E1119" i="11"/>
  <c r="C1119" i="11"/>
  <c r="G1118" i="11"/>
  <c r="E1118" i="11"/>
  <c r="C1118" i="11"/>
  <c r="G1117" i="11"/>
  <c r="E1117" i="11"/>
  <c r="F1117" i="11" s="1"/>
  <c r="C1117" i="11"/>
  <c r="G1116" i="11"/>
  <c r="F1116" i="11"/>
  <c r="E1116" i="11"/>
  <c r="C1116" i="11"/>
  <c r="G1115" i="11"/>
  <c r="E1115" i="11"/>
  <c r="C1115" i="11"/>
  <c r="G1114" i="11"/>
  <c r="F1114" i="11"/>
  <c r="E1114" i="11"/>
  <c r="C1114" i="11"/>
  <c r="G1113" i="11"/>
  <c r="E1113" i="11"/>
  <c r="C1113" i="11"/>
  <c r="G1112" i="11"/>
  <c r="E1112" i="11"/>
  <c r="C1112" i="11"/>
  <c r="G1111" i="11"/>
  <c r="E1111" i="11"/>
  <c r="C1111" i="11"/>
  <c r="G1110" i="11"/>
  <c r="E1110" i="11"/>
  <c r="C1110" i="11"/>
  <c r="G1109" i="11"/>
  <c r="E1109" i="11"/>
  <c r="F1109" i="11" s="1"/>
  <c r="C1109" i="11"/>
  <c r="G1108" i="11"/>
  <c r="F1108" i="11"/>
  <c r="E1108" i="11"/>
  <c r="C1108" i="11"/>
  <c r="G1107" i="11"/>
  <c r="E1107" i="11"/>
  <c r="C1107" i="11"/>
  <c r="G1106" i="11"/>
  <c r="F1106" i="11"/>
  <c r="E1106" i="11"/>
  <c r="C1106" i="11"/>
  <c r="G1105" i="11"/>
  <c r="E1105" i="11"/>
  <c r="C1105" i="11"/>
  <c r="G1104" i="11"/>
  <c r="E1104" i="11"/>
  <c r="C1104" i="11"/>
  <c r="G1103" i="11"/>
  <c r="E1103" i="11"/>
  <c r="C1103" i="11"/>
  <c r="G1102" i="11"/>
  <c r="E1102" i="11"/>
  <c r="C1102" i="11"/>
  <c r="G1101" i="11"/>
  <c r="E1101" i="11"/>
  <c r="F1101" i="11" s="1"/>
  <c r="C1101" i="11"/>
  <c r="G1100" i="11"/>
  <c r="F1100" i="11"/>
  <c r="E1100" i="11"/>
  <c r="C1100" i="11"/>
  <c r="G1099" i="11"/>
  <c r="E1099" i="11"/>
  <c r="C1099" i="11"/>
  <c r="G1098" i="11"/>
  <c r="F1098" i="11"/>
  <c r="E1098" i="11"/>
  <c r="C1098" i="11"/>
  <c r="G1097" i="11"/>
  <c r="E1097" i="11"/>
  <c r="C1097" i="11"/>
  <c r="G1096" i="11"/>
  <c r="E1096" i="11"/>
  <c r="C1096" i="11"/>
  <c r="G1095" i="11"/>
  <c r="E1095" i="11"/>
  <c r="C1095" i="11"/>
  <c r="G1094" i="11"/>
  <c r="E1094" i="11"/>
  <c r="C1094" i="11"/>
  <c r="G1093" i="11"/>
  <c r="E1093" i="11"/>
  <c r="F1093" i="11" s="1"/>
  <c r="C1093" i="11"/>
  <c r="G1092" i="11"/>
  <c r="F1092" i="11"/>
  <c r="E1092" i="11"/>
  <c r="C1092" i="11"/>
  <c r="G1091" i="11"/>
  <c r="E1091" i="11"/>
  <c r="C1091" i="11"/>
  <c r="G1090" i="11"/>
  <c r="F1090" i="11"/>
  <c r="E1090" i="11"/>
  <c r="C1090" i="11"/>
  <c r="G1089" i="11"/>
  <c r="E1089" i="11"/>
  <c r="C1089" i="11"/>
  <c r="G1088" i="11"/>
  <c r="E1088" i="11"/>
  <c r="C1088" i="11"/>
  <c r="G1087" i="11"/>
  <c r="E1087" i="11"/>
  <c r="C1087" i="11"/>
  <c r="G1086" i="11"/>
  <c r="E1086" i="11"/>
  <c r="C1086" i="11"/>
  <c r="G1085" i="11"/>
  <c r="E1085" i="11"/>
  <c r="F1085" i="11" s="1"/>
  <c r="C1085" i="11"/>
  <c r="G1084" i="11"/>
  <c r="F1084" i="11"/>
  <c r="E1084" i="11"/>
  <c r="C1084" i="11"/>
  <c r="G1083" i="11"/>
  <c r="E1083" i="11"/>
  <c r="C1083" i="11"/>
  <c r="G1082" i="11"/>
  <c r="F1082" i="11"/>
  <c r="E1082" i="11"/>
  <c r="C1082" i="11"/>
  <c r="G1081" i="11"/>
  <c r="E1081" i="11"/>
  <c r="C1081" i="11"/>
  <c r="G1080" i="11"/>
  <c r="E1080" i="11"/>
  <c r="C1080" i="11"/>
  <c r="G1079" i="11"/>
  <c r="E1079" i="11"/>
  <c r="C1079" i="11"/>
  <c r="G1078" i="11"/>
  <c r="E1078" i="11"/>
  <c r="C1078" i="11"/>
  <c r="G1077" i="11"/>
  <c r="E1077" i="11"/>
  <c r="F1077" i="11" s="1"/>
  <c r="C1077" i="11"/>
  <c r="G1076" i="11"/>
  <c r="F1076" i="11"/>
  <c r="E1076" i="11"/>
  <c r="C1076" i="11"/>
  <c r="G1075" i="11"/>
  <c r="E1075" i="11"/>
  <c r="C1075" i="11"/>
  <c r="G1074" i="11"/>
  <c r="F1074" i="11"/>
  <c r="E1074" i="11"/>
  <c r="C1074" i="11"/>
  <c r="G1073" i="11"/>
  <c r="E1073" i="11"/>
  <c r="C1073" i="11"/>
  <c r="G1072" i="11"/>
  <c r="E1072" i="11"/>
  <c r="C1072" i="11"/>
  <c r="G1071" i="11"/>
  <c r="E1071" i="11"/>
  <c r="C1071" i="11"/>
  <c r="G1070" i="11"/>
  <c r="E1070" i="11"/>
  <c r="C1070" i="11"/>
  <c r="G1069" i="11"/>
  <c r="E1069" i="11"/>
  <c r="F1069" i="11" s="1"/>
  <c r="C1069" i="11"/>
  <c r="G1068" i="11"/>
  <c r="F1068" i="11"/>
  <c r="E1068" i="11"/>
  <c r="C1068" i="11"/>
  <c r="G1067" i="11"/>
  <c r="E1067" i="11"/>
  <c r="C1067" i="11"/>
  <c r="G1066" i="11"/>
  <c r="F1066" i="11"/>
  <c r="E1066" i="11"/>
  <c r="C1066" i="11"/>
  <c r="G1065" i="11"/>
  <c r="E1065" i="11"/>
  <c r="C1065" i="11"/>
  <c r="G1064" i="11"/>
  <c r="E1064" i="11"/>
  <c r="C1064" i="11"/>
  <c r="G1063" i="11"/>
  <c r="E1063" i="11"/>
  <c r="C1063" i="11"/>
  <c r="G1062" i="11"/>
  <c r="E1062" i="11"/>
  <c r="C1062" i="11"/>
  <c r="G1061" i="11"/>
  <c r="E1061" i="11"/>
  <c r="F1061" i="11" s="1"/>
  <c r="C1061" i="11"/>
  <c r="G1060" i="11"/>
  <c r="F1060" i="11"/>
  <c r="E1060" i="11"/>
  <c r="C1060" i="11"/>
  <c r="G1059" i="11"/>
  <c r="E1059" i="11"/>
  <c r="C1059" i="11"/>
  <c r="G1058" i="11"/>
  <c r="F1058" i="11"/>
  <c r="E1058" i="11"/>
  <c r="C1058" i="11"/>
  <c r="G1057" i="11"/>
  <c r="E1057" i="11"/>
  <c r="C1057" i="11"/>
  <c r="G1056" i="11"/>
  <c r="E1056" i="11"/>
  <c r="C1056" i="11"/>
  <c r="G1055" i="11"/>
  <c r="E1055" i="11"/>
  <c r="C1055" i="11"/>
  <c r="G1054" i="11"/>
  <c r="E1054" i="11"/>
  <c r="C1054" i="11"/>
  <c r="G1053" i="11"/>
  <c r="E1053" i="11"/>
  <c r="F1053" i="11" s="1"/>
  <c r="C1053" i="11"/>
  <c r="G1052" i="11"/>
  <c r="F1052" i="11"/>
  <c r="E1052" i="11"/>
  <c r="C1052" i="11"/>
  <c r="G1051" i="11"/>
  <c r="E1051" i="11"/>
  <c r="C1051" i="11"/>
  <c r="G1050" i="11"/>
  <c r="F1050" i="11"/>
  <c r="E1050" i="11"/>
  <c r="C1050" i="11"/>
  <c r="G1049" i="11"/>
  <c r="E1049" i="11"/>
  <c r="C1049" i="11"/>
  <c r="G1048" i="11"/>
  <c r="E1048" i="11"/>
  <c r="C1048" i="11"/>
  <c r="G1047" i="11"/>
  <c r="E1047" i="11"/>
  <c r="C1047" i="11"/>
  <c r="G1046" i="11"/>
  <c r="E1046" i="11"/>
  <c r="C1046" i="11"/>
  <c r="G1045" i="11"/>
  <c r="E1045" i="11"/>
  <c r="F1045" i="11" s="1"/>
  <c r="C1045" i="11"/>
  <c r="G1044" i="11"/>
  <c r="F1044" i="11"/>
  <c r="E1044" i="11"/>
  <c r="C1044" i="11"/>
  <c r="G1043" i="11"/>
  <c r="E1043" i="11"/>
  <c r="C1043" i="11"/>
  <c r="G1042" i="11"/>
  <c r="F1042" i="11"/>
  <c r="E1042" i="11"/>
  <c r="C1042" i="11"/>
  <c r="G1041" i="11"/>
  <c r="E1041" i="11"/>
  <c r="C1041" i="11"/>
  <c r="G1040" i="11"/>
  <c r="E1040" i="11"/>
  <c r="C1040" i="11"/>
  <c r="G1039" i="11"/>
  <c r="E1039" i="11"/>
  <c r="C1039" i="11"/>
  <c r="G1038" i="11"/>
  <c r="E1038" i="11"/>
  <c r="C1038" i="11"/>
  <c r="G1037" i="11"/>
  <c r="E1037" i="11"/>
  <c r="F1037" i="11" s="1"/>
  <c r="C1037" i="11"/>
  <c r="G1036" i="11"/>
  <c r="F1036" i="11"/>
  <c r="E1036" i="11"/>
  <c r="C1036" i="11"/>
  <c r="G1035" i="11"/>
  <c r="E1035" i="11"/>
  <c r="C1035" i="11"/>
  <c r="G1034" i="11"/>
  <c r="F1034" i="11"/>
  <c r="E1034" i="11"/>
  <c r="C1034" i="11"/>
  <c r="G1033" i="11"/>
  <c r="E1033" i="11"/>
  <c r="C1033" i="11"/>
  <c r="G1032" i="11"/>
  <c r="E1032" i="11"/>
  <c r="C1032" i="11"/>
  <c r="G1031" i="11"/>
  <c r="E1031" i="11"/>
  <c r="C1031" i="11"/>
  <c r="G1030" i="11"/>
  <c r="E1030" i="11"/>
  <c r="C1030" i="11"/>
  <c r="G1029" i="11"/>
  <c r="E1029" i="11"/>
  <c r="F1029" i="11" s="1"/>
  <c r="C1029" i="11"/>
  <c r="G1028" i="11"/>
  <c r="F1028" i="11"/>
  <c r="E1028" i="11"/>
  <c r="C1028" i="11"/>
  <c r="G1027" i="11"/>
  <c r="E1027" i="11"/>
  <c r="C1027" i="11"/>
  <c r="G1026" i="11"/>
  <c r="F1026" i="11"/>
  <c r="E1026" i="11"/>
  <c r="C1026" i="11"/>
  <c r="G1025" i="11"/>
  <c r="E1025" i="11"/>
  <c r="C1025" i="11"/>
  <c r="G1024" i="11"/>
  <c r="E1024" i="11"/>
  <c r="C1024" i="11"/>
  <c r="G1023" i="11"/>
  <c r="E1023" i="11"/>
  <c r="C1023" i="11"/>
  <c r="G1022" i="11"/>
  <c r="E1022" i="11"/>
  <c r="C1022" i="11"/>
  <c r="G1021" i="11"/>
  <c r="E1021" i="11"/>
  <c r="F1021" i="11" s="1"/>
  <c r="C1021" i="11"/>
  <c r="G1020" i="11"/>
  <c r="F1020" i="11"/>
  <c r="E1020" i="11"/>
  <c r="C1020" i="11"/>
  <c r="G1019" i="11"/>
  <c r="E1019" i="11"/>
  <c r="C1019" i="11"/>
  <c r="G1018" i="11"/>
  <c r="F1018" i="11"/>
  <c r="E1018" i="11"/>
  <c r="C1018" i="11"/>
  <c r="G1017" i="11"/>
  <c r="E1017" i="11"/>
  <c r="C1017" i="11"/>
  <c r="G1016" i="11"/>
  <c r="E1016" i="11"/>
  <c r="C1016" i="11"/>
  <c r="G1015" i="11"/>
  <c r="E1015" i="11"/>
  <c r="C1015" i="11"/>
  <c r="G1014" i="11"/>
  <c r="E1014" i="11"/>
  <c r="C1014" i="11"/>
  <c r="G1013" i="11"/>
  <c r="E1013" i="11"/>
  <c r="F1013" i="11" s="1"/>
  <c r="C1013" i="11"/>
  <c r="G1012" i="11"/>
  <c r="F1012" i="11"/>
  <c r="E1012" i="11"/>
  <c r="C1012" i="11"/>
  <c r="G1011" i="11"/>
  <c r="E1011" i="11"/>
  <c r="C1011" i="11"/>
  <c r="G1010" i="11"/>
  <c r="F1010" i="11"/>
  <c r="E1010" i="11"/>
  <c r="C1010" i="11"/>
  <c r="G1009" i="11"/>
  <c r="E1009" i="11"/>
  <c r="C1009" i="11"/>
  <c r="G1008" i="11"/>
  <c r="E1008" i="11"/>
  <c r="C1008" i="11"/>
  <c r="G1007" i="11"/>
  <c r="E1007" i="11"/>
  <c r="C1007" i="11"/>
  <c r="G1006" i="11"/>
  <c r="E1006" i="11"/>
  <c r="C1006" i="11"/>
  <c r="G1005" i="11"/>
  <c r="E1005" i="11"/>
  <c r="F1005" i="11" s="1"/>
  <c r="C1005" i="11"/>
  <c r="G1004" i="11"/>
  <c r="F1004" i="11"/>
  <c r="E1004" i="11"/>
  <c r="C1004" i="11"/>
  <c r="G1003" i="11"/>
  <c r="E1003" i="11"/>
  <c r="C1003" i="11"/>
  <c r="G1002" i="11"/>
  <c r="F1002" i="11"/>
  <c r="E1002" i="11"/>
  <c r="C1002" i="11"/>
  <c r="G1001" i="11"/>
  <c r="E1001" i="11"/>
  <c r="C1001" i="11"/>
  <c r="G1000" i="11"/>
  <c r="E1000" i="11"/>
  <c r="C1000" i="11"/>
  <c r="G999" i="11"/>
  <c r="E999" i="11"/>
  <c r="C999" i="11"/>
  <c r="G998" i="11"/>
  <c r="E998" i="11"/>
  <c r="C998" i="11"/>
  <c r="G997" i="11"/>
  <c r="E997" i="11"/>
  <c r="F997" i="11" s="1"/>
  <c r="C997" i="11"/>
  <c r="G996" i="11"/>
  <c r="F996" i="11"/>
  <c r="E996" i="11"/>
  <c r="C996" i="11"/>
  <c r="G995" i="11"/>
  <c r="E995" i="11"/>
  <c r="C995" i="11"/>
  <c r="G994" i="11"/>
  <c r="F994" i="11"/>
  <c r="E994" i="11"/>
  <c r="C994" i="11"/>
  <c r="G993" i="11"/>
  <c r="E993" i="11"/>
  <c r="C993" i="11"/>
  <c r="G992" i="11"/>
  <c r="E992" i="11"/>
  <c r="C992" i="11"/>
  <c r="G991" i="11"/>
  <c r="E991" i="11"/>
  <c r="C991" i="11"/>
  <c r="G990" i="11"/>
  <c r="E990" i="11"/>
  <c r="C990" i="11"/>
  <c r="G989" i="11"/>
  <c r="E989" i="11"/>
  <c r="F989" i="11" s="1"/>
  <c r="C989" i="11"/>
  <c r="G988" i="11"/>
  <c r="F988" i="11"/>
  <c r="E988" i="11"/>
  <c r="C988" i="11"/>
  <c r="G987" i="11"/>
  <c r="E987" i="11"/>
  <c r="C987" i="11"/>
  <c r="G986" i="11"/>
  <c r="F986" i="11"/>
  <c r="E986" i="11"/>
  <c r="C986" i="11"/>
  <c r="G985" i="11"/>
  <c r="E985" i="11"/>
  <c r="C985" i="11"/>
  <c r="G984" i="11"/>
  <c r="E984" i="11"/>
  <c r="C984" i="11"/>
  <c r="G983" i="11"/>
  <c r="E983" i="11"/>
  <c r="C983" i="11"/>
  <c r="G982" i="11"/>
  <c r="E982" i="11"/>
  <c r="C982" i="11"/>
  <c r="G981" i="11"/>
  <c r="E981" i="11"/>
  <c r="C981" i="11"/>
  <c r="G980" i="11"/>
  <c r="E980" i="11"/>
  <c r="C980" i="11"/>
  <c r="G979" i="11"/>
  <c r="E979" i="11"/>
  <c r="C979" i="11"/>
  <c r="G978" i="11"/>
  <c r="F978" i="11"/>
  <c r="E978" i="11"/>
  <c r="C978" i="11"/>
  <c r="G977" i="11"/>
  <c r="E977" i="11"/>
  <c r="C977" i="11"/>
  <c r="G976" i="11"/>
  <c r="E976" i="11"/>
  <c r="C976" i="11"/>
  <c r="G975" i="11"/>
  <c r="F975" i="11"/>
  <c r="E975" i="11"/>
  <c r="C975" i="11"/>
  <c r="G974" i="11"/>
  <c r="E974" i="11"/>
  <c r="C974" i="11"/>
  <c r="G973" i="11"/>
  <c r="E973" i="11"/>
  <c r="F974" i="11" s="1"/>
  <c r="C973" i="11"/>
  <c r="G972" i="11"/>
  <c r="E972" i="11"/>
  <c r="C972" i="11"/>
  <c r="G971" i="11"/>
  <c r="E971" i="11"/>
  <c r="F971" i="11" s="1"/>
  <c r="C971" i="11"/>
  <c r="G970" i="11"/>
  <c r="F970" i="11"/>
  <c r="E970" i="11"/>
  <c r="C970" i="11"/>
  <c r="G969" i="11"/>
  <c r="E969" i="11"/>
  <c r="C969" i="11"/>
  <c r="G968" i="11"/>
  <c r="E968" i="11"/>
  <c r="C968" i="11"/>
  <c r="G967" i="11"/>
  <c r="F967" i="11"/>
  <c r="E967" i="11"/>
  <c r="C967" i="11"/>
  <c r="G966" i="11"/>
  <c r="E966" i="11"/>
  <c r="C966" i="11"/>
  <c r="G965" i="11"/>
  <c r="E965" i="11"/>
  <c r="F966" i="11" s="1"/>
  <c r="C965" i="11"/>
  <c r="G964" i="11"/>
  <c r="E964" i="11"/>
  <c r="C964" i="11"/>
  <c r="G963" i="11"/>
  <c r="E963" i="11"/>
  <c r="C963" i="11"/>
  <c r="G962" i="11"/>
  <c r="F962" i="11"/>
  <c r="E962" i="11"/>
  <c r="F963" i="11" s="1"/>
  <c r="C962" i="11"/>
  <c r="G961" i="11"/>
  <c r="E961" i="11"/>
  <c r="C961" i="11"/>
  <c r="G960" i="11"/>
  <c r="E960" i="11"/>
  <c r="C960" i="11"/>
  <c r="G959" i="11"/>
  <c r="F959" i="11"/>
  <c r="E959" i="11"/>
  <c r="C959" i="11"/>
  <c r="G958" i="11"/>
  <c r="E958" i="11"/>
  <c r="C958" i="11"/>
  <c r="G957" i="11"/>
  <c r="E957" i="11"/>
  <c r="F958" i="11" s="1"/>
  <c r="C957" i="11"/>
  <c r="G956" i="11"/>
  <c r="E956" i="11"/>
  <c r="C956" i="11"/>
  <c r="G955" i="11"/>
  <c r="E955" i="11"/>
  <c r="C955" i="11"/>
  <c r="G954" i="11"/>
  <c r="E954" i="11"/>
  <c r="C954" i="11"/>
  <c r="G953" i="11"/>
  <c r="E953" i="11"/>
  <c r="C953" i="11"/>
  <c r="G952" i="11"/>
  <c r="E952" i="11"/>
  <c r="C952" i="11"/>
  <c r="G951" i="11"/>
  <c r="F951" i="11"/>
  <c r="E951" i="11"/>
  <c r="C951" i="11"/>
  <c r="G950" i="11"/>
  <c r="F950" i="11"/>
  <c r="E950" i="11"/>
  <c r="C950" i="11"/>
  <c r="G949" i="11"/>
  <c r="F949" i="11"/>
  <c r="E949" i="11"/>
  <c r="C949" i="11"/>
  <c r="G948" i="11"/>
  <c r="E948" i="11"/>
  <c r="C948" i="11"/>
  <c r="G947" i="11"/>
  <c r="E947" i="11"/>
  <c r="C947" i="11"/>
  <c r="G946" i="11"/>
  <c r="F946" i="11"/>
  <c r="E946" i="11"/>
  <c r="C946" i="11"/>
  <c r="G945" i="11"/>
  <c r="E945" i="11"/>
  <c r="C945" i="11"/>
  <c r="G944" i="11"/>
  <c r="E944" i="11"/>
  <c r="C944" i="11"/>
  <c r="G943" i="11"/>
  <c r="E943" i="11"/>
  <c r="C943" i="11"/>
  <c r="G942" i="11"/>
  <c r="F942" i="11"/>
  <c r="E942" i="11"/>
  <c r="C942" i="11"/>
  <c r="G941" i="11"/>
  <c r="F941" i="11"/>
  <c r="E941" i="11"/>
  <c r="C941" i="11"/>
  <c r="G940" i="11"/>
  <c r="F940" i="11"/>
  <c r="E940" i="11"/>
  <c r="C940" i="11"/>
  <c r="G939" i="11"/>
  <c r="E939" i="11"/>
  <c r="C939" i="11"/>
  <c r="G938" i="11"/>
  <c r="E938" i="11"/>
  <c r="F939" i="11" s="1"/>
  <c r="C938" i="11"/>
  <c r="G937" i="11"/>
  <c r="E937" i="11"/>
  <c r="C937" i="11"/>
  <c r="G936" i="11"/>
  <c r="F936" i="11"/>
  <c r="E936" i="11"/>
  <c r="C936" i="11"/>
  <c r="G935" i="11"/>
  <c r="F935" i="11"/>
  <c r="E935" i="11"/>
  <c r="C935" i="11"/>
  <c r="G934" i="11"/>
  <c r="E934" i="11"/>
  <c r="C934" i="11"/>
  <c r="G933" i="11"/>
  <c r="E933" i="11"/>
  <c r="F933" i="11" s="1"/>
  <c r="C933" i="11"/>
  <c r="G932" i="11"/>
  <c r="F932" i="11"/>
  <c r="E932" i="11"/>
  <c r="C932" i="11"/>
  <c r="G931" i="11"/>
  <c r="E931" i="11"/>
  <c r="C931" i="11"/>
  <c r="G930" i="11"/>
  <c r="F930" i="11"/>
  <c r="E930" i="11"/>
  <c r="C930" i="11"/>
  <c r="G929" i="11"/>
  <c r="E929" i="11"/>
  <c r="C929" i="11"/>
  <c r="G928" i="11"/>
  <c r="E928" i="11"/>
  <c r="F928" i="11" s="1"/>
  <c r="C928" i="11"/>
  <c r="G927" i="11"/>
  <c r="E927" i="11"/>
  <c r="C927" i="11"/>
  <c r="G926" i="11"/>
  <c r="F926" i="11"/>
  <c r="E926" i="11"/>
  <c r="C926" i="11"/>
  <c r="G925" i="11"/>
  <c r="F925" i="11"/>
  <c r="E925" i="11"/>
  <c r="C925" i="11"/>
  <c r="G924" i="11"/>
  <c r="F924" i="11"/>
  <c r="E924" i="11"/>
  <c r="C924" i="11"/>
  <c r="G923" i="11"/>
  <c r="E923" i="11"/>
  <c r="C923" i="11"/>
  <c r="G922" i="11"/>
  <c r="E922" i="11"/>
  <c r="C922" i="11"/>
  <c r="G921" i="11"/>
  <c r="E921" i="11"/>
  <c r="C921" i="11"/>
  <c r="G920" i="11"/>
  <c r="F920" i="11"/>
  <c r="E920" i="11"/>
  <c r="C920" i="11"/>
  <c r="G919" i="11"/>
  <c r="E919" i="11"/>
  <c r="C919" i="11"/>
  <c r="G918" i="11"/>
  <c r="E918" i="11"/>
  <c r="F918" i="11" s="1"/>
  <c r="C918" i="11"/>
  <c r="G917" i="11"/>
  <c r="F917" i="11"/>
  <c r="E917" i="11"/>
  <c r="C917" i="11"/>
  <c r="G916" i="11"/>
  <c r="E916" i="11"/>
  <c r="C916" i="11"/>
  <c r="G915" i="11"/>
  <c r="E915" i="11"/>
  <c r="C915" i="11"/>
  <c r="G914" i="11"/>
  <c r="E914" i="11"/>
  <c r="C914" i="11"/>
  <c r="G913" i="11"/>
  <c r="F913" i="11"/>
  <c r="E913" i="11"/>
  <c r="C913" i="11"/>
  <c r="G912" i="11"/>
  <c r="F912" i="11"/>
  <c r="E912" i="11"/>
  <c r="C912" i="11"/>
  <c r="G911" i="11"/>
  <c r="E911" i="11"/>
  <c r="C911" i="11"/>
  <c r="G910" i="11"/>
  <c r="E910" i="11"/>
  <c r="C910" i="11"/>
  <c r="G909" i="11"/>
  <c r="F909" i="11"/>
  <c r="E909" i="11"/>
  <c r="C909" i="11"/>
  <c r="G908" i="11"/>
  <c r="E908" i="11"/>
  <c r="C908" i="11"/>
  <c r="G907" i="11"/>
  <c r="E907" i="11"/>
  <c r="C907" i="11"/>
  <c r="G906" i="11"/>
  <c r="E906" i="11"/>
  <c r="C906" i="11"/>
  <c r="G905" i="11"/>
  <c r="F905" i="11"/>
  <c r="E905" i="11"/>
  <c r="C905" i="11"/>
  <c r="G904" i="11"/>
  <c r="F904" i="11"/>
  <c r="E904" i="11"/>
  <c r="C904" i="11"/>
  <c r="G903" i="11"/>
  <c r="E903" i="11"/>
  <c r="C903" i="11"/>
  <c r="G902" i="11"/>
  <c r="E902" i="11"/>
  <c r="F902" i="11" s="1"/>
  <c r="C902" i="11"/>
  <c r="G901" i="11"/>
  <c r="E901" i="11"/>
  <c r="C901" i="11"/>
  <c r="G900" i="11"/>
  <c r="E900" i="11"/>
  <c r="C900" i="11"/>
  <c r="G899" i="11"/>
  <c r="E899" i="11"/>
  <c r="C899" i="11"/>
  <c r="G898" i="11"/>
  <c r="E898" i="11"/>
  <c r="C898" i="11"/>
  <c r="G897" i="11"/>
  <c r="F897" i="11"/>
  <c r="E897" i="11"/>
  <c r="C897" i="11"/>
  <c r="G896" i="11"/>
  <c r="F896" i="11"/>
  <c r="E896" i="11"/>
  <c r="C896" i="11"/>
  <c r="G895" i="11"/>
  <c r="E895" i="11"/>
  <c r="C895" i="11"/>
  <c r="G894" i="11"/>
  <c r="E894" i="11"/>
  <c r="C894" i="11"/>
  <c r="G893" i="11"/>
  <c r="E893" i="11"/>
  <c r="C893" i="11"/>
  <c r="G892" i="11"/>
  <c r="E892" i="11"/>
  <c r="C892" i="11"/>
  <c r="G891" i="11"/>
  <c r="E891" i="11"/>
  <c r="C891" i="11"/>
  <c r="G890" i="11"/>
  <c r="E890" i="11"/>
  <c r="C890" i="11"/>
  <c r="G889" i="11"/>
  <c r="F889" i="11"/>
  <c r="E889" i="11"/>
  <c r="C889" i="11"/>
  <c r="G888" i="11"/>
  <c r="F888" i="11"/>
  <c r="E888" i="11"/>
  <c r="C888" i="11"/>
  <c r="G887" i="11"/>
  <c r="E887" i="11"/>
  <c r="C887" i="11"/>
  <c r="G886" i="11"/>
  <c r="E886" i="11"/>
  <c r="C886" i="11"/>
  <c r="G885" i="11"/>
  <c r="E885" i="11"/>
  <c r="C885" i="11"/>
  <c r="G884" i="11"/>
  <c r="E884" i="11"/>
  <c r="C884" i="11"/>
  <c r="G883" i="11"/>
  <c r="E883" i="11"/>
  <c r="C883" i="11"/>
  <c r="G882" i="11"/>
  <c r="E882" i="11"/>
  <c r="C882" i="11"/>
  <c r="G881" i="11"/>
  <c r="F881" i="11"/>
  <c r="E881" i="11"/>
  <c r="C881" i="11"/>
  <c r="G880" i="11"/>
  <c r="F880" i="11"/>
  <c r="E880" i="11"/>
  <c r="C880" i="11"/>
  <c r="G879" i="11"/>
  <c r="E879" i="11"/>
  <c r="C879" i="11"/>
  <c r="G878" i="11"/>
  <c r="E878" i="11"/>
  <c r="F878" i="11" s="1"/>
  <c r="C878" i="11"/>
  <c r="G877" i="11"/>
  <c r="F877" i="11"/>
  <c r="E877" i="11"/>
  <c r="C877" i="11"/>
  <c r="G876" i="11"/>
  <c r="E876" i="11"/>
  <c r="C876" i="11"/>
  <c r="G875" i="11"/>
  <c r="E875" i="11"/>
  <c r="C875" i="11"/>
  <c r="G874" i="11"/>
  <c r="E874" i="11"/>
  <c r="C874" i="11"/>
  <c r="G873" i="11"/>
  <c r="F873" i="11"/>
  <c r="E873" i="11"/>
  <c r="C873" i="11"/>
  <c r="G872" i="11"/>
  <c r="F872" i="11"/>
  <c r="E872" i="11"/>
  <c r="C872" i="11"/>
  <c r="G871" i="11"/>
  <c r="E871" i="11"/>
  <c r="C871" i="11"/>
  <c r="G870" i="11"/>
  <c r="E870" i="11"/>
  <c r="C870" i="11"/>
  <c r="G869" i="11"/>
  <c r="E869" i="11"/>
  <c r="C869" i="11"/>
  <c r="G868" i="11"/>
  <c r="E868" i="11"/>
  <c r="C868" i="11"/>
  <c r="G867" i="11"/>
  <c r="E867" i="11"/>
  <c r="C867" i="11"/>
  <c r="G866" i="11"/>
  <c r="E866" i="11"/>
  <c r="C866" i="11"/>
  <c r="G865" i="11"/>
  <c r="F865" i="11"/>
  <c r="E865" i="11"/>
  <c r="C865" i="11"/>
  <c r="G864" i="11"/>
  <c r="F864" i="11"/>
  <c r="E864" i="11"/>
  <c r="C864" i="11"/>
  <c r="G863" i="11"/>
  <c r="E863" i="11"/>
  <c r="C863" i="11"/>
  <c r="G862" i="11"/>
  <c r="E862" i="11"/>
  <c r="F862" i="11" s="1"/>
  <c r="C862" i="11"/>
  <c r="G861" i="11"/>
  <c r="E861" i="11"/>
  <c r="C861" i="11"/>
  <c r="G860" i="11"/>
  <c r="E860" i="11"/>
  <c r="C860" i="11"/>
  <c r="G859" i="11"/>
  <c r="E859" i="11"/>
  <c r="C859" i="11"/>
  <c r="G858" i="11"/>
  <c r="E858" i="11"/>
  <c r="C858" i="11"/>
  <c r="G857" i="11"/>
  <c r="F857" i="11"/>
  <c r="E857" i="11"/>
  <c r="C857" i="11"/>
  <c r="G856" i="11"/>
  <c r="F856" i="11"/>
  <c r="E856" i="11"/>
  <c r="C856" i="11"/>
  <c r="G855" i="11"/>
  <c r="E855" i="11"/>
  <c r="C855" i="11"/>
  <c r="G854" i="11"/>
  <c r="E854" i="11"/>
  <c r="F854" i="11" s="1"/>
  <c r="C854" i="11"/>
  <c r="G853" i="11"/>
  <c r="F853" i="11"/>
  <c r="E853" i="11"/>
  <c r="C853" i="11"/>
  <c r="G852" i="11"/>
  <c r="E852" i="11"/>
  <c r="C852" i="11"/>
  <c r="G851" i="11"/>
  <c r="E851" i="11"/>
  <c r="C851" i="11"/>
  <c r="G850" i="11"/>
  <c r="E850" i="11"/>
  <c r="C850" i="11"/>
  <c r="G849" i="11"/>
  <c r="F849" i="11"/>
  <c r="E849" i="11"/>
  <c r="C849" i="11"/>
  <c r="G848" i="11"/>
  <c r="F848" i="11"/>
  <c r="E848" i="11"/>
  <c r="C848" i="11"/>
  <c r="G847" i="11"/>
  <c r="E847" i="11"/>
  <c r="C847" i="11"/>
  <c r="G846" i="11"/>
  <c r="E846" i="11"/>
  <c r="C846" i="11"/>
  <c r="G845" i="11"/>
  <c r="F845" i="11"/>
  <c r="E845" i="11"/>
  <c r="C845" i="11"/>
  <c r="G844" i="11"/>
  <c r="E844" i="11"/>
  <c r="C844" i="11"/>
  <c r="G843" i="11"/>
  <c r="E843" i="11"/>
  <c r="C843" i="11"/>
  <c r="G842" i="11"/>
  <c r="E842" i="11"/>
  <c r="C842" i="11"/>
  <c r="G841" i="11"/>
  <c r="F841" i="11"/>
  <c r="E841" i="11"/>
  <c r="C841" i="11"/>
  <c r="G840" i="11"/>
  <c r="F840" i="11"/>
  <c r="E840" i="11"/>
  <c r="C840" i="11"/>
  <c r="G839" i="11"/>
  <c r="E839" i="11"/>
  <c r="C839" i="11"/>
  <c r="G838" i="11"/>
  <c r="E838" i="11"/>
  <c r="F838" i="11" s="1"/>
  <c r="C838" i="11"/>
  <c r="G837" i="11"/>
  <c r="E837" i="11"/>
  <c r="C837" i="11"/>
  <c r="G836" i="11"/>
  <c r="E836" i="11"/>
  <c r="C836" i="11"/>
  <c r="G835" i="11"/>
  <c r="E835" i="11"/>
  <c r="C835" i="11"/>
  <c r="G834" i="11"/>
  <c r="E834" i="11"/>
  <c r="C834" i="11"/>
  <c r="G833" i="11"/>
  <c r="F833" i="11"/>
  <c r="E833" i="11"/>
  <c r="C833" i="11"/>
  <c r="G832" i="11"/>
  <c r="F832" i="11"/>
  <c r="E832" i="11"/>
  <c r="C832" i="11"/>
  <c r="G831" i="11"/>
  <c r="E831" i="11"/>
  <c r="C831" i="11"/>
  <c r="G830" i="11"/>
  <c r="E830" i="11"/>
  <c r="C830" i="11"/>
  <c r="G829" i="11"/>
  <c r="E829" i="11"/>
  <c r="C829" i="11"/>
  <c r="G828" i="11"/>
  <c r="E828" i="11"/>
  <c r="C828" i="11"/>
  <c r="G827" i="11"/>
  <c r="E827" i="11"/>
  <c r="C827" i="11"/>
  <c r="G826" i="11"/>
  <c r="E826" i="11"/>
  <c r="C826" i="11"/>
  <c r="G825" i="11"/>
  <c r="F825" i="11"/>
  <c r="E825" i="11"/>
  <c r="C825" i="11"/>
  <c r="G824" i="11"/>
  <c r="F824" i="11"/>
  <c r="E824" i="11"/>
  <c r="C824" i="11"/>
  <c r="G823" i="11"/>
  <c r="E823" i="11"/>
  <c r="C823" i="11"/>
  <c r="G822" i="11"/>
  <c r="E822" i="11"/>
  <c r="C822" i="11"/>
  <c r="G821" i="11"/>
  <c r="E821" i="11"/>
  <c r="C821" i="11"/>
  <c r="G820" i="11"/>
  <c r="E820" i="11"/>
  <c r="C820" i="11"/>
  <c r="G819" i="11"/>
  <c r="E819" i="11"/>
  <c r="C819" i="11"/>
  <c r="G818" i="11"/>
  <c r="E818" i="11"/>
  <c r="C818" i="11"/>
  <c r="G817" i="11"/>
  <c r="F817" i="11"/>
  <c r="E817" i="11"/>
  <c r="C817" i="11"/>
  <c r="G816" i="11"/>
  <c r="F816" i="11"/>
  <c r="E816" i="11"/>
  <c r="C816" i="11"/>
  <c r="G815" i="11"/>
  <c r="E815" i="11"/>
  <c r="C815" i="11"/>
  <c r="G814" i="11"/>
  <c r="E814" i="11"/>
  <c r="F814" i="11" s="1"/>
  <c r="C814" i="11"/>
  <c r="G813" i="11"/>
  <c r="F813" i="11"/>
  <c r="E813" i="11"/>
  <c r="C813" i="11"/>
  <c r="G812" i="11"/>
  <c r="E812" i="11"/>
  <c r="C812" i="11"/>
  <c r="G811" i="11"/>
  <c r="E811" i="11"/>
  <c r="C811" i="11"/>
  <c r="G810" i="11"/>
  <c r="E810" i="11"/>
  <c r="C810" i="11"/>
  <c r="G809" i="11"/>
  <c r="F809" i="11"/>
  <c r="E809" i="11"/>
  <c r="C809" i="11"/>
  <c r="G808" i="11"/>
  <c r="F808" i="11"/>
  <c r="E808" i="11"/>
  <c r="C808" i="11"/>
  <c r="G807" i="11"/>
  <c r="E807" i="11"/>
  <c r="C807" i="11"/>
  <c r="G806" i="11"/>
  <c r="E806" i="11"/>
  <c r="C806" i="11"/>
  <c r="G805" i="11"/>
  <c r="E805" i="11"/>
  <c r="C805" i="11"/>
  <c r="G804" i="11"/>
  <c r="E804" i="11"/>
  <c r="C804" i="11"/>
  <c r="G803" i="11"/>
  <c r="E803" i="11"/>
  <c r="C803" i="11"/>
  <c r="G802" i="11"/>
  <c r="E802" i="11"/>
  <c r="C802" i="11"/>
  <c r="G801" i="11"/>
  <c r="F801" i="11"/>
  <c r="E801" i="11"/>
  <c r="C801" i="11"/>
  <c r="G800" i="11"/>
  <c r="F800" i="11"/>
  <c r="E800" i="11"/>
  <c r="C800" i="11"/>
  <c r="G799" i="11"/>
  <c r="E799" i="11"/>
  <c r="C799" i="11"/>
  <c r="G798" i="11"/>
  <c r="E798" i="11"/>
  <c r="F798" i="11" s="1"/>
  <c r="C798" i="11"/>
  <c r="G797" i="11"/>
  <c r="E797" i="11"/>
  <c r="C797" i="11"/>
  <c r="G796" i="11"/>
  <c r="E796" i="11"/>
  <c r="C796" i="11"/>
  <c r="G795" i="11"/>
  <c r="E795" i="11"/>
  <c r="C795" i="11"/>
  <c r="G794" i="11"/>
  <c r="E794" i="11"/>
  <c r="C794" i="11"/>
  <c r="G793" i="11"/>
  <c r="F793" i="11"/>
  <c r="E793" i="11"/>
  <c r="C793" i="11"/>
  <c r="G792" i="11"/>
  <c r="F792" i="11"/>
  <c r="E792" i="11"/>
  <c r="C792" i="11"/>
  <c r="G791" i="11"/>
  <c r="E791" i="11"/>
  <c r="C791" i="11"/>
  <c r="G790" i="11"/>
  <c r="E790" i="11"/>
  <c r="F790" i="11" s="1"/>
  <c r="C790" i="11"/>
  <c r="G789" i="11"/>
  <c r="F789" i="11"/>
  <c r="E789" i="11"/>
  <c r="C789" i="11"/>
  <c r="G788" i="11"/>
  <c r="E788" i="11"/>
  <c r="C788" i="11"/>
  <c r="G787" i="11"/>
  <c r="E787" i="11"/>
  <c r="C787" i="11"/>
  <c r="G786" i="11"/>
  <c r="E786" i="11"/>
  <c r="C786" i="11"/>
  <c r="G785" i="11"/>
  <c r="F785" i="11"/>
  <c r="E785" i="11"/>
  <c r="C785" i="11"/>
  <c r="G784" i="11"/>
  <c r="F784" i="11"/>
  <c r="E784" i="11"/>
  <c r="C784" i="11"/>
  <c r="G783" i="11"/>
  <c r="E783" i="11"/>
  <c r="C783" i="11"/>
  <c r="G782" i="11"/>
  <c r="E782" i="11"/>
  <c r="C782" i="11"/>
  <c r="G781" i="11"/>
  <c r="F781" i="11"/>
  <c r="E781" i="11"/>
  <c r="C781" i="11"/>
  <c r="G780" i="11"/>
  <c r="E780" i="11"/>
  <c r="C780" i="11"/>
  <c r="G779" i="11"/>
  <c r="E779" i="11"/>
  <c r="C779" i="11"/>
  <c r="G778" i="11"/>
  <c r="E778" i="11"/>
  <c r="C778" i="11"/>
  <c r="G777" i="11"/>
  <c r="F777" i="11"/>
  <c r="E777" i="11"/>
  <c r="C777" i="11"/>
  <c r="G776" i="11"/>
  <c r="F776" i="11"/>
  <c r="E776" i="11"/>
  <c r="C776" i="11"/>
  <c r="G775" i="11"/>
  <c r="E775" i="11"/>
  <c r="C775" i="11"/>
  <c r="G774" i="11"/>
  <c r="E774" i="11"/>
  <c r="F774" i="11" s="1"/>
  <c r="C774" i="11"/>
  <c r="G773" i="11"/>
  <c r="E773" i="11"/>
  <c r="C773" i="11"/>
  <c r="G772" i="11"/>
  <c r="E772" i="11"/>
  <c r="C772" i="11"/>
  <c r="G771" i="11"/>
  <c r="E771" i="11"/>
  <c r="C771" i="11"/>
  <c r="G770" i="11"/>
  <c r="E770" i="11"/>
  <c r="C770" i="11"/>
  <c r="G769" i="11"/>
  <c r="F769" i="11"/>
  <c r="E769" i="11"/>
  <c r="C769" i="11"/>
  <c r="G768" i="11"/>
  <c r="F768" i="11"/>
  <c r="E768" i="11"/>
  <c r="C768" i="11"/>
  <c r="G767" i="11"/>
  <c r="E767" i="11"/>
  <c r="C767" i="11"/>
  <c r="G766" i="11"/>
  <c r="E766" i="11"/>
  <c r="C766" i="11"/>
  <c r="G765" i="11"/>
  <c r="E765" i="11"/>
  <c r="C765" i="11"/>
  <c r="G764" i="11"/>
  <c r="E764" i="11"/>
  <c r="C764" i="11"/>
  <c r="G763" i="11"/>
  <c r="E763" i="11"/>
  <c r="C763" i="11"/>
  <c r="G762" i="11"/>
  <c r="E762" i="11"/>
  <c r="C762" i="11"/>
  <c r="G761" i="11"/>
  <c r="F761" i="11"/>
  <c r="E761" i="11"/>
  <c r="C761" i="11"/>
  <c r="G760" i="11"/>
  <c r="F760" i="11"/>
  <c r="E760" i="11"/>
  <c r="C760" i="11"/>
  <c r="G759" i="11"/>
  <c r="E759" i="11"/>
  <c r="C759" i="11"/>
  <c r="G758" i="11"/>
  <c r="E758" i="11"/>
  <c r="C758" i="11"/>
  <c r="G757" i="11"/>
  <c r="E757" i="11"/>
  <c r="C757" i="11"/>
  <c r="G756" i="11"/>
  <c r="E756" i="11"/>
  <c r="C756" i="11"/>
  <c r="G755" i="11"/>
  <c r="E755" i="11"/>
  <c r="C755" i="11"/>
  <c r="G754" i="11"/>
  <c r="E754" i="11"/>
  <c r="C754" i="11"/>
  <c r="G753" i="11"/>
  <c r="F753" i="11"/>
  <c r="E753" i="11"/>
  <c r="C753" i="11"/>
  <c r="G752" i="11"/>
  <c r="F752" i="11"/>
  <c r="E752" i="11"/>
  <c r="C752" i="11"/>
  <c r="G751" i="11"/>
  <c r="E751" i="11"/>
  <c r="C751" i="11"/>
  <c r="G750" i="11"/>
  <c r="E750" i="11"/>
  <c r="F750" i="11" s="1"/>
  <c r="C750" i="11"/>
  <c r="G749" i="11"/>
  <c r="F749" i="11"/>
  <c r="E749" i="11"/>
  <c r="C749" i="11"/>
  <c r="G748" i="11"/>
  <c r="E748" i="11"/>
  <c r="C748" i="11"/>
  <c r="G747" i="11"/>
  <c r="E747" i="11"/>
  <c r="C747" i="11"/>
  <c r="G746" i="11"/>
  <c r="E746" i="11"/>
  <c r="C746" i="11"/>
  <c r="G745" i="11"/>
  <c r="F745" i="11"/>
  <c r="E745" i="11"/>
  <c r="C745" i="11"/>
  <c r="G744" i="11"/>
  <c r="F744" i="11"/>
  <c r="E744" i="11"/>
  <c r="C744" i="11"/>
  <c r="G743" i="11"/>
  <c r="E743" i="11"/>
  <c r="C743" i="11"/>
  <c r="G742" i="11"/>
  <c r="E742" i="11"/>
  <c r="C742" i="11"/>
  <c r="G741" i="11"/>
  <c r="E741" i="11"/>
  <c r="C741" i="11"/>
  <c r="G740" i="11"/>
  <c r="E740" i="11"/>
  <c r="C740" i="11"/>
  <c r="G739" i="11"/>
  <c r="E739" i="11"/>
  <c r="C739" i="11"/>
  <c r="G738" i="11"/>
  <c r="E738" i="11"/>
  <c r="C738" i="11"/>
  <c r="G737" i="11"/>
  <c r="F737" i="11"/>
  <c r="E737" i="11"/>
  <c r="C737" i="11"/>
  <c r="G736" i="11"/>
  <c r="F736" i="11"/>
  <c r="E736" i="11"/>
  <c r="C736" i="11"/>
  <c r="G735" i="11"/>
  <c r="E735" i="11"/>
  <c r="C735" i="11"/>
  <c r="G734" i="11"/>
  <c r="E734" i="11"/>
  <c r="F735" i="11" s="1"/>
  <c r="C734" i="11"/>
  <c r="G733" i="11"/>
  <c r="E733" i="11"/>
  <c r="C733" i="11"/>
  <c r="G732" i="11"/>
  <c r="E732" i="11"/>
  <c r="C732" i="11"/>
  <c r="G731" i="11"/>
  <c r="E731" i="11"/>
  <c r="C731" i="11"/>
  <c r="G730" i="11"/>
  <c r="E730" i="11"/>
  <c r="C730" i="11"/>
  <c r="G729" i="11"/>
  <c r="F729" i="11"/>
  <c r="E729" i="11"/>
  <c r="C729" i="11"/>
  <c r="G728" i="11"/>
  <c r="F728" i="11"/>
  <c r="E728" i="11"/>
  <c r="C728" i="11"/>
  <c r="G727" i="11"/>
  <c r="E727" i="11"/>
  <c r="C727" i="11"/>
  <c r="G726" i="11"/>
  <c r="E726" i="11"/>
  <c r="F727" i="11" s="1"/>
  <c r="C726" i="11"/>
  <c r="G725" i="11"/>
  <c r="E725" i="11"/>
  <c r="C725" i="11"/>
  <c r="G724" i="11"/>
  <c r="E724" i="11"/>
  <c r="C724" i="11"/>
  <c r="G723" i="11"/>
  <c r="F723" i="11"/>
  <c r="E723" i="11"/>
  <c r="C723" i="11"/>
  <c r="G722" i="11"/>
  <c r="E722" i="11"/>
  <c r="C722" i="11"/>
  <c r="G721" i="11"/>
  <c r="F721" i="11"/>
  <c r="E721" i="11"/>
  <c r="C721" i="11"/>
  <c r="G720" i="11"/>
  <c r="E720" i="11"/>
  <c r="C720" i="11"/>
  <c r="G719" i="11"/>
  <c r="F719" i="11"/>
  <c r="E719" i="11"/>
  <c r="C719" i="11"/>
  <c r="G718" i="11"/>
  <c r="E718" i="11"/>
  <c r="F718" i="11" s="1"/>
  <c r="C718" i="11"/>
  <c r="G717" i="11"/>
  <c r="E717" i="11"/>
  <c r="C717" i="11"/>
  <c r="G716" i="11"/>
  <c r="E716" i="11"/>
  <c r="C716" i="11"/>
  <c r="G715" i="11"/>
  <c r="E715" i="11"/>
  <c r="C715" i="11"/>
  <c r="G714" i="11"/>
  <c r="E714" i="11"/>
  <c r="C714" i="11"/>
  <c r="G713" i="11"/>
  <c r="F713" i="11"/>
  <c r="E713" i="11"/>
  <c r="C713" i="11"/>
  <c r="G712" i="11"/>
  <c r="F712" i="11"/>
  <c r="E712" i="11"/>
  <c r="C712" i="11"/>
  <c r="G711" i="11"/>
  <c r="E711" i="11"/>
  <c r="C711" i="11"/>
  <c r="G710" i="11"/>
  <c r="E710" i="11"/>
  <c r="F710" i="11" s="1"/>
  <c r="C710" i="11"/>
  <c r="G709" i="11"/>
  <c r="E709" i="11"/>
  <c r="C709" i="11"/>
  <c r="G708" i="11"/>
  <c r="E708" i="11"/>
  <c r="C708" i="11"/>
  <c r="G707" i="11"/>
  <c r="F707" i="11"/>
  <c r="E707" i="11"/>
  <c r="C707" i="11"/>
  <c r="G706" i="11"/>
  <c r="E706" i="11"/>
  <c r="F706" i="11" s="1"/>
  <c r="C706" i="11"/>
  <c r="G705" i="11"/>
  <c r="F705" i="11"/>
  <c r="E705" i="11"/>
  <c r="C705" i="11"/>
  <c r="G704" i="11"/>
  <c r="E704" i="11"/>
  <c r="F704" i="11" s="1"/>
  <c r="C704" i="11"/>
  <c r="G703" i="11"/>
  <c r="E703" i="11"/>
  <c r="C703" i="11"/>
  <c r="G702" i="11"/>
  <c r="E702" i="11"/>
  <c r="F702" i="11" s="1"/>
  <c r="C702" i="11"/>
  <c r="G701" i="11"/>
  <c r="F701" i="11"/>
  <c r="E701" i="11"/>
  <c r="C701" i="11"/>
  <c r="G700" i="11"/>
  <c r="F700" i="11"/>
  <c r="E700" i="11"/>
  <c r="C700" i="11"/>
  <c r="G699" i="11"/>
  <c r="E699" i="11"/>
  <c r="F699" i="11" s="1"/>
  <c r="C699" i="11"/>
  <c r="G698" i="11"/>
  <c r="E698" i="11"/>
  <c r="C698" i="11"/>
  <c r="G697" i="11"/>
  <c r="F697" i="11"/>
  <c r="E697" i="11"/>
  <c r="C697" i="11"/>
  <c r="G696" i="11"/>
  <c r="E696" i="11"/>
  <c r="C696" i="11"/>
  <c r="G695" i="11"/>
  <c r="E695" i="11"/>
  <c r="F696" i="11" s="1"/>
  <c r="C695" i="11"/>
  <c r="G694" i="11"/>
  <c r="E694" i="11"/>
  <c r="C694" i="11"/>
  <c r="G693" i="11"/>
  <c r="F693" i="11"/>
  <c r="E693" i="11"/>
  <c r="C693" i="11"/>
  <c r="G692" i="11"/>
  <c r="F692" i="11"/>
  <c r="E692" i="11"/>
  <c r="C692" i="11"/>
  <c r="G691" i="11"/>
  <c r="E691" i="11"/>
  <c r="C691" i="11"/>
  <c r="G690" i="11"/>
  <c r="E690" i="11"/>
  <c r="C690" i="11"/>
  <c r="G689" i="11"/>
  <c r="E689" i="11"/>
  <c r="C689" i="11"/>
  <c r="G688" i="11"/>
  <c r="E688" i="11"/>
  <c r="C688" i="11"/>
  <c r="G687" i="11"/>
  <c r="E687" i="11"/>
  <c r="F688" i="11" s="1"/>
  <c r="C687" i="11"/>
  <c r="G686" i="11"/>
  <c r="E686" i="11"/>
  <c r="C686" i="11"/>
  <c r="G685" i="11"/>
  <c r="F685" i="11"/>
  <c r="E685" i="11"/>
  <c r="C685" i="11"/>
  <c r="G684" i="11"/>
  <c r="F684" i="11"/>
  <c r="E684" i="11"/>
  <c r="C684" i="11"/>
  <c r="G683" i="11"/>
  <c r="E683" i="11"/>
  <c r="F683" i="11" s="1"/>
  <c r="C683" i="11"/>
  <c r="G682" i="11"/>
  <c r="E682" i="11"/>
  <c r="C682" i="11"/>
  <c r="G681" i="11"/>
  <c r="E681" i="11"/>
  <c r="C681" i="11"/>
  <c r="G680" i="11"/>
  <c r="E680" i="11"/>
  <c r="C680" i="11"/>
  <c r="G679" i="11"/>
  <c r="E679" i="11"/>
  <c r="F680" i="11" s="1"/>
  <c r="C679" i="11"/>
  <c r="G678" i="11"/>
  <c r="E678" i="11"/>
  <c r="C678" i="11"/>
  <c r="G677" i="11"/>
  <c r="F677" i="11"/>
  <c r="E677" i="11"/>
  <c r="C677" i="11"/>
  <c r="G676" i="11"/>
  <c r="F676" i="11"/>
  <c r="E676" i="11"/>
  <c r="C676" i="11"/>
  <c r="G675" i="11"/>
  <c r="E675" i="11"/>
  <c r="C675" i="11"/>
  <c r="G674" i="11"/>
  <c r="E674" i="11"/>
  <c r="C674" i="11"/>
  <c r="G673" i="11"/>
  <c r="E673" i="11"/>
  <c r="C673" i="11"/>
  <c r="G672" i="11"/>
  <c r="E672" i="11"/>
  <c r="C672" i="11"/>
  <c r="G671" i="11"/>
  <c r="E671" i="11"/>
  <c r="F672" i="11" s="1"/>
  <c r="C671" i="11"/>
  <c r="G670" i="11"/>
  <c r="E670" i="11"/>
  <c r="C670" i="11"/>
  <c r="G669" i="11"/>
  <c r="F669" i="11"/>
  <c r="E669" i="11"/>
  <c r="C669" i="11"/>
  <c r="G668" i="11"/>
  <c r="F668" i="11"/>
  <c r="E668" i="11"/>
  <c r="C668" i="11"/>
  <c r="G667" i="11"/>
  <c r="E667" i="11"/>
  <c r="F667" i="11" s="1"/>
  <c r="C667" i="11"/>
  <c r="G666" i="11"/>
  <c r="E666" i="11"/>
  <c r="C666" i="11"/>
  <c r="G665" i="11"/>
  <c r="E665" i="11"/>
  <c r="C665" i="11"/>
  <c r="G664" i="11"/>
  <c r="E664" i="11"/>
  <c r="C664" i="11"/>
  <c r="G663" i="11"/>
  <c r="E663" i="11"/>
  <c r="F664" i="11" s="1"/>
  <c r="C663" i="11"/>
  <c r="G662" i="11"/>
  <c r="E662" i="11"/>
  <c r="C662" i="11"/>
  <c r="G661" i="11"/>
  <c r="F661" i="11"/>
  <c r="E661" i="11"/>
  <c r="C661" i="11"/>
  <c r="G660" i="11"/>
  <c r="F660" i="11"/>
  <c r="E660" i="11"/>
  <c r="C660" i="11"/>
  <c r="G659" i="11"/>
  <c r="E659" i="11"/>
  <c r="F659" i="11" s="1"/>
  <c r="C659" i="11"/>
  <c r="G658" i="11"/>
  <c r="E658" i="11"/>
  <c r="C658" i="11"/>
  <c r="G657" i="11"/>
  <c r="E657" i="11"/>
  <c r="C657" i="11"/>
  <c r="G656" i="11"/>
  <c r="E656" i="11"/>
  <c r="C656" i="11"/>
  <c r="G655" i="11"/>
  <c r="E655" i="11"/>
  <c r="F656" i="11" s="1"/>
  <c r="C655" i="11"/>
  <c r="G654" i="11"/>
  <c r="E654" i="11"/>
  <c r="C654" i="11"/>
  <c r="G653" i="11"/>
  <c r="F653" i="11"/>
  <c r="E653" i="11"/>
  <c r="C653" i="11"/>
  <c r="G652" i="11"/>
  <c r="F652" i="11"/>
  <c r="E652" i="11"/>
  <c r="C652" i="11"/>
  <c r="G651" i="11"/>
  <c r="E651" i="11"/>
  <c r="C651" i="11"/>
  <c r="G650" i="11"/>
  <c r="E650" i="11"/>
  <c r="C650" i="11"/>
  <c r="G649" i="11"/>
  <c r="E649" i="11"/>
  <c r="C649" i="11"/>
  <c r="G648" i="11"/>
  <c r="E648" i="11"/>
  <c r="C648" i="11"/>
  <c r="G647" i="11"/>
  <c r="E647" i="11"/>
  <c r="F648" i="11" s="1"/>
  <c r="C647" i="11"/>
  <c r="G646" i="11"/>
  <c r="E646" i="11"/>
  <c r="C646" i="11"/>
  <c r="G645" i="11"/>
  <c r="F645" i="11"/>
  <c r="E645" i="11"/>
  <c r="C645" i="11"/>
  <c r="G644" i="11"/>
  <c r="F644" i="11"/>
  <c r="E644" i="11"/>
  <c r="C644" i="11"/>
  <c r="G643" i="11"/>
  <c r="E643" i="11"/>
  <c r="F643" i="11" s="1"/>
  <c r="C643" i="11"/>
  <c r="G642" i="11"/>
  <c r="E642" i="11"/>
  <c r="C642" i="11"/>
  <c r="G641" i="11"/>
  <c r="E641" i="11"/>
  <c r="C641" i="11"/>
  <c r="G640" i="11"/>
  <c r="E640" i="11"/>
  <c r="C640" i="11"/>
  <c r="G639" i="11"/>
  <c r="E639" i="11"/>
  <c r="F640" i="11" s="1"/>
  <c r="C639" i="11"/>
  <c r="G638" i="11"/>
  <c r="E638" i="11"/>
  <c r="C638" i="11"/>
  <c r="G637" i="11"/>
  <c r="F637" i="11"/>
  <c r="E637" i="11"/>
  <c r="C637" i="11"/>
  <c r="G636" i="11"/>
  <c r="F636" i="11"/>
  <c r="E636" i="11"/>
  <c r="C636" i="11"/>
  <c r="G635" i="11"/>
  <c r="E635" i="11"/>
  <c r="F635" i="11" s="1"/>
  <c r="C635" i="11"/>
  <c r="G634" i="11"/>
  <c r="E634" i="11"/>
  <c r="C634" i="11"/>
  <c r="G633" i="11"/>
  <c r="E633" i="11"/>
  <c r="C633" i="11"/>
  <c r="G632" i="11"/>
  <c r="E632" i="11"/>
  <c r="C632" i="11"/>
  <c r="G631" i="11"/>
  <c r="E631" i="11"/>
  <c r="F632" i="11" s="1"/>
  <c r="C631" i="11"/>
  <c r="G630" i="11"/>
  <c r="E630" i="11"/>
  <c r="C630" i="11"/>
  <c r="G629" i="11"/>
  <c r="F629" i="11"/>
  <c r="E629" i="11"/>
  <c r="C629" i="11"/>
  <c r="G628" i="11"/>
  <c r="F628" i="11"/>
  <c r="E628" i="11"/>
  <c r="C628" i="11"/>
  <c r="G627" i="11"/>
  <c r="E627" i="11"/>
  <c r="C627" i="11"/>
  <c r="G626" i="11"/>
  <c r="E626" i="11"/>
  <c r="C626" i="11"/>
  <c r="G625" i="11"/>
  <c r="E625" i="11"/>
  <c r="C625" i="11"/>
  <c r="G624" i="11"/>
  <c r="E624" i="11"/>
  <c r="C624" i="11"/>
  <c r="G623" i="11"/>
  <c r="E623" i="11"/>
  <c r="F624" i="11" s="1"/>
  <c r="C623" i="11"/>
  <c r="G622" i="11"/>
  <c r="E622" i="11"/>
  <c r="C622" i="11"/>
  <c r="G621" i="11"/>
  <c r="F621" i="11"/>
  <c r="E621" i="11"/>
  <c r="C621" i="11"/>
  <c r="G620" i="11"/>
  <c r="F620" i="11"/>
  <c r="E620" i="11"/>
  <c r="C620" i="11"/>
  <c r="G619" i="11"/>
  <c r="E619" i="11"/>
  <c r="F619" i="11" s="1"/>
  <c r="C619" i="11"/>
  <c r="G618" i="11"/>
  <c r="E618" i="11"/>
  <c r="C618" i="11"/>
  <c r="G617" i="11"/>
  <c r="E617" i="11"/>
  <c r="C617" i="11"/>
  <c r="G616" i="11"/>
  <c r="E616" i="11"/>
  <c r="C616" i="11"/>
  <c r="G615" i="11"/>
  <c r="E615" i="11"/>
  <c r="F616" i="11" s="1"/>
  <c r="C615" i="11"/>
  <c r="G614" i="11"/>
  <c r="E614" i="11"/>
  <c r="C614" i="11"/>
  <c r="G613" i="11"/>
  <c r="F613" i="11"/>
  <c r="E613" i="11"/>
  <c r="C613" i="11"/>
  <c r="G612" i="11"/>
  <c r="F612" i="11"/>
  <c r="E612" i="11"/>
  <c r="C612" i="11"/>
  <c r="G611" i="11"/>
  <c r="E611" i="11"/>
  <c r="C611" i="11"/>
  <c r="G610" i="11"/>
  <c r="E610" i="11"/>
  <c r="C610" i="11"/>
  <c r="G609" i="11"/>
  <c r="E609" i="11"/>
  <c r="C609" i="11"/>
  <c r="G608" i="11"/>
  <c r="E608" i="11"/>
  <c r="C608" i="11"/>
  <c r="G607" i="11"/>
  <c r="E607" i="11"/>
  <c r="F608" i="11" s="1"/>
  <c r="C607" i="11"/>
  <c r="G606" i="11"/>
  <c r="E606" i="11"/>
  <c r="C606" i="11"/>
  <c r="G605" i="11"/>
  <c r="F605" i="11"/>
  <c r="E605" i="11"/>
  <c r="C605" i="11"/>
  <c r="G604" i="11"/>
  <c r="F604" i="11"/>
  <c r="E604" i="11"/>
  <c r="C604" i="11"/>
  <c r="G603" i="11"/>
  <c r="E603" i="11"/>
  <c r="F603" i="11" s="1"/>
  <c r="C603" i="11"/>
  <c r="G602" i="11"/>
  <c r="E602" i="11"/>
  <c r="C602" i="11"/>
  <c r="G601" i="11"/>
  <c r="E601" i="11"/>
  <c r="C601" i="11"/>
  <c r="G600" i="11"/>
  <c r="E600" i="11"/>
  <c r="C600" i="11"/>
  <c r="G599" i="11"/>
  <c r="E599" i="11"/>
  <c r="F600" i="11" s="1"/>
  <c r="C599" i="11"/>
  <c r="G598" i="11"/>
  <c r="E598" i="11"/>
  <c r="C598" i="11"/>
  <c r="G597" i="11"/>
  <c r="F597" i="11"/>
  <c r="E597" i="11"/>
  <c r="C597" i="11"/>
  <c r="G596" i="11"/>
  <c r="F596" i="11"/>
  <c r="E596" i="11"/>
  <c r="C596" i="11"/>
  <c r="G595" i="11"/>
  <c r="E595" i="11"/>
  <c r="F595" i="11" s="1"/>
  <c r="C595" i="11"/>
  <c r="G594" i="11"/>
  <c r="E594" i="11"/>
  <c r="C594" i="11"/>
  <c r="G593" i="11"/>
  <c r="E593" i="11"/>
  <c r="C593" i="11"/>
  <c r="G592" i="11"/>
  <c r="E592" i="11"/>
  <c r="C592" i="11"/>
  <c r="G591" i="11"/>
  <c r="E591" i="11"/>
  <c r="F592" i="11" s="1"/>
  <c r="C591" i="11"/>
  <c r="G590" i="11"/>
  <c r="E590" i="11"/>
  <c r="C590" i="11"/>
  <c r="G589" i="11"/>
  <c r="F589" i="11"/>
  <c r="E589" i="11"/>
  <c r="C589" i="11"/>
  <c r="G588" i="11"/>
  <c r="F588" i="11"/>
  <c r="E588" i="11"/>
  <c r="C588" i="11"/>
  <c r="G587" i="11"/>
  <c r="E587" i="11"/>
  <c r="C587" i="11"/>
  <c r="G586" i="11"/>
  <c r="F586" i="11"/>
  <c r="E586" i="11"/>
  <c r="C586" i="11"/>
  <c r="G585" i="11"/>
  <c r="E585" i="11"/>
  <c r="C585" i="11"/>
  <c r="G584" i="11"/>
  <c r="E584" i="11"/>
  <c r="C584" i="11"/>
  <c r="G583" i="11"/>
  <c r="E583" i="11"/>
  <c r="C583" i="11"/>
  <c r="G582" i="11"/>
  <c r="E582" i="11"/>
  <c r="C582" i="11"/>
  <c r="G581" i="11"/>
  <c r="F581" i="11"/>
  <c r="E581" i="11"/>
  <c r="C581" i="11"/>
  <c r="G580" i="11"/>
  <c r="F580" i="11"/>
  <c r="E580" i="11"/>
  <c r="C580" i="11"/>
  <c r="G579" i="11"/>
  <c r="E579" i="11"/>
  <c r="F579" i="11" s="1"/>
  <c r="C579" i="11"/>
  <c r="G578" i="11"/>
  <c r="F578" i="11"/>
  <c r="E578" i="11"/>
  <c r="C578" i="11"/>
  <c r="G577" i="11"/>
  <c r="E577" i="11"/>
  <c r="C577" i="11"/>
  <c r="G576" i="11"/>
  <c r="E576" i="11"/>
  <c r="C576" i="11"/>
  <c r="G575" i="11"/>
  <c r="E575" i="11"/>
  <c r="C575" i="11"/>
  <c r="G574" i="11"/>
  <c r="E574" i="11"/>
  <c r="C574" i="11"/>
  <c r="G573" i="11"/>
  <c r="F573" i="11"/>
  <c r="E573" i="11"/>
  <c r="C573" i="11"/>
  <c r="G572" i="11"/>
  <c r="F572" i="11"/>
  <c r="E572" i="11"/>
  <c r="C572" i="11"/>
  <c r="G571" i="11"/>
  <c r="E571" i="11"/>
  <c r="F571" i="11" s="1"/>
  <c r="C571" i="11"/>
  <c r="G570" i="11"/>
  <c r="F570" i="11"/>
  <c r="E570" i="11"/>
  <c r="C570" i="11"/>
  <c r="G569" i="11"/>
  <c r="E569" i="11"/>
  <c r="C569" i="11"/>
  <c r="G568" i="11"/>
  <c r="E568" i="11"/>
  <c r="C568" i="11"/>
  <c r="G567" i="11"/>
  <c r="E567" i="11"/>
  <c r="C567" i="11"/>
  <c r="G566" i="11"/>
  <c r="E566" i="11"/>
  <c r="C566" i="11"/>
  <c r="G565" i="11"/>
  <c r="F565" i="11"/>
  <c r="E565" i="11"/>
  <c r="C565" i="11"/>
  <c r="G564" i="11"/>
  <c r="F564" i="11"/>
  <c r="E564" i="11"/>
  <c r="C564" i="11"/>
  <c r="G563" i="11"/>
  <c r="E563" i="11"/>
  <c r="C563" i="11"/>
  <c r="G562" i="11"/>
  <c r="E562" i="11"/>
  <c r="C562" i="11"/>
  <c r="G561" i="11"/>
  <c r="E561" i="11"/>
  <c r="C561" i="11"/>
  <c r="G560" i="11"/>
  <c r="E560" i="11"/>
  <c r="C560" i="11"/>
  <c r="G559" i="11"/>
  <c r="E559" i="11"/>
  <c r="C559" i="11"/>
  <c r="G558" i="11"/>
  <c r="E558" i="11"/>
  <c r="C558" i="11"/>
  <c r="G557" i="11"/>
  <c r="F557" i="11"/>
  <c r="E557" i="11"/>
  <c r="C557" i="11"/>
  <c r="G556" i="11"/>
  <c r="F556" i="11"/>
  <c r="E556" i="11"/>
  <c r="C556" i="11"/>
  <c r="G555" i="11"/>
  <c r="E555" i="11"/>
  <c r="F555" i="11" s="1"/>
  <c r="C555" i="11"/>
  <c r="G554" i="11"/>
  <c r="E554" i="11"/>
  <c r="C554" i="11"/>
  <c r="G553" i="11"/>
  <c r="E553" i="11"/>
  <c r="C553" i="11"/>
  <c r="G552" i="11"/>
  <c r="E552" i="11"/>
  <c r="C552" i="11"/>
  <c r="G551" i="11"/>
  <c r="E551" i="11"/>
  <c r="C551" i="11"/>
  <c r="G550" i="11"/>
  <c r="E550" i="11"/>
  <c r="C550" i="11"/>
  <c r="G549" i="11"/>
  <c r="F549" i="11"/>
  <c r="E549" i="11"/>
  <c r="C549" i="11"/>
  <c r="G548" i="11"/>
  <c r="F548" i="11"/>
  <c r="E548" i="11"/>
  <c r="C548" i="11"/>
  <c r="G547" i="11"/>
  <c r="E547" i="11"/>
  <c r="C547" i="11"/>
  <c r="G546" i="11"/>
  <c r="F546" i="11"/>
  <c r="E546" i="11"/>
  <c r="C546" i="11"/>
  <c r="G545" i="11"/>
  <c r="E545" i="11"/>
  <c r="C545" i="11"/>
  <c r="G544" i="11"/>
  <c r="E544" i="11"/>
  <c r="C544" i="11"/>
  <c r="G543" i="11"/>
  <c r="E543" i="11"/>
  <c r="C543" i="11"/>
  <c r="G542" i="11"/>
  <c r="E542" i="11"/>
  <c r="C542" i="11"/>
  <c r="G541" i="11"/>
  <c r="F541" i="11"/>
  <c r="E541" i="11"/>
  <c r="C541" i="11"/>
  <c r="G540" i="11"/>
  <c r="F540" i="11"/>
  <c r="E540" i="11"/>
  <c r="C540" i="11"/>
  <c r="G539" i="11"/>
  <c r="E539" i="11"/>
  <c r="C539" i="11"/>
  <c r="G538" i="11"/>
  <c r="E538" i="11"/>
  <c r="C538" i="11"/>
  <c r="G537" i="11"/>
  <c r="E537" i="11"/>
  <c r="C537" i="11"/>
  <c r="G536" i="11"/>
  <c r="E536" i="11"/>
  <c r="C536" i="11"/>
  <c r="G535" i="11"/>
  <c r="E535" i="11"/>
  <c r="C535" i="11"/>
  <c r="G534" i="11"/>
  <c r="E534" i="11"/>
  <c r="C534" i="11"/>
  <c r="G533" i="11"/>
  <c r="F533" i="11"/>
  <c r="E533" i="11"/>
  <c r="C533" i="11"/>
  <c r="G532" i="11"/>
  <c r="F532" i="11"/>
  <c r="E532" i="11"/>
  <c r="C532" i="11"/>
  <c r="G531" i="11"/>
  <c r="E531" i="11"/>
  <c r="F531" i="11" s="1"/>
  <c r="C531" i="11"/>
  <c r="G530" i="11"/>
  <c r="E530" i="11"/>
  <c r="C530" i="11"/>
  <c r="G529" i="11"/>
  <c r="E529" i="11"/>
  <c r="C529" i="11"/>
  <c r="G528" i="11"/>
  <c r="E528" i="11"/>
  <c r="C528" i="11"/>
  <c r="G527" i="11"/>
  <c r="E527" i="11"/>
  <c r="C527" i="11"/>
  <c r="G526" i="11"/>
  <c r="E526" i="11"/>
  <c r="C526" i="11"/>
  <c r="G525" i="11"/>
  <c r="F525" i="11"/>
  <c r="E525" i="11"/>
  <c r="C525" i="11"/>
  <c r="G524" i="11"/>
  <c r="F524" i="11"/>
  <c r="E524" i="11"/>
  <c r="C524" i="11"/>
  <c r="G523" i="11"/>
  <c r="E523" i="11"/>
  <c r="F523" i="11" s="1"/>
  <c r="C523" i="11"/>
  <c r="G522" i="11"/>
  <c r="E522" i="11"/>
  <c r="C522" i="11"/>
  <c r="G521" i="11"/>
  <c r="E521" i="11"/>
  <c r="C521" i="11"/>
  <c r="G520" i="11"/>
  <c r="E520" i="11"/>
  <c r="C520" i="11"/>
  <c r="G519" i="11"/>
  <c r="E519" i="11"/>
  <c r="C519" i="11"/>
  <c r="G518" i="11"/>
  <c r="E518" i="11"/>
  <c r="C518" i="11"/>
  <c r="G517" i="11"/>
  <c r="F517" i="11"/>
  <c r="E517" i="11"/>
  <c r="C517" i="11"/>
  <c r="G516" i="11"/>
  <c r="E516" i="11"/>
  <c r="C516" i="11"/>
  <c r="G515" i="11"/>
  <c r="E515" i="11"/>
  <c r="C515" i="11"/>
  <c r="G514" i="11"/>
  <c r="E514" i="11"/>
  <c r="F514" i="11" s="1"/>
  <c r="C514" i="11"/>
  <c r="G513" i="11"/>
  <c r="F513" i="11"/>
  <c r="E513" i="11"/>
  <c r="C513" i="11"/>
  <c r="G512" i="11"/>
  <c r="E512" i="11"/>
  <c r="C512" i="11"/>
  <c r="G511" i="11"/>
  <c r="E511" i="11"/>
  <c r="C511" i="11"/>
  <c r="G510" i="11"/>
  <c r="E510" i="11"/>
  <c r="C510" i="11"/>
  <c r="G509" i="11"/>
  <c r="E509" i="11"/>
  <c r="C509" i="11"/>
  <c r="G508" i="11"/>
  <c r="E508" i="11"/>
  <c r="C508" i="11"/>
  <c r="G507" i="11"/>
  <c r="E507" i="11"/>
  <c r="F508" i="11" s="1"/>
  <c r="C507" i="11"/>
  <c r="G506" i="11"/>
  <c r="E506" i="11"/>
  <c r="C506" i="11"/>
  <c r="G505" i="11"/>
  <c r="F505" i="11"/>
  <c r="E505" i="11"/>
  <c r="C505" i="11"/>
  <c r="G504" i="11"/>
  <c r="F504" i="11"/>
  <c r="E504" i="11"/>
  <c r="C504" i="11"/>
  <c r="G503" i="11"/>
  <c r="E503" i="11"/>
  <c r="C503" i="11"/>
  <c r="G502" i="11"/>
  <c r="F502" i="11"/>
  <c r="E502" i="11"/>
  <c r="F503" i="11" s="1"/>
  <c r="C502" i="11"/>
  <c r="G501" i="11"/>
  <c r="E501" i="11"/>
  <c r="C501" i="11"/>
  <c r="G500" i="11"/>
  <c r="E500" i="11"/>
  <c r="F500" i="11" s="1"/>
  <c r="C500" i="11"/>
  <c r="G499" i="11"/>
  <c r="E499" i="11"/>
  <c r="C499" i="11"/>
  <c r="G498" i="11"/>
  <c r="E498" i="11"/>
  <c r="C498" i="11"/>
  <c r="G497" i="11"/>
  <c r="F497" i="11"/>
  <c r="E497" i="11"/>
  <c r="C497" i="11"/>
  <c r="G496" i="11"/>
  <c r="F496" i="11"/>
  <c r="E496" i="11"/>
  <c r="C496" i="11"/>
  <c r="G495" i="11"/>
  <c r="E495" i="11"/>
  <c r="C495" i="11"/>
  <c r="G494" i="11"/>
  <c r="E494" i="11"/>
  <c r="C494" i="11"/>
  <c r="G493" i="11"/>
  <c r="E493" i="11"/>
  <c r="C493" i="11"/>
  <c r="G492" i="11"/>
  <c r="F492" i="11"/>
  <c r="E492" i="11"/>
  <c r="F493" i="11" s="1"/>
  <c r="C492" i="11"/>
  <c r="G491" i="11"/>
  <c r="E491" i="11"/>
  <c r="C491" i="11"/>
  <c r="G490" i="11"/>
  <c r="E490" i="11"/>
  <c r="C490" i="11"/>
  <c r="G489" i="11"/>
  <c r="E489" i="11"/>
  <c r="C489" i="11"/>
  <c r="G488" i="11"/>
  <c r="E488" i="11"/>
  <c r="C488" i="11"/>
  <c r="G487" i="11"/>
  <c r="F487" i="11"/>
  <c r="E487" i="11"/>
  <c r="C487" i="11"/>
  <c r="G486" i="11"/>
  <c r="F486" i="11"/>
  <c r="E486" i="11"/>
  <c r="C486" i="11"/>
  <c r="G485" i="11"/>
  <c r="E485" i="11"/>
  <c r="C485" i="11"/>
  <c r="G484" i="11"/>
  <c r="E484" i="11"/>
  <c r="C484" i="11"/>
  <c r="G483" i="11"/>
  <c r="E483" i="11"/>
  <c r="C483" i="11"/>
  <c r="G482" i="11"/>
  <c r="E482" i="11"/>
  <c r="C482" i="11"/>
  <c r="G481" i="11"/>
  <c r="E481" i="11"/>
  <c r="C481" i="11"/>
  <c r="G480" i="11"/>
  <c r="F480" i="11"/>
  <c r="E480" i="11"/>
  <c r="C480" i="11"/>
  <c r="G479" i="11"/>
  <c r="E479" i="11"/>
  <c r="C479" i="11"/>
  <c r="G478" i="11"/>
  <c r="E478" i="11"/>
  <c r="C478" i="11"/>
  <c r="G477" i="11"/>
  <c r="F477" i="11"/>
  <c r="E477" i="11"/>
  <c r="C477" i="11"/>
  <c r="G476" i="11"/>
  <c r="E476" i="11"/>
  <c r="C476" i="11"/>
  <c r="G475" i="11"/>
  <c r="E475" i="11"/>
  <c r="F476" i="11" s="1"/>
  <c r="C475" i="11"/>
  <c r="G474" i="11"/>
  <c r="E474" i="11"/>
  <c r="C474" i="11"/>
  <c r="G473" i="11"/>
  <c r="F473" i="11"/>
  <c r="E473" i="11"/>
  <c r="C473" i="11"/>
  <c r="G472" i="11"/>
  <c r="F472" i="11"/>
  <c r="E472" i="11"/>
  <c r="C472" i="11"/>
  <c r="G471" i="11"/>
  <c r="E471" i="11"/>
  <c r="F471" i="11" s="1"/>
  <c r="C471" i="11"/>
  <c r="G470" i="11"/>
  <c r="F470" i="11"/>
  <c r="E470" i="11"/>
  <c r="C470" i="11"/>
  <c r="G469" i="11"/>
  <c r="E469" i="11"/>
  <c r="C469" i="11"/>
  <c r="G468" i="11"/>
  <c r="E468" i="11"/>
  <c r="C468" i="11"/>
  <c r="G467" i="11"/>
  <c r="E467" i="11"/>
  <c r="C467" i="11"/>
  <c r="G466" i="11"/>
  <c r="E466" i="11"/>
  <c r="F466" i="11" s="1"/>
  <c r="C466" i="11"/>
  <c r="G465" i="11"/>
  <c r="E465" i="11"/>
  <c r="C465" i="11"/>
  <c r="G464" i="11"/>
  <c r="F464" i="11"/>
  <c r="E464" i="11"/>
  <c r="C464" i="11"/>
  <c r="G463" i="11"/>
  <c r="E463" i="11"/>
  <c r="C463" i="11"/>
  <c r="G462" i="11"/>
  <c r="E462" i="11"/>
  <c r="C462" i="11"/>
  <c r="G461" i="11"/>
  <c r="E461" i="11"/>
  <c r="F461" i="11" s="1"/>
  <c r="C461" i="11"/>
  <c r="G460" i="11"/>
  <c r="F460" i="11"/>
  <c r="E460" i="11"/>
  <c r="C460" i="11"/>
  <c r="G459" i="11"/>
  <c r="E459" i="11"/>
  <c r="C459" i="11"/>
  <c r="G458" i="11"/>
  <c r="E458" i="11"/>
  <c r="C458" i="11"/>
  <c r="G457" i="11"/>
  <c r="E457" i="11"/>
  <c r="C457" i="11"/>
  <c r="G456" i="11"/>
  <c r="F456" i="11"/>
  <c r="E456" i="11"/>
  <c r="C456" i="11"/>
  <c r="G455" i="11"/>
  <c r="E455" i="11"/>
  <c r="C455" i="11"/>
  <c r="G454" i="11"/>
  <c r="E454" i="11"/>
  <c r="C454" i="11"/>
  <c r="G453" i="11"/>
  <c r="E453" i="11"/>
  <c r="F453" i="11" s="1"/>
  <c r="C453" i="11"/>
  <c r="G452" i="11"/>
  <c r="F452" i="11"/>
  <c r="E452" i="11"/>
  <c r="C452" i="11"/>
  <c r="G451" i="11"/>
  <c r="E451" i="11"/>
  <c r="C451" i="11"/>
  <c r="G450" i="11"/>
  <c r="E450" i="11"/>
  <c r="C450" i="11"/>
  <c r="G449" i="11"/>
  <c r="F449" i="11"/>
  <c r="E449" i="11"/>
  <c r="C449" i="11"/>
  <c r="G448" i="11"/>
  <c r="F448" i="11"/>
  <c r="E448" i="11"/>
  <c r="C448" i="11"/>
  <c r="G447" i="11"/>
  <c r="E447" i="11"/>
  <c r="C447" i="11"/>
  <c r="G446" i="11"/>
  <c r="E446" i="11"/>
  <c r="C446" i="11"/>
  <c r="G445" i="11"/>
  <c r="E445" i="11"/>
  <c r="F445" i="11" s="1"/>
  <c r="C445" i="11"/>
  <c r="G444" i="11"/>
  <c r="F444" i="11"/>
  <c r="E444" i="11"/>
  <c r="C444" i="11"/>
  <c r="G443" i="11"/>
  <c r="E443" i="11"/>
  <c r="C443" i="11"/>
  <c r="G442" i="11"/>
  <c r="E442" i="11"/>
  <c r="C442" i="11"/>
  <c r="G441" i="11"/>
  <c r="F441" i="11"/>
  <c r="E441" i="11"/>
  <c r="C441" i="11"/>
  <c r="G440" i="11"/>
  <c r="F440" i="11"/>
  <c r="E440" i="11"/>
  <c r="C440" i="11"/>
  <c r="G439" i="11"/>
  <c r="E439" i="11"/>
  <c r="C439" i="11"/>
  <c r="G438" i="11"/>
  <c r="F438" i="11"/>
  <c r="E438" i="11"/>
  <c r="C438" i="11"/>
  <c r="G437" i="11"/>
  <c r="E437" i="11"/>
  <c r="F437" i="11" s="1"/>
  <c r="C437" i="11"/>
  <c r="G436" i="11"/>
  <c r="E436" i="11"/>
  <c r="C436" i="11"/>
  <c r="G435" i="11"/>
  <c r="E435" i="11"/>
  <c r="F436" i="11" s="1"/>
  <c r="C435" i="11"/>
  <c r="G434" i="11"/>
  <c r="E434" i="11"/>
  <c r="C434" i="11"/>
  <c r="G433" i="11"/>
  <c r="F433" i="11"/>
  <c r="E433" i="11"/>
  <c r="C433" i="11"/>
  <c r="G432" i="11"/>
  <c r="F432" i="11"/>
  <c r="E432" i="11"/>
  <c r="C432" i="11"/>
  <c r="G431" i="11"/>
  <c r="E431" i="11"/>
  <c r="C431" i="11"/>
  <c r="G430" i="11"/>
  <c r="F430" i="11"/>
  <c r="E430" i="11"/>
  <c r="C430" i="11"/>
  <c r="G429" i="11"/>
  <c r="E429" i="11"/>
  <c r="F429" i="11" s="1"/>
  <c r="C429" i="11"/>
  <c r="G428" i="11"/>
  <c r="E428" i="11"/>
  <c r="C428" i="11"/>
  <c r="G427" i="11"/>
  <c r="E427" i="11"/>
  <c r="C427" i="11"/>
  <c r="G426" i="11"/>
  <c r="E426" i="11"/>
  <c r="C426" i="11"/>
  <c r="G425" i="11"/>
  <c r="E425" i="11"/>
  <c r="C425" i="11"/>
  <c r="G424" i="11"/>
  <c r="F424" i="11"/>
  <c r="E424" i="11"/>
  <c r="C424" i="11"/>
  <c r="G423" i="11"/>
  <c r="E423" i="11"/>
  <c r="C423" i="11"/>
  <c r="G422" i="11"/>
  <c r="E422" i="11"/>
  <c r="C422" i="11"/>
  <c r="G421" i="11"/>
  <c r="E421" i="11"/>
  <c r="F421" i="11" s="1"/>
  <c r="C421" i="11"/>
  <c r="G420" i="11"/>
  <c r="E420" i="11"/>
  <c r="C420" i="11"/>
  <c r="G419" i="11"/>
  <c r="E419" i="11"/>
  <c r="C419" i="11"/>
  <c r="G418" i="11"/>
  <c r="E418" i="11"/>
  <c r="C418" i="11"/>
  <c r="G417" i="11"/>
  <c r="E417" i="11"/>
  <c r="C417" i="11"/>
  <c r="G416" i="11"/>
  <c r="F416" i="11"/>
  <c r="E416" i="11"/>
  <c r="C416" i="11"/>
  <c r="G415" i="11"/>
  <c r="E415" i="11"/>
  <c r="C415" i="11"/>
  <c r="G414" i="11"/>
  <c r="E414" i="11"/>
  <c r="C414" i="11"/>
  <c r="G413" i="11"/>
  <c r="E413" i="11"/>
  <c r="F413" i="11" s="1"/>
  <c r="C413" i="11"/>
  <c r="G412" i="11"/>
  <c r="F412" i="11"/>
  <c r="E412" i="11"/>
  <c r="C412" i="11"/>
  <c r="G411" i="11"/>
  <c r="E411" i="11"/>
  <c r="C411" i="11"/>
  <c r="G410" i="11"/>
  <c r="E410" i="11"/>
  <c r="C410" i="11"/>
  <c r="G409" i="11"/>
  <c r="E409" i="11"/>
  <c r="C409" i="11"/>
  <c r="G408" i="11"/>
  <c r="F408" i="11"/>
  <c r="E408" i="11"/>
  <c r="C408" i="11"/>
  <c r="G407" i="11"/>
  <c r="E407" i="11"/>
  <c r="C407" i="11"/>
  <c r="G406" i="11"/>
  <c r="F406" i="11"/>
  <c r="E406" i="11"/>
  <c r="C406" i="11"/>
  <c r="G405" i="11"/>
  <c r="E405" i="11"/>
  <c r="F405" i="11" s="1"/>
  <c r="C405" i="11"/>
  <c r="G404" i="11"/>
  <c r="F404" i="11"/>
  <c r="E404" i="11"/>
  <c r="C404" i="11"/>
  <c r="G403" i="11"/>
  <c r="E403" i="11"/>
  <c r="C403" i="11"/>
  <c r="G402" i="11"/>
  <c r="E402" i="11"/>
  <c r="C402" i="11"/>
  <c r="G401" i="11"/>
  <c r="F401" i="11"/>
  <c r="E401" i="11"/>
  <c r="C401" i="11"/>
  <c r="G400" i="11"/>
  <c r="F400" i="11"/>
  <c r="E400" i="11"/>
  <c r="C400" i="11"/>
  <c r="G399" i="11"/>
  <c r="E399" i="11"/>
  <c r="C399" i="11"/>
  <c r="G398" i="11"/>
  <c r="F398" i="11"/>
  <c r="E398" i="11"/>
  <c r="C398" i="11"/>
  <c r="G397" i="11"/>
  <c r="E397" i="11"/>
  <c r="F397" i="11" s="1"/>
  <c r="C397" i="11"/>
  <c r="G396" i="11"/>
  <c r="E396" i="11"/>
  <c r="C396" i="11"/>
  <c r="G395" i="11"/>
  <c r="E395" i="11"/>
  <c r="C395" i="11"/>
  <c r="G394" i="11"/>
  <c r="E394" i="11"/>
  <c r="C394" i="11"/>
  <c r="G393" i="11"/>
  <c r="E393" i="11"/>
  <c r="C393" i="11"/>
  <c r="G392" i="11"/>
  <c r="F392" i="11"/>
  <c r="E392" i="11"/>
  <c r="C392" i="11"/>
  <c r="G391" i="11"/>
  <c r="E391" i="11"/>
  <c r="C391" i="11"/>
  <c r="G390" i="11"/>
  <c r="E390" i="11"/>
  <c r="F390" i="11" s="1"/>
  <c r="C390" i="11"/>
  <c r="G389" i="11"/>
  <c r="E389" i="11"/>
  <c r="F389" i="11" s="1"/>
  <c r="C389" i="11"/>
  <c r="G388" i="11"/>
  <c r="F388" i="11"/>
  <c r="E388" i="11"/>
  <c r="C388" i="11"/>
  <c r="G387" i="11"/>
  <c r="E387" i="11"/>
  <c r="C387" i="11"/>
  <c r="G386" i="11"/>
  <c r="E386" i="11"/>
  <c r="C386" i="11"/>
  <c r="G385" i="11"/>
  <c r="E385" i="11"/>
  <c r="C385" i="11"/>
  <c r="G384" i="11"/>
  <c r="F384" i="11"/>
  <c r="E384" i="11"/>
  <c r="C384" i="11"/>
  <c r="G383" i="11"/>
  <c r="E383" i="11"/>
  <c r="C383" i="11"/>
  <c r="G382" i="11"/>
  <c r="E382" i="11"/>
  <c r="C382" i="11"/>
  <c r="G381" i="11"/>
  <c r="E381" i="11"/>
  <c r="F381" i="11" s="1"/>
  <c r="C381" i="11"/>
  <c r="G380" i="11"/>
  <c r="E380" i="11"/>
  <c r="C380" i="11"/>
  <c r="G379" i="11"/>
  <c r="E379" i="11"/>
  <c r="F380" i="11" s="1"/>
  <c r="C379" i="11"/>
  <c r="G378" i="11"/>
  <c r="E378" i="11"/>
  <c r="C378" i="11"/>
  <c r="G377" i="11"/>
  <c r="F377" i="11"/>
  <c r="E377" i="11"/>
  <c r="C377" i="11"/>
  <c r="G376" i="11"/>
  <c r="F376" i="11"/>
  <c r="E376" i="11"/>
  <c r="C376" i="11"/>
  <c r="G375" i="11"/>
  <c r="E375" i="11"/>
  <c r="C375" i="11"/>
  <c r="G374" i="11"/>
  <c r="F374" i="11"/>
  <c r="E374" i="11"/>
  <c r="C374" i="11"/>
  <c r="G373" i="11"/>
  <c r="E373" i="11"/>
  <c r="F373" i="11" s="1"/>
  <c r="C373" i="11"/>
  <c r="G372" i="11"/>
  <c r="E372" i="11"/>
  <c r="C372" i="11"/>
  <c r="G371" i="11"/>
  <c r="E371" i="11"/>
  <c r="F372" i="11" s="1"/>
  <c r="C371" i="11"/>
  <c r="G370" i="11"/>
  <c r="E370" i="11"/>
  <c r="C370" i="11"/>
  <c r="G369" i="11"/>
  <c r="F369" i="11"/>
  <c r="E369" i="11"/>
  <c r="C369" i="11"/>
  <c r="G368" i="11"/>
  <c r="F368" i="11"/>
  <c r="E368" i="11"/>
  <c r="C368" i="11"/>
  <c r="G367" i="11"/>
  <c r="E367" i="11"/>
  <c r="C367" i="11"/>
  <c r="G366" i="11"/>
  <c r="F366" i="11"/>
  <c r="E366" i="11"/>
  <c r="C366" i="11"/>
  <c r="G365" i="11"/>
  <c r="E365" i="11"/>
  <c r="F365" i="11" s="1"/>
  <c r="C365" i="11"/>
  <c r="G364" i="11"/>
  <c r="F364" i="11"/>
  <c r="E364" i="11"/>
  <c r="C364" i="11"/>
  <c r="G363" i="11"/>
  <c r="E363" i="11"/>
  <c r="C363" i="11"/>
  <c r="G362" i="11"/>
  <c r="E362" i="11"/>
  <c r="C362" i="11"/>
  <c r="G361" i="11"/>
  <c r="E361" i="11"/>
  <c r="C361" i="11"/>
  <c r="G360" i="11"/>
  <c r="F360" i="11"/>
  <c r="E360" i="11"/>
  <c r="C360" i="11"/>
  <c r="G359" i="11"/>
  <c r="E359" i="11"/>
  <c r="C359" i="11"/>
  <c r="G358" i="11"/>
  <c r="E358" i="11"/>
  <c r="C358" i="11"/>
  <c r="G357" i="11"/>
  <c r="E357" i="11"/>
  <c r="F357" i="11" s="1"/>
  <c r="C357" i="11"/>
  <c r="G356" i="11"/>
  <c r="E356" i="11"/>
  <c r="C356" i="11"/>
  <c r="G355" i="11"/>
  <c r="E355" i="11"/>
  <c r="C355" i="11"/>
  <c r="G354" i="11"/>
  <c r="E354" i="11"/>
  <c r="C354" i="11"/>
  <c r="G353" i="11"/>
  <c r="E353" i="11"/>
  <c r="C353" i="11"/>
  <c r="G352" i="11"/>
  <c r="F352" i="11"/>
  <c r="E352" i="11"/>
  <c r="C352" i="11"/>
  <c r="G351" i="11"/>
  <c r="E351" i="11"/>
  <c r="C351" i="11"/>
  <c r="G350" i="11"/>
  <c r="E350" i="11"/>
  <c r="C350" i="11"/>
  <c r="G349" i="11"/>
  <c r="E349" i="11"/>
  <c r="F349" i="11" s="1"/>
  <c r="C349" i="11"/>
  <c r="G348" i="11"/>
  <c r="F348" i="11"/>
  <c r="E348" i="11"/>
  <c r="C348" i="11"/>
  <c r="G347" i="11"/>
  <c r="E347" i="11"/>
  <c r="C347" i="11"/>
  <c r="G346" i="11"/>
  <c r="E346" i="11"/>
  <c r="C346" i="11"/>
  <c r="G345" i="11"/>
  <c r="F345" i="11"/>
  <c r="E345" i="11"/>
  <c r="C345" i="11"/>
  <c r="G344" i="11"/>
  <c r="F344" i="11"/>
  <c r="E344" i="11"/>
  <c r="C344" i="11"/>
  <c r="G343" i="11"/>
  <c r="E343" i="11"/>
  <c r="C343" i="11"/>
  <c r="G342" i="11"/>
  <c r="F342" i="11"/>
  <c r="E342" i="11"/>
  <c r="C342" i="11"/>
  <c r="G341" i="11"/>
  <c r="E341" i="11"/>
  <c r="F341" i="11" s="1"/>
  <c r="C341" i="11"/>
  <c r="G340" i="11"/>
  <c r="F340" i="11"/>
  <c r="E340" i="11"/>
  <c r="C340" i="11"/>
  <c r="G339" i="11"/>
  <c r="E339" i="11"/>
  <c r="C339" i="11"/>
  <c r="G338" i="11"/>
  <c r="E338" i="11"/>
  <c r="C338" i="11"/>
  <c r="G337" i="11"/>
  <c r="F337" i="11"/>
  <c r="E337" i="11"/>
  <c r="C337" i="11"/>
  <c r="G336" i="11"/>
  <c r="F336" i="11"/>
  <c r="E336" i="11"/>
  <c r="C336" i="11"/>
  <c r="G335" i="11"/>
  <c r="E335" i="11"/>
  <c r="C335" i="11"/>
  <c r="G334" i="11"/>
  <c r="F334" i="11"/>
  <c r="E334" i="11"/>
  <c r="C334" i="11"/>
  <c r="G333" i="11"/>
  <c r="E333" i="11"/>
  <c r="F333" i="11" s="1"/>
  <c r="C333" i="11"/>
  <c r="G332" i="11"/>
  <c r="E332" i="11"/>
  <c r="C332" i="11"/>
  <c r="G331" i="11"/>
  <c r="E331" i="11"/>
  <c r="C331" i="11"/>
  <c r="G330" i="11"/>
  <c r="E330" i="11"/>
  <c r="C330" i="11"/>
  <c r="G329" i="11"/>
  <c r="E329" i="11"/>
  <c r="C329" i="11"/>
  <c r="G328" i="11"/>
  <c r="F328" i="11"/>
  <c r="E328" i="11"/>
  <c r="C328" i="11"/>
  <c r="G327" i="11"/>
  <c r="E327" i="11"/>
  <c r="C327" i="11"/>
  <c r="G326" i="11"/>
  <c r="E326" i="11"/>
  <c r="F326" i="11" s="1"/>
  <c r="C326" i="11"/>
  <c r="G325" i="11"/>
  <c r="E325" i="11"/>
  <c r="F325" i="11" s="1"/>
  <c r="C325" i="11"/>
  <c r="G324" i="11"/>
  <c r="F324" i="11"/>
  <c r="E324" i="11"/>
  <c r="C324" i="11"/>
  <c r="G323" i="11"/>
  <c r="E323" i="11"/>
  <c r="C323" i="11"/>
  <c r="G322" i="11"/>
  <c r="E322" i="11"/>
  <c r="C322" i="11"/>
  <c r="G321" i="11"/>
  <c r="E321" i="11"/>
  <c r="C321" i="11"/>
  <c r="G320" i="11"/>
  <c r="F320" i="11"/>
  <c r="E320" i="11"/>
  <c r="C320" i="11"/>
  <c r="G319" i="11"/>
  <c r="E319" i="11"/>
  <c r="C319" i="11"/>
  <c r="G318" i="11"/>
  <c r="E318" i="11"/>
  <c r="C318" i="11"/>
  <c r="G317" i="11"/>
  <c r="E317" i="11"/>
  <c r="F317" i="11" s="1"/>
  <c r="C317" i="11"/>
  <c r="G316" i="11"/>
  <c r="E316" i="11"/>
  <c r="C316" i="11"/>
  <c r="G315" i="11"/>
  <c r="E315" i="11"/>
  <c r="F316" i="11" s="1"/>
  <c r="C315" i="11"/>
  <c r="G314" i="11"/>
  <c r="E314" i="11"/>
  <c r="C314" i="11"/>
  <c r="G313" i="11"/>
  <c r="F313" i="11"/>
  <c r="E313" i="11"/>
  <c r="C313" i="11"/>
  <c r="G312" i="11"/>
  <c r="F312" i="11"/>
  <c r="E312" i="11"/>
  <c r="C312" i="11"/>
  <c r="G311" i="11"/>
  <c r="E311" i="11"/>
  <c r="C311" i="11"/>
  <c r="G310" i="11"/>
  <c r="F310" i="11"/>
  <c r="E310" i="11"/>
  <c r="C310" i="11"/>
  <c r="G309" i="11"/>
  <c r="E309" i="11"/>
  <c r="F309" i="11" s="1"/>
  <c r="C309" i="11"/>
  <c r="G308" i="11"/>
  <c r="E308" i="11"/>
  <c r="C308" i="11"/>
  <c r="G307" i="11"/>
  <c r="E307" i="11"/>
  <c r="F308" i="11" s="1"/>
  <c r="C307" i="11"/>
  <c r="G306" i="11"/>
  <c r="E306" i="11"/>
  <c r="C306" i="11"/>
  <c r="G305" i="11"/>
  <c r="F305" i="11"/>
  <c r="E305" i="11"/>
  <c r="C305" i="11"/>
  <c r="G304" i="11"/>
  <c r="F304" i="11"/>
  <c r="E304" i="11"/>
  <c r="C304" i="11"/>
  <c r="G303" i="11"/>
  <c r="E303" i="11"/>
  <c r="C303" i="11"/>
  <c r="G302" i="11"/>
  <c r="F302" i="11"/>
  <c r="E302" i="11"/>
  <c r="C302" i="11"/>
  <c r="G301" i="11"/>
  <c r="E301" i="11"/>
  <c r="F301" i="11" s="1"/>
  <c r="C301" i="11"/>
  <c r="G300" i="11"/>
  <c r="F300" i="11"/>
  <c r="E300" i="11"/>
  <c r="C300" i="11"/>
  <c r="G299" i="11"/>
  <c r="E299" i="11"/>
  <c r="C299" i="11"/>
  <c r="G298" i="11"/>
  <c r="E298" i="11"/>
  <c r="C298" i="11"/>
  <c r="G297" i="11"/>
  <c r="E297" i="11"/>
  <c r="C297" i="11"/>
  <c r="G296" i="11"/>
  <c r="F296" i="11"/>
  <c r="E296" i="11"/>
  <c r="C296" i="11"/>
  <c r="G295" i="11"/>
  <c r="E295" i="11"/>
  <c r="C295" i="11"/>
  <c r="G294" i="11"/>
  <c r="E294" i="11"/>
  <c r="C294" i="11"/>
  <c r="G293" i="11"/>
  <c r="E293" i="11"/>
  <c r="F293" i="11" s="1"/>
  <c r="C293" i="11"/>
  <c r="G292" i="11"/>
  <c r="E292" i="11"/>
  <c r="C292" i="11"/>
  <c r="G291" i="11"/>
  <c r="E291" i="11"/>
  <c r="C291" i="11"/>
  <c r="G290" i="11"/>
  <c r="E290" i="11"/>
  <c r="C290" i="11"/>
  <c r="G289" i="11"/>
  <c r="E289" i="11"/>
  <c r="C289" i="11"/>
  <c r="G288" i="11"/>
  <c r="F288" i="11"/>
  <c r="E288" i="11"/>
  <c r="C288" i="11"/>
  <c r="G287" i="11"/>
  <c r="E287" i="11"/>
  <c r="C287" i="11"/>
  <c r="G286" i="11"/>
  <c r="E286" i="11"/>
  <c r="C286" i="11"/>
  <c r="G285" i="11"/>
  <c r="E285" i="11"/>
  <c r="F285" i="11" s="1"/>
  <c r="C285" i="11"/>
  <c r="G284" i="11"/>
  <c r="F284" i="11"/>
  <c r="E284" i="11"/>
  <c r="C284" i="11"/>
  <c r="G283" i="11"/>
  <c r="E283" i="11"/>
  <c r="C283" i="11"/>
  <c r="G282" i="11"/>
  <c r="E282" i="11"/>
  <c r="C282" i="11"/>
  <c r="G281" i="11"/>
  <c r="F281" i="11"/>
  <c r="E281" i="11"/>
  <c r="C281" i="11"/>
  <c r="G280" i="11"/>
  <c r="F280" i="11"/>
  <c r="E280" i="11"/>
  <c r="C280" i="11"/>
  <c r="G279" i="11"/>
  <c r="E279" i="11"/>
  <c r="C279" i="11"/>
  <c r="G278" i="11"/>
  <c r="F278" i="11"/>
  <c r="E278" i="11"/>
  <c r="C278" i="11"/>
  <c r="G277" i="11"/>
  <c r="E277" i="11"/>
  <c r="F277" i="11" s="1"/>
  <c r="C277" i="11"/>
  <c r="G276" i="11"/>
  <c r="F276" i="11"/>
  <c r="E276" i="11"/>
  <c r="C276" i="11"/>
  <c r="G275" i="11"/>
  <c r="E275" i="11"/>
  <c r="C275" i="11"/>
  <c r="G274" i="11"/>
  <c r="E274" i="11"/>
  <c r="C274" i="11"/>
  <c r="G273" i="11"/>
  <c r="F273" i="11"/>
  <c r="E273" i="11"/>
  <c r="C273" i="11"/>
  <c r="G272" i="11"/>
  <c r="F272" i="11"/>
  <c r="E272" i="11"/>
  <c r="C272" i="11"/>
  <c r="G271" i="11"/>
  <c r="E271" i="11"/>
  <c r="C271" i="11"/>
  <c r="G270" i="11"/>
  <c r="F270" i="11"/>
  <c r="E270" i="11"/>
  <c r="C270" i="11"/>
  <c r="G269" i="11"/>
  <c r="E269" i="11"/>
  <c r="F269" i="11" s="1"/>
  <c r="C269" i="11"/>
  <c r="G268" i="11"/>
  <c r="E268" i="11"/>
  <c r="C268" i="11"/>
  <c r="G267" i="11"/>
  <c r="E267" i="11"/>
  <c r="F268" i="11" s="1"/>
  <c r="C267" i="11"/>
  <c r="G266" i="11"/>
  <c r="E266" i="11"/>
  <c r="C266" i="11"/>
  <c r="G265" i="11"/>
  <c r="E265" i="11"/>
  <c r="C265" i="11"/>
  <c r="G264" i="11"/>
  <c r="F264" i="11"/>
  <c r="E264" i="11"/>
  <c r="C264" i="11"/>
  <c r="G263" i="11"/>
  <c r="E263" i="11"/>
  <c r="C263" i="11"/>
  <c r="G262" i="11"/>
  <c r="E262" i="11"/>
  <c r="C262" i="11"/>
  <c r="G261" i="11"/>
  <c r="E261" i="11"/>
  <c r="C261" i="11"/>
  <c r="G260" i="11"/>
  <c r="E260" i="11"/>
  <c r="F260" i="11" s="1"/>
  <c r="C260" i="11"/>
  <c r="G259" i="11"/>
  <c r="E259" i="11"/>
  <c r="C259" i="11"/>
  <c r="G258" i="11"/>
  <c r="E258" i="11"/>
  <c r="C258" i="11"/>
  <c r="G257" i="11"/>
  <c r="E257" i="11"/>
  <c r="C257" i="11"/>
  <c r="G256" i="11"/>
  <c r="F256" i="11"/>
  <c r="E256" i="11"/>
  <c r="C256" i="11"/>
  <c r="G255" i="11"/>
  <c r="E255" i="11"/>
  <c r="C255" i="11"/>
  <c r="G254" i="11"/>
  <c r="F254" i="11"/>
  <c r="E254" i="11"/>
  <c r="F255" i="11" s="1"/>
  <c r="C254" i="11"/>
  <c r="G253" i="11"/>
  <c r="E253" i="11"/>
  <c r="C253" i="11"/>
  <c r="G252" i="11"/>
  <c r="F252" i="11"/>
  <c r="E252" i="11"/>
  <c r="C252" i="11"/>
  <c r="G251" i="11"/>
  <c r="E251" i="11"/>
  <c r="C251" i="11"/>
  <c r="G250" i="11"/>
  <c r="F250" i="11"/>
  <c r="E250" i="11"/>
  <c r="C250" i="11"/>
  <c r="G249" i="11"/>
  <c r="E249" i="11"/>
  <c r="C249" i="11"/>
  <c r="G248" i="11"/>
  <c r="E248" i="11"/>
  <c r="C248" i="11"/>
  <c r="G247" i="11"/>
  <c r="F247" i="11"/>
  <c r="E247" i="11"/>
  <c r="C247" i="11"/>
  <c r="G246" i="11"/>
  <c r="F246" i="11"/>
  <c r="E246" i="11"/>
  <c r="C246" i="11"/>
  <c r="G245" i="11"/>
  <c r="E245" i="11"/>
  <c r="F245" i="11" s="1"/>
  <c r="C245" i="11"/>
  <c r="G244" i="11"/>
  <c r="E244" i="11"/>
  <c r="F244" i="11" s="1"/>
  <c r="C244" i="11"/>
  <c r="G243" i="11"/>
  <c r="E243" i="11"/>
  <c r="C243" i="11"/>
  <c r="G242" i="11"/>
  <c r="E242" i="11"/>
  <c r="C242" i="11"/>
  <c r="G241" i="11"/>
  <c r="F241" i="11"/>
  <c r="E241" i="11"/>
  <c r="F242" i="11" s="1"/>
  <c r="C241" i="11"/>
  <c r="G240" i="11"/>
  <c r="E240" i="11"/>
  <c r="C240" i="11"/>
  <c r="G239" i="11"/>
  <c r="E239" i="11"/>
  <c r="C239" i="11"/>
  <c r="G238" i="11"/>
  <c r="F238" i="11"/>
  <c r="E238" i="11"/>
  <c r="C238" i="11"/>
  <c r="G237" i="11"/>
  <c r="E237" i="11"/>
  <c r="C237" i="11"/>
  <c r="G236" i="11"/>
  <c r="F236" i="11"/>
  <c r="E236" i="11"/>
  <c r="C236" i="11"/>
  <c r="G235" i="11"/>
  <c r="E235" i="11"/>
  <c r="C235" i="11"/>
  <c r="G234" i="11"/>
  <c r="F234" i="11"/>
  <c r="E234" i="11"/>
  <c r="C234" i="11"/>
  <c r="G233" i="11"/>
  <c r="E233" i="11"/>
  <c r="C233" i="11"/>
  <c r="G232" i="11"/>
  <c r="E232" i="11"/>
  <c r="C232" i="11"/>
  <c r="G231" i="11"/>
  <c r="F231" i="11"/>
  <c r="E231" i="11"/>
  <c r="C231" i="11"/>
  <c r="G230" i="11"/>
  <c r="F230" i="11"/>
  <c r="E230" i="11"/>
  <c r="C230" i="11"/>
  <c r="G229" i="11"/>
  <c r="E229" i="11"/>
  <c r="F229" i="11" s="1"/>
  <c r="C229" i="11"/>
  <c r="G228" i="11"/>
  <c r="E228" i="11"/>
  <c r="F228" i="11" s="1"/>
  <c r="C228" i="11"/>
  <c r="G227" i="11"/>
  <c r="E227" i="11"/>
  <c r="C227" i="11"/>
  <c r="G226" i="11"/>
  <c r="E226" i="11"/>
  <c r="C226" i="11"/>
  <c r="G225" i="11"/>
  <c r="F225" i="11"/>
  <c r="E225" i="11"/>
  <c r="F226" i="11" s="1"/>
  <c r="C225" i="11"/>
  <c r="G224" i="11"/>
  <c r="E224" i="11"/>
  <c r="C224" i="11"/>
  <c r="G223" i="11"/>
  <c r="E223" i="11"/>
  <c r="C223" i="11"/>
  <c r="G222" i="11"/>
  <c r="F222" i="11"/>
  <c r="E222" i="11"/>
  <c r="C222" i="11"/>
  <c r="G221" i="11"/>
  <c r="E221" i="11"/>
  <c r="C221" i="11"/>
  <c r="G220" i="11"/>
  <c r="F220" i="11"/>
  <c r="E220" i="11"/>
  <c r="C220" i="11"/>
  <c r="G219" i="11"/>
  <c r="E219" i="11"/>
  <c r="C219" i="11"/>
  <c r="G218" i="11"/>
  <c r="F218" i="11"/>
  <c r="E218" i="11"/>
  <c r="C218" i="11"/>
  <c r="G217" i="11"/>
  <c r="E217" i="11"/>
  <c r="C217" i="11"/>
  <c r="G216" i="11"/>
  <c r="E216" i="11"/>
  <c r="C216" i="11"/>
  <c r="G215" i="11"/>
  <c r="E215" i="11"/>
  <c r="C215" i="11"/>
  <c r="G214" i="11"/>
  <c r="F214" i="11"/>
  <c r="E214" i="11"/>
  <c r="C214" i="11"/>
  <c r="G213" i="11"/>
  <c r="E213" i="11"/>
  <c r="C213" i="11"/>
  <c r="G212" i="11"/>
  <c r="E212" i="11"/>
  <c r="H212" i="11" s="1"/>
  <c r="C212" i="11"/>
  <c r="G211" i="11"/>
  <c r="E211" i="11"/>
  <c r="C211" i="11"/>
  <c r="G210" i="11"/>
  <c r="E210" i="11"/>
  <c r="F210" i="11" s="1"/>
  <c r="C210" i="11"/>
  <c r="G209" i="11"/>
  <c r="E209" i="11"/>
  <c r="C209" i="11"/>
  <c r="G208" i="11"/>
  <c r="F208" i="11"/>
  <c r="E208" i="11"/>
  <c r="C208" i="11"/>
  <c r="G207" i="11"/>
  <c r="E207" i="11"/>
  <c r="C207" i="11"/>
  <c r="G206" i="11"/>
  <c r="E206" i="11"/>
  <c r="C206" i="11"/>
  <c r="G205" i="11"/>
  <c r="F205" i="11"/>
  <c r="E205" i="11"/>
  <c r="C205" i="11"/>
  <c r="G204" i="11"/>
  <c r="F204" i="11"/>
  <c r="E204" i="11"/>
  <c r="C204" i="11"/>
  <c r="G203" i="11"/>
  <c r="E203" i="11"/>
  <c r="F203" i="11" s="1"/>
  <c r="C203" i="11"/>
  <c r="G202" i="11"/>
  <c r="E202" i="11"/>
  <c r="C202" i="11"/>
  <c r="G201" i="11"/>
  <c r="F201" i="11"/>
  <c r="E201" i="11"/>
  <c r="C201" i="11"/>
  <c r="G200" i="11"/>
  <c r="E200" i="11"/>
  <c r="C200" i="11"/>
  <c r="G199" i="11"/>
  <c r="E199" i="11"/>
  <c r="C199" i="11"/>
  <c r="G198" i="11"/>
  <c r="F198" i="11"/>
  <c r="E198" i="11"/>
  <c r="C198" i="11"/>
  <c r="G197" i="11"/>
  <c r="E197" i="11"/>
  <c r="C197" i="11"/>
  <c r="G196" i="11"/>
  <c r="E196" i="11"/>
  <c r="C196" i="11"/>
  <c r="G195" i="11"/>
  <c r="E195" i="11"/>
  <c r="C195" i="11"/>
  <c r="G194" i="11"/>
  <c r="E194" i="11"/>
  <c r="C194" i="11"/>
  <c r="G193" i="11"/>
  <c r="E193" i="11"/>
  <c r="C193" i="11"/>
  <c r="G192" i="11"/>
  <c r="F192" i="11"/>
  <c r="E192" i="11"/>
  <c r="C192" i="11"/>
  <c r="G191" i="11"/>
  <c r="E191" i="11"/>
  <c r="C191" i="11"/>
  <c r="G190" i="11"/>
  <c r="E190" i="11"/>
  <c r="H190" i="11" s="1"/>
  <c r="C190" i="11"/>
  <c r="G189" i="11"/>
  <c r="E189" i="11"/>
  <c r="C189" i="11"/>
  <c r="G188" i="11"/>
  <c r="F188" i="11"/>
  <c r="E188" i="11"/>
  <c r="C188" i="11"/>
  <c r="G187" i="11"/>
  <c r="E187" i="11"/>
  <c r="C187" i="11"/>
  <c r="G186" i="11"/>
  <c r="F186" i="11"/>
  <c r="E186" i="11"/>
  <c r="C186" i="11"/>
  <c r="G185" i="11"/>
  <c r="E185" i="11"/>
  <c r="C185" i="11"/>
  <c r="G184" i="11"/>
  <c r="E184" i="11"/>
  <c r="C184" i="11"/>
  <c r="G183" i="11"/>
  <c r="E183" i="11"/>
  <c r="C183" i="11"/>
  <c r="G182" i="11"/>
  <c r="F182" i="11"/>
  <c r="E182" i="11"/>
  <c r="C182" i="11"/>
  <c r="G181" i="11"/>
  <c r="E181" i="11"/>
  <c r="C181" i="11"/>
  <c r="G180" i="11"/>
  <c r="E180" i="11"/>
  <c r="C180" i="11"/>
  <c r="G179" i="11"/>
  <c r="E179" i="11"/>
  <c r="C179" i="11"/>
  <c r="G178" i="11"/>
  <c r="E178" i="11"/>
  <c r="C178" i="11"/>
  <c r="G177" i="11"/>
  <c r="E177" i="11"/>
  <c r="C177" i="11"/>
  <c r="G176" i="11"/>
  <c r="F176" i="11"/>
  <c r="E176" i="11"/>
  <c r="C176" i="11"/>
  <c r="G175" i="11"/>
  <c r="E175" i="11"/>
  <c r="C175" i="11"/>
  <c r="G174" i="11"/>
  <c r="E174" i="11"/>
  <c r="C174" i="11"/>
  <c r="G173" i="11"/>
  <c r="E173" i="11"/>
  <c r="F173" i="11" s="1"/>
  <c r="C173" i="11"/>
  <c r="G172" i="11"/>
  <c r="F172" i="11"/>
  <c r="E172" i="11"/>
  <c r="C172" i="11"/>
  <c r="G171" i="11"/>
  <c r="E171" i="11"/>
  <c r="C171" i="11"/>
  <c r="G170" i="11"/>
  <c r="E170" i="11"/>
  <c r="C170" i="11"/>
  <c r="G169" i="11"/>
  <c r="E169" i="11"/>
  <c r="C169" i="11"/>
  <c r="G168" i="11"/>
  <c r="E168" i="11"/>
  <c r="C168" i="11"/>
  <c r="G167" i="11"/>
  <c r="E167" i="11"/>
  <c r="C167" i="11"/>
  <c r="G166" i="11"/>
  <c r="F166" i="11"/>
  <c r="E166" i="11"/>
  <c r="C166" i="11"/>
  <c r="G165" i="11"/>
  <c r="E165" i="11"/>
  <c r="C165" i="11"/>
  <c r="G164" i="11"/>
  <c r="E164" i="11"/>
  <c r="C164" i="11"/>
  <c r="G163" i="11"/>
  <c r="E163" i="11"/>
  <c r="C163" i="11"/>
  <c r="G162" i="11"/>
  <c r="E162" i="11"/>
  <c r="C162" i="11"/>
  <c r="G161" i="11"/>
  <c r="F161" i="11"/>
  <c r="E161" i="11"/>
  <c r="C161" i="11"/>
  <c r="G160" i="11"/>
  <c r="F160" i="11"/>
  <c r="E160" i="11"/>
  <c r="C160" i="11"/>
  <c r="G159" i="11"/>
  <c r="E159" i="11"/>
  <c r="C159" i="11"/>
  <c r="G158" i="11"/>
  <c r="E158" i="11"/>
  <c r="C158" i="11"/>
  <c r="G157" i="11"/>
  <c r="E157" i="11"/>
  <c r="C157" i="11"/>
  <c r="G156" i="11"/>
  <c r="F156" i="11"/>
  <c r="E156" i="11"/>
  <c r="C156" i="11"/>
  <c r="G155" i="11"/>
  <c r="E155" i="11"/>
  <c r="C155" i="11"/>
  <c r="G154" i="11"/>
  <c r="E154" i="11"/>
  <c r="C154" i="11"/>
  <c r="G153" i="11"/>
  <c r="E153" i="11"/>
  <c r="F153" i="11" s="1"/>
  <c r="C153" i="11"/>
  <c r="G152" i="11"/>
  <c r="F152" i="11"/>
  <c r="E152" i="11"/>
  <c r="C152" i="11"/>
  <c r="G151" i="11"/>
  <c r="E151" i="11"/>
  <c r="F151" i="11" s="1"/>
  <c r="C151" i="11"/>
  <c r="G150" i="11"/>
  <c r="E150" i="11"/>
  <c r="C150" i="11"/>
  <c r="G149" i="11"/>
  <c r="E149" i="11"/>
  <c r="C149" i="11"/>
  <c r="G148" i="11"/>
  <c r="F148" i="11"/>
  <c r="E148" i="11"/>
  <c r="C148" i="11"/>
  <c r="G147" i="11"/>
  <c r="E147" i="11"/>
  <c r="C147" i="11"/>
  <c r="G146" i="11"/>
  <c r="E146" i="11"/>
  <c r="C146" i="11"/>
  <c r="G145" i="11"/>
  <c r="E145" i="11"/>
  <c r="C145" i="11"/>
  <c r="G144" i="11"/>
  <c r="F144" i="11"/>
  <c r="E144" i="11"/>
  <c r="C144" i="11"/>
  <c r="G143" i="11"/>
  <c r="E143" i="11"/>
  <c r="F143" i="11" s="1"/>
  <c r="C143" i="11"/>
  <c r="G142" i="11"/>
  <c r="E142" i="11"/>
  <c r="C142" i="11"/>
  <c r="G141" i="11"/>
  <c r="E141" i="11"/>
  <c r="C141" i="11"/>
  <c r="G140" i="11"/>
  <c r="F140" i="11"/>
  <c r="E140" i="11"/>
  <c r="C140" i="11"/>
  <c r="G139" i="11"/>
  <c r="E139" i="11"/>
  <c r="C139" i="11"/>
  <c r="G138" i="11"/>
  <c r="E138" i="11"/>
  <c r="C138" i="11"/>
  <c r="G137" i="11"/>
  <c r="F137" i="11"/>
  <c r="E137" i="11"/>
  <c r="C137" i="11"/>
  <c r="G136" i="11"/>
  <c r="F136" i="11"/>
  <c r="E136" i="11"/>
  <c r="C136" i="11"/>
  <c r="G135" i="11"/>
  <c r="E135" i="11"/>
  <c r="C135" i="11"/>
  <c r="G134" i="11"/>
  <c r="E134" i="11"/>
  <c r="F134" i="11" s="1"/>
  <c r="C134" i="11"/>
  <c r="G133" i="11"/>
  <c r="E133" i="11"/>
  <c r="C133" i="11"/>
  <c r="G132" i="11"/>
  <c r="F132" i="11"/>
  <c r="E132" i="11"/>
  <c r="C132" i="11"/>
  <c r="G131" i="11"/>
  <c r="E131" i="11"/>
  <c r="C131" i="11"/>
  <c r="G130" i="11"/>
  <c r="E130" i="11"/>
  <c r="C130" i="11"/>
  <c r="G129" i="11"/>
  <c r="F129" i="11"/>
  <c r="E129" i="11"/>
  <c r="C129" i="11"/>
  <c r="G128" i="11"/>
  <c r="F128" i="11"/>
  <c r="E128" i="11"/>
  <c r="C128" i="11"/>
  <c r="G127" i="11"/>
  <c r="E127" i="11"/>
  <c r="C127" i="11"/>
  <c r="G126" i="11"/>
  <c r="E126" i="11"/>
  <c r="C126" i="11"/>
  <c r="G125" i="11"/>
  <c r="E125" i="11"/>
  <c r="C125" i="11"/>
  <c r="G124" i="11"/>
  <c r="F124" i="11"/>
  <c r="E124" i="11"/>
  <c r="C124" i="11"/>
  <c r="G123" i="11"/>
  <c r="E123" i="11"/>
  <c r="C123" i="11"/>
  <c r="G122" i="11"/>
  <c r="E122" i="11"/>
  <c r="C122" i="11"/>
  <c r="G121" i="11"/>
  <c r="E121" i="11"/>
  <c r="C121" i="11"/>
  <c r="G120" i="11"/>
  <c r="F120" i="11"/>
  <c r="E120" i="11"/>
  <c r="C120" i="11"/>
  <c r="G119" i="11"/>
  <c r="E119" i="11"/>
  <c r="F119" i="11" s="1"/>
  <c r="C119" i="11"/>
  <c r="G118" i="11"/>
  <c r="E118" i="11"/>
  <c r="C118" i="11"/>
  <c r="G117" i="11"/>
  <c r="E117" i="11"/>
  <c r="C117" i="11"/>
  <c r="G116" i="11"/>
  <c r="F116" i="11"/>
  <c r="E116" i="11"/>
  <c r="C116" i="11"/>
  <c r="G115" i="11"/>
  <c r="E115" i="11"/>
  <c r="C115" i="11"/>
  <c r="G114" i="11"/>
  <c r="E114" i="11"/>
  <c r="C114" i="11"/>
  <c r="G113" i="11"/>
  <c r="E113" i="11"/>
  <c r="C113" i="11"/>
  <c r="G112" i="11"/>
  <c r="F112" i="11"/>
  <c r="E112" i="11"/>
  <c r="C112" i="11"/>
  <c r="G111" i="11"/>
  <c r="E111" i="11"/>
  <c r="F111" i="11" s="1"/>
  <c r="C111" i="11"/>
  <c r="G110" i="11"/>
  <c r="E110" i="11"/>
  <c r="C110" i="11"/>
  <c r="G109" i="11"/>
  <c r="E109" i="11"/>
  <c r="C109" i="11"/>
  <c r="G108" i="11"/>
  <c r="F108" i="11"/>
  <c r="E108" i="11"/>
  <c r="C108" i="11"/>
  <c r="G107" i="11"/>
  <c r="E107" i="11"/>
  <c r="C107" i="11"/>
  <c r="G106" i="11"/>
  <c r="E106" i="11"/>
  <c r="C106" i="11"/>
  <c r="G105" i="11"/>
  <c r="F105" i="11"/>
  <c r="E105" i="11"/>
  <c r="C105" i="11"/>
  <c r="G104" i="11"/>
  <c r="F104" i="11"/>
  <c r="E104" i="11"/>
  <c r="C104" i="11"/>
  <c r="G103" i="11"/>
  <c r="E103" i="11"/>
  <c r="C103" i="11"/>
  <c r="G102" i="11"/>
  <c r="E102" i="11"/>
  <c r="F102" i="11" s="1"/>
  <c r="C102" i="11"/>
  <c r="G101" i="11"/>
  <c r="E101" i="11"/>
  <c r="C101" i="11"/>
  <c r="G100" i="11"/>
  <c r="F100" i="11"/>
  <c r="E100" i="11"/>
  <c r="C100" i="11"/>
  <c r="G99" i="11"/>
  <c r="E99" i="11"/>
  <c r="C99" i="11"/>
  <c r="G98" i="11"/>
  <c r="E98" i="11"/>
  <c r="C98" i="11"/>
  <c r="G97" i="11"/>
  <c r="F97" i="11"/>
  <c r="E97" i="11"/>
  <c r="C97" i="11"/>
  <c r="G96" i="11"/>
  <c r="F96" i="11"/>
  <c r="E96" i="11"/>
  <c r="C96" i="11"/>
  <c r="G95" i="11"/>
  <c r="E95" i="11"/>
  <c r="C95" i="11"/>
  <c r="G94" i="11"/>
  <c r="E94" i="11"/>
  <c r="C94" i="11"/>
  <c r="G93" i="11"/>
  <c r="E93" i="11"/>
  <c r="C93" i="11"/>
  <c r="G92" i="11"/>
  <c r="F92" i="11"/>
  <c r="E92" i="11"/>
  <c r="C92" i="11"/>
  <c r="G91" i="11"/>
  <c r="E91" i="11"/>
  <c r="C91" i="11"/>
  <c r="G90" i="11"/>
  <c r="E90" i="11"/>
  <c r="C90" i="11"/>
  <c r="G89" i="11"/>
  <c r="E89" i="11"/>
  <c r="F89" i="11" s="1"/>
  <c r="C89" i="11"/>
  <c r="G88" i="11"/>
  <c r="F88" i="11"/>
  <c r="E88" i="11"/>
  <c r="C88" i="11"/>
  <c r="G87" i="11"/>
  <c r="E87" i="11"/>
  <c r="F87" i="11" s="1"/>
  <c r="C87" i="11"/>
  <c r="G86" i="11"/>
  <c r="E86" i="11"/>
  <c r="C86" i="11"/>
  <c r="G85" i="11"/>
  <c r="E85" i="11"/>
  <c r="C85" i="11"/>
  <c r="G84" i="11"/>
  <c r="F84" i="11"/>
  <c r="E84" i="11"/>
  <c r="C84" i="11"/>
  <c r="G83" i="11"/>
  <c r="E83" i="11"/>
  <c r="C83" i="11"/>
  <c r="G82" i="11"/>
  <c r="E82" i="11"/>
  <c r="C82" i="11"/>
  <c r="G81" i="11"/>
  <c r="E81" i="11"/>
  <c r="C81" i="11"/>
  <c r="G80" i="11"/>
  <c r="F80" i="11"/>
  <c r="E80" i="11"/>
  <c r="C80" i="11"/>
  <c r="G79" i="11"/>
  <c r="E79" i="11"/>
  <c r="F79" i="11" s="1"/>
  <c r="C79" i="11"/>
  <c r="G78" i="11"/>
  <c r="E78" i="11"/>
  <c r="C78" i="11"/>
  <c r="G77" i="11"/>
  <c r="E77" i="11"/>
  <c r="C77" i="11"/>
  <c r="G76" i="11"/>
  <c r="F76" i="11"/>
  <c r="E76" i="11"/>
  <c r="C76" i="11"/>
  <c r="G75" i="11"/>
  <c r="E75" i="11"/>
  <c r="C75" i="11"/>
  <c r="G74" i="11"/>
  <c r="E74" i="11"/>
  <c r="C74" i="11"/>
  <c r="G73" i="11"/>
  <c r="F73" i="11"/>
  <c r="E73" i="11"/>
  <c r="C73" i="11"/>
  <c r="G72" i="11"/>
  <c r="F72" i="11"/>
  <c r="E72" i="11"/>
  <c r="C72" i="11"/>
  <c r="G71" i="11"/>
  <c r="E71" i="11"/>
  <c r="C71" i="11"/>
  <c r="G70" i="11"/>
  <c r="E70" i="11"/>
  <c r="F70" i="11" s="1"/>
  <c r="C70" i="11"/>
  <c r="G69" i="11"/>
  <c r="E69" i="11"/>
  <c r="C69" i="11"/>
  <c r="G68" i="11"/>
  <c r="F68" i="11"/>
  <c r="E68" i="11"/>
  <c r="C68" i="11"/>
  <c r="G67" i="11"/>
  <c r="E67" i="11"/>
  <c r="C67" i="11"/>
  <c r="G66" i="11"/>
  <c r="E66" i="11"/>
  <c r="C66" i="11"/>
  <c r="G65" i="11"/>
  <c r="F65" i="11"/>
  <c r="E65" i="11"/>
  <c r="C65" i="11"/>
  <c r="G64" i="11"/>
  <c r="F64" i="11"/>
  <c r="E64" i="11"/>
  <c r="C64" i="11"/>
  <c r="G63" i="11"/>
  <c r="E63" i="11"/>
  <c r="C63" i="11"/>
  <c r="G62" i="11"/>
  <c r="E62" i="11"/>
  <c r="C62" i="11"/>
  <c r="G61" i="11"/>
  <c r="E61" i="11"/>
  <c r="C61" i="11"/>
  <c r="G60" i="11"/>
  <c r="F60" i="11"/>
  <c r="E60" i="11"/>
  <c r="C60" i="11"/>
  <c r="G59" i="11"/>
  <c r="E59" i="11"/>
  <c r="C59" i="11"/>
  <c r="G58" i="11"/>
  <c r="E58" i="11"/>
  <c r="C58" i="11"/>
  <c r="G57" i="11"/>
  <c r="E57" i="11"/>
  <c r="F57" i="11" s="1"/>
  <c r="C57" i="11"/>
  <c r="G56" i="11"/>
  <c r="F56" i="11"/>
  <c r="E56" i="11"/>
  <c r="C56" i="11"/>
  <c r="G55" i="11"/>
  <c r="E55" i="11"/>
  <c r="F55" i="11" s="1"/>
  <c r="C55" i="11"/>
  <c r="G54" i="11"/>
  <c r="E54" i="11"/>
  <c r="C54" i="11"/>
  <c r="G53" i="11"/>
  <c r="E53" i="11"/>
  <c r="C53" i="11"/>
  <c r="G52" i="11"/>
  <c r="F52" i="11"/>
  <c r="E52" i="11"/>
  <c r="C52" i="11"/>
  <c r="G51" i="11"/>
  <c r="E51" i="11"/>
  <c r="C51" i="11"/>
  <c r="G50" i="11"/>
  <c r="E50" i="11"/>
  <c r="C50" i="11"/>
  <c r="G49" i="11"/>
  <c r="E49" i="11"/>
  <c r="F49" i="11" s="1"/>
  <c r="C49" i="11"/>
  <c r="G48" i="11"/>
  <c r="F48" i="11"/>
  <c r="E48" i="11"/>
  <c r="C48" i="11"/>
  <c r="G47" i="11"/>
  <c r="E47" i="11"/>
  <c r="F47" i="11" s="1"/>
  <c r="C47" i="11"/>
  <c r="G46" i="11"/>
  <c r="E46" i="11"/>
  <c r="C46" i="11"/>
  <c r="G45" i="11"/>
  <c r="E45" i="11"/>
  <c r="C45" i="11"/>
  <c r="G44" i="11"/>
  <c r="F44" i="11"/>
  <c r="E44" i="11"/>
  <c r="C44" i="11"/>
  <c r="G43" i="11"/>
  <c r="E43" i="11"/>
  <c r="C43" i="11"/>
  <c r="G42" i="11"/>
  <c r="E42" i="11"/>
  <c r="C42" i="11"/>
  <c r="G41" i="11"/>
  <c r="F41" i="11"/>
  <c r="E41" i="11"/>
  <c r="C41" i="11"/>
  <c r="G40" i="11"/>
  <c r="F40" i="11"/>
  <c r="E40" i="11"/>
  <c r="C40" i="11"/>
  <c r="G39" i="11"/>
  <c r="E39" i="11"/>
  <c r="C39" i="11"/>
  <c r="G38" i="11"/>
  <c r="E38" i="11"/>
  <c r="F38" i="11" s="1"/>
  <c r="C38" i="11"/>
  <c r="G37" i="11"/>
  <c r="E37" i="11"/>
  <c r="C37" i="11"/>
  <c r="G36" i="11"/>
  <c r="F36" i="11"/>
  <c r="E36" i="11"/>
  <c r="C36" i="11"/>
  <c r="G35" i="11"/>
  <c r="E35" i="11"/>
  <c r="C35" i="11"/>
  <c r="G34" i="11"/>
  <c r="E34" i="11"/>
  <c r="C34" i="11"/>
  <c r="G33" i="11"/>
  <c r="F33" i="11"/>
  <c r="E33" i="11"/>
  <c r="C33" i="11"/>
  <c r="G32" i="11"/>
  <c r="F32" i="11"/>
  <c r="E32" i="11"/>
  <c r="C32" i="11"/>
  <c r="G31" i="11"/>
  <c r="E31" i="11"/>
  <c r="C31" i="11"/>
  <c r="G30" i="11"/>
  <c r="E30" i="11"/>
  <c r="C30" i="11"/>
  <c r="G29" i="11"/>
  <c r="E29" i="11"/>
  <c r="C29" i="11"/>
  <c r="G28" i="11"/>
  <c r="F28" i="11"/>
  <c r="E28" i="11"/>
  <c r="C28" i="11"/>
  <c r="G27" i="11"/>
  <c r="E27" i="11"/>
  <c r="C27" i="11"/>
  <c r="G26" i="11"/>
  <c r="E26" i="11"/>
  <c r="C26" i="11"/>
  <c r="G25" i="11"/>
  <c r="E25" i="11"/>
  <c r="F25" i="11" s="1"/>
  <c r="C25" i="11"/>
  <c r="G24" i="11"/>
  <c r="F24" i="11"/>
  <c r="E24" i="11"/>
  <c r="C24" i="11"/>
  <c r="G23" i="11"/>
  <c r="E23" i="11"/>
  <c r="F23" i="11" s="1"/>
  <c r="C23" i="11"/>
  <c r="G22" i="11"/>
  <c r="E22" i="11"/>
  <c r="C22" i="11"/>
  <c r="G21" i="11"/>
  <c r="E21" i="11"/>
  <c r="C21" i="11"/>
  <c r="G20" i="11"/>
  <c r="F20" i="11"/>
  <c r="E20" i="11"/>
  <c r="C20" i="11"/>
  <c r="G19" i="11"/>
  <c r="E19" i="11"/>
  <c r="C19" i="11"/>
  <c r="G18" i="11"/>
  <c r="E18" i="11"/>
  <c r="C18" i="11"/>
  <c r="G17" i="11"/>
  <c r="E17" i="11"/>
  <c r="C17" i="11"/>
  <c r="G16" i="11"/>
  <c r="F16" i="11"/>
  <c r="E16" i="11"/>
  <c r="C16" i="11"/>
  <c r="G15" i="11"/>
  <c r="E15" i="11"/>
  <c r="F15" i="11" s="1"/>
  <c r="C15" i="11"/>
  <c r="G14" i="11"/>
  <c r="E14" i="11"/>
  <c r="C14" i="11"/>
  <c r="G13" i="11"/>
  <c r="E13" i="11"/>
  <c r="C13" i="11"/>
  <c r="G12" i="11"/>
  <c r="F12" i="11"/>
  <c r="E12" i="11"/>
  <c r="C12" i="11"/>
  <c r="G11" i="11"/>
  <c r="E11" i="11"/>
  <c r="C11" i="11"/>
  <c r="G10" i="11"/>
  <c r="F10" i="11"/>
  <c r="E10" i="11"/>
  <c r="C10" i="11"/>
  <c r="G9" i="11"/>
  <c r="E9" i="11"/>
  <c r="C9" i="11"/>
  <c r="G8" i="11"/>
  <c r="F8" i="11"/>
  <c r="E8" i="11"/>
  <c r="C8" i="11"/>
  <c r="G7" i="11"/>
  <c r="E7" i="11"/>
  <c r="F7" i="11" s="1"/>
  <c r="C7" i="11"/>
  <c r="G6" i="11"/>
  <c r="E6" i="11"/>
  <c r="C6" i="11"/>
  <c r="G5" i="11"/>
  <c r="E5" i="11"/>
  <c r="C5" i="11"/>
  <c r="G4" i="11"/>
  <c r="F4" i="11"/>
  <c r="E4" i="11"/>
  <c r="C4" i="11"/>
  <c r="G3" i="11"/>
  <c r="E3" i="11"/>
  <c r="C3" i="11"/>
  <c r="G2" i="11"/>
  <c r="E2" i="11"/>
  <c r="H412" i="11" s="1"/>
  <c r="K3" i="10"/>
  <c r="K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2" i="10"/>
  <c r="E1259" i="10"/>
  <c r="F1259" i="10" s="1"/>
  <c r="C1259" i="10"/>
  <c r="E1258" i="10"/>
  <c r="F1258" i="10" s="1"/>
  <c r="C1258" i="10"/>
  <c r="E1257" i="10"/>
  <c r="F1257" i="10" s="1"/>
  <c r="C1257" i="10"/>
  <c r="E1256" i="10"/>
  <c r="F1256" i="10" s="1"/>
  <c r="C1256" i="10"/>
  <c r="E1255" i="10"/>
  <c r="F1255" i="10" s="1"/>
  <c r="C1255" i="10"/>
  <c r="F1254" i="10"/>
  <c r="E1254" i="10"/>
  <c r="C1254" i="10"/>
  <c r="E1253" i="10"/>
  <c r="F1253" i="10" s="1"/>
  <c r="C1253" i="10"/>
  <c r="E1252" i="10"/>
  <c r="F1252" i="10" s="1"/>
  <c r="C1252" i="10"/>
  <c r="E1251" i="10"/>
  <c r="F1251" i="10" s="1"/>
  <c r="C1251" i="10"/>
  <c r="E1250" i="10"/>
  <c r="F1250" i="10" s="1"/>
  <c r="C1250" i="10"/>
  <c r="E1249" i="10"/>
  <c r="F1249" i="10" s="1"/>
  <c r="C1249" i="10"/>
  <c r="E1248" i="10"/>
  <c r="C1248" i="10"/>
  <c r="E1247" i="10"/>
  <c r="F1248" i="10" s="1"/>
  <c r="C1247" i="10"/>
  <c r="F1246" i="10"/>
  <c r="E1246" i="10"/>
  <c r="C1246" i="10"/>
  <c r="E1245" i="10"/>
  <c r="F1245" i="10" s="1"/>
  <c r="C1245" i="10"/>
  <c r="E1244" i="10"/>
  <c r="F1244" i="10" s="1"/>
  <c r="C1244" i="10"/>
  <c r="E1243" i="10"/>
  <c r="F1243" i="10" s="1"/>
  <c r="C1243" i="10"/>
  <c r="E1242" i="10"/>
  <c r="C1242" i="10"/>
  <c r="E1241" i="10"/>
  <c r="F1242" i="10" s="1"/>
  <c r="C1241" i="10"/>
  <c r="E1240" i="10"/>
  <c r="C1240" i="10"/>
  <c r="E1239" i="10"/>
  <c r="F1240" i="10" s="1"/>
  <c r="C1239" i="10"/>
  <c r="F1238" i="10"/>
  <c r="E1238" i="10"/>
  <c r="C1238" i="10"/>
  <c r="E1237" i="10"/>
  <c r="F1237" i="10" s="1"/>
  <c r="C1237" i="10"/>
  <c r="E1236" i="10"/>
  <c r="F1236" i="10" s="1"/>
  <c r="C1236" i="10"/>
  <c r="E1235" i="10"/>
  <c r="F1235" i="10" s="1"/>
  <c r="C1235" i="10"/>
  <c r="E1234" i="10"/>
  <c r="C1234" i="10"/>
  <c r="E1233" i="10"/>
  <c r="F1234" i="10" s="1"/>
  <c r="C1233" i="10"/>
  <c r="E1232" i="10"/>
  <c r="C1232" i="10"/>
  <c r="E1231" i="10"/>
  <c r="F1232" i="10" s="1"/>
  <c r="C1231" i="10"/>
  <c r="F1230" i="10"/>
  <c r="E1230" i="10"/>
  <c r="C1230" i="10"/>
  <c r="E1229" i="10"/>
  <c r="F1229" i="10" s="1"/>
  <c r="C1229" i="10"/>
  <c r="E1228" i="10"/>
  <c r="F1228" i="10" s="1"/>
  <c r="C1228" i="10"/>
  <c r="E1227" i="10"/>
  <c r="F1227" i="10" s="1"/>
  <c r="C1227" i="10"/>
  <c r="E1226" i="10"/>
  <c r="C1226" i="10"/>
  <c r="E1225" i="10"/>
  <c r="F1226" i="10" s="1"/>
  <c r="C1225" i="10"/>
  <c r="E1224" i="10"/>
  <c r="C1224" i="10"/>
  <c r="E1223" i="10"/>
  <c r="F1224" i="10" s="1"/>
  <c r="C1223" i="10"/>
  <c r="F1222" i="10"/>
  <c r="E1222" i="10"/>
  <c r="C1222" i="10"/>
  <c r="E1221" i="10"/>
  <c r="F1221" i="10" s="1"/>
  <c r="C1221" i="10"/>
  <c r="E1220" i="10"/>
  <c r="F1220" i="10" s="1"/>
  <c r="C1220" i="10"/>
  <c r="E1219" i="10"/>
  <c r="F1219" i="10" s="1"/>
  <c r="C1219" i="10"/>
  <c r="E1218" i="10"/>
  <c r="C1218" i="10"/>
  <c r="E1217" i="10"/>
  <c r="F1218" i="10" s="1"/>
  <c r="C1217" i="10"/>
  <c r="E1216" i="10"/>
  <c r="F1216" i="10" s="1"/>
  <c r="C1216" i="10"/>
  <c r="E1215" i="10"/>
  <c r="F1215" i="10" s="1"/>
  <c r="C1215" i="10"/>
  <c r="F1214" i="10"/>
  <c r="E1214" i="10"/>
  <c r="C1214" i="10"/>
  <c r="E1213" i="10"/>
  <c r="F1213" i="10" s="1"/>
  <c r="C1213" i="10"/>
  <c r="E1212" i="10"/>
  <c r="F1212" i="10" s="1"/>
  <c r="C1212" i="10"/>
  <c r="E1211" i="10"/>
  <c r="F1211" i="10" s="1"/>
  <c r="C1211" i="10"/>
  <c r="E1210" i="10"/>
  <c r="C1210" i="10"/>
  <c r="E1209" i="10"/>
  <c r="F1210" i="10" s="1"/>
  <c r="C1209" i="10"/>
  <c r="E1208" i="10"/>
  <c r="F1208" i="10" s="1"/>
  <c r="C1208" i="10"/>
  <c r="E1207" i="10"/>
  <c r="F1207" i="10" s="1"/>
  <c r="C1207" i="10"/>
  <c r="F1206" i="10"/>
  <c r="E1206" i="10"/>
  <c r="C1206" i="10"/>
  <c r="E1205" i="10"/>
  <c r="F1205" i="10" s="1"/>
  <c r="C1205" i="10"/>
  <c r="E1204" i="10"/>
  <c r="F1204" i="10" s="1"/>
  <c r="C1204" i="10"/>
  <c r="E1203" i="10"/>
  <c r="F1203" i="10" s="1"/>
  <c r="C1203" i="10"/>
  <c r="E1202" i="10"/>
  <c r="C1202" i="10"/>
  <c r="E1201" i="10"/>
  <c r="F1202" i="10" s="1"/>
  <c r="C1201" i="10"/>
  <c r="E1200" i="10"/>
  <c r="F1200" i="10" s="1"/>
  <c r="C1200" i="10"/>
  <c r="E1199" i="10"/>
  <c r="F1199" i="10" s="1"/>
  <c r="C1199" i="10"/>
  <c r="F1198" i="10"/>
  <c r="E1198" i="10"/>
  <c r="C1198" i="10"/>
  <c r="E1197" i="10"/>
  <c r="F1197" i="10" s="1"/>
  <c r="C1197" i="10"/>
  <c r="E1196" i="10"/>
  <c r="F1196" i="10" s="1"/>
  <c r="C1196" i="10"/>
  <c r="E1195" i="10"/>
  <c r="F1195" i="10" s="1"/>
  <c r="C1195" i="10"/>
  <c r="E1194" i="10"/>
  <c r="C1194" i="10"/>
  <c r="E1193" i="10"/>
  <c r="F1194" i="10" s="1"/>
  <c r="C1193" i="10"/>
  <c r="E1192" i="10"/>
  <c r="F1192" i="10" s="1"/>
  <c r="C1192" i="10"/>
  <c r="E1191" i="10"/>
  <c r="F1191" i="10" s="1"/>
  <c r="C1191" i="10"/>
  <c r="F1190" i="10"/>
  <c r="E1190" i="10"/>
  <c r="C1190" i="10"/>
  <c r="E1189" i="10"/>
  <c r="F1189" i="10" s="1"/>
  <c r="C1189" i="10"/>
  <c r="E1188" i="10"/>
  <c r="F1188" i="10" s="1"/>
  <c r="C1188" i="10"/>
  <c r="F1187" i="10"/>
  <c r="E1187" i="10"/>
  <c r="C1187" i="10"/>
  <c r="E1186" i="10"/>
  <c r="C1186" i="10"/>
  <c r="E1185" i="10"/>
  <c r="F1186" i="10" s="1"/>
  <c r="C1185" i="10"/>
  <c r="E1184" i="10"/>
  <c r="C1184" i="10"/>
  <c r="E1183" i="10"/>
  <c r="F1184" i="10" s="1"/>
  <c r="C1183" i="10"/>
  <c r="F1182" i="10"/>
  <c r="E1182" i="10"/>
  <c r="C1182" i="10"/>
  <c r="E1181" i="10"/>
  <c r="F1181" i="10" s="1"/>
  <c r="C1181" i="10"/>
  <c r="E1180" i="10"/>
  <c r="F1180" i="10" s="1"/>
  <c r="C1180" i="10"/>
  <c r="F1179" i="10"/>
  <c r="E1179" i="10"/>
  <c r="C1179" i="10"/>
  <c r="E1178" i="10"/>
  <c r="C1178" i="10"/>
  <c r="E1177" i="10"/>
  <c r="F1178" i="10" s="1"/>
  <c r="C1177" i="10"/>
  <c r="E1176" i="10"/>
  <c r="C1176" i="10"/>
  <c r="E1175" i="10"/>
  <c r="F1176" i="10" s="1"/>
  <c r="C1175" i="10"/>
  <c r="F1174" i="10"/>
  <c r="E1174" i="10"/>
  <c r="C1174" i="10"/>
  <c r="E1173" i="10"/>
  <c r="F1173" i="10" s="1"/>
  <c r="C1173" i="10"/>
  <c r="E1172" i="10"/>
  <c r="F1172" i="10" s="1"/>
  <c r="C1172" i="10"/>
  <c r="F1171" i="10"/>
  <c r="E1171" i="10"/>
  <c r="C1171" i="10"/>
  <c r="E1170" i="10"/>
  <c r="C1170" i="10"/>
  <c r="E1169" i="10"/>
  <c r="F1170" i="10" s="1"/>
  <c r="C1169" i="10"/>
  <c r="E1168" i="10"/>
  <c r="F1168" i="10" s="1"/>
  <c r="C1168" i="10"/>
  <c r="E1167" i="10"/>
  <c r="F1167" i="10" s="1"/>
  <c r="C1167" i="10"/>
  <c r="F1166" i="10"/>
  <c r="E1166" i="10"/>
  <c r="C1166" i="10"/>
  <c r="E1165" i="10"/>
  <c r="F1165" i="10" s="1"/>
  <c r="C1165" i="10"/>
  <c r="E1164" i="10"/>
  <c r="F1164" i="10" s="1"/>
  <c r="C1164" i="10"/>
  <c r="F1163" i="10"/>
  <c r="E1163" i="10"/>
  <c r="C1163" i="10"/>
  <c r="E1162" i="10"/>
  <c r="C1162" i="10"/>
  <c r="E1161" i="10"/>
  <c r="F1162" i="10" s="1"/>
  <c r="C1161" i="10"/>
  <c r="E1160" i="10"/>
  <c r="F1160" i="10" s="1"/>
  <c r="C1160" i="10"/>
  <c r="E1159" i="10"/>
  <c r="F1159" i="10" s="1"/>
  <c r="C1159" i="10"/>
  <c r="F1158" i="10"/>
  <c r="E1158" i="10"/>
  <c r="C1158" i="10"/>
  <c r="E1157" i="10"/>
  <c r="F1157" i="10" s="1"/>
  <c r="C1157" i="10"/>
  <c r="E1156" i="10"/>
  <c r="F1156" i="10" s="1"/>
  <c r="C1156" i="10"/>
  <c r="F1155" i="10"/>
  <c r="E1155" i="10"/>
  <c r="C1155" i="10"/>
  <c r="E1154" i="10"/>
  <c r="C1154" i="10"/>
  <c r="E1153" i="10"/>
  <c r="F1154" i="10" s="1"/>
  <c r="C1153" i="10"/>
  <c r="E1152" i="10"/>
  <c r="F1152" i="10" s="1"/>
  <c r="C1152" i="10"/>
  <c r="E1151" i="10"/>
  <c r="F1151" i="10" s="1"/>
  <c r="C1151" i="10"/>
  <c r="F1150" i="10"/>
  <c r="E1150" i="10"/>
  <c r="C1150" i="10"/>
  <c r="E1149" i="10"/>
  <c r="F1149" i="10" s="1"/>
  <c r="C1149" i="10"/>
  <c r="E1148" i="10"/>
  <c r="F1148" i="10" s="1"/>
  <c r="C1148" i="10"/>
  <c r="F1147" i="10"/>
  <c r="E1147" i="10"/>
  <c r="C1147" i="10"/>
  <c r="E1146" i="10"/>
  <c r="C1146" i="10"/>
  <c r="E1145" i="10"/>
  <c r="F1146" i="10" s="1"/>
  <c r="C1145" i="10"/>
  <c r="E1144" i="10"/>
  <c r="F1144" i="10" s="1"/>
  <c r="C1144" i="10"/>
  <c r="E1143" i="10"/>
  <c r="F1143" i="10" s="1"/>
  <c r="C1143" i="10"/>
  <c r="F1142" i="10"/>
  <c r="E1142" i="10"/>
  <c r="C1142" i="10"/>
  <c r="E1141" i="10"/>
  <c r="F1141" i="10" s="1"/>
  <c r="C1141" i="10"/>
  <c r="E1140" i="10"/>
  <c r="F1140" i="10" s="1"/>
  <c r="C1140" i="10"/>
  <c r="F1139" i="10"/>
  <c r="E1139" i="10"/>
  <c r="C1139" i="10"/>
  <c r="E1138" i="10"/>
  <c r="C1138" i="10"/>
  <c r="E1137" i="10"/>
  <c r="F1138" i="10" s="1"/>
  <c r="C1137" i="10"/>
  <c r="E1136" i="10"/>
  <c r="F1136" i="10" s="1"/>
  <c r="C1136" i="10"/>
  <c r="E1135" i="10"/>
  <c r="F1135" i="10" s="1"/>
  <c r="C1135" i="10"/>
  <c r="F1134" i="10"/>
  <c r="E1134" i="10"/>
  <c r="C1134" i="10"/>
  <c r="E1133" i="10"/>
  <c r="F1133" i="10" s="1"/>
  <c r="C1133" i="10"/>
  <c r="E1132" i="10"/>
  <c r="F1132" i="10" s="1"/>
  <c r="C1132" i="10"/>
  <c r="F1131" i="10"/>
  <c r="E1131" i="10"/>
  <c r="C1131" i="10"/>
  <c r="E1130" i="10"/>
  <c r="C1130" i="10"/>
  <c r="E1129" i="10"/>
  <c r="F1130" i="10" s="1"/>
  <c r="C1129" i="10"/>
  <c r="E1128" i="10"/>
  <c r="F1128" i="10" s="1"/>
  <c r="C1128" i="10"/>
  <c r="E1127" i="10"/>
  <c r="F1127" i="10" s="1"/>
  <c r="C1127" i="10"/>
  <c r="F1126" i="10"/>
  <c r="E1126" i="10"/>
  <c r="C1126" i="10"/>
  <c r="E1125" i="10"/>
  <c r="F1125" i="10" s="1"/>
  <c r="C1125" i="10"/>
  <c r="E1124" i="10"/>
  <c r="F1124" i="10" s="1"/>
  <c r="C1124" i="10"/>
  <c r="F1123" i="10"/>
  <c r="E1123" i="10"/>
  <c r="C1123" i="10"/>
  <c r="E1122" i="10"/>
  <c r="C1122" i="10"/>
  <c r="E1121" i="10"/>
  <c r="F1122" i="10" s="1"/>
  <c r="C1121" i="10"/>
  <c r="E1120" i="10"/>
  <c r="F1120" i="10" s="1"/>
  <c r="C1120" i="10"/>
  <c r="E1119" i="10"/>
  <c r="F1119" i="10" s="1"/>
  <c r="C1119" i="10"/>
  <c r="F1118" i="10"/>
  <c r="E1118" i="10"/>
  <c r="C1118" i="10"/>
  <c r="E1117" i="10"/>
  <c r="F1117" i="10" s="1"/>
  <c r="C1117" i="10"/>
  <c r="E1116" i="10"/>
  <c r="F1116" i="10" s="1"/>
  <c r="C1116" i="10"/>
  <c r="F1115" i="10"/>
  <c r="E1115" i="10"/>
  <c r="C1115" i="10"/>
  <c r="E1114" i="10"/>
  <c r="C1114" i="10"/>
  <c r="E1113" i="10"/>
  <c r="F1114" i="10" s="1"/>
  <c r="C1113" i="10"/>
  <c r="E1112" i="10"/>
  <c r="F1112" i="10" s="1"/>
  <c r="C1112" i="10"/>
  <c r="E1111" i="10"/>
  <c r="F1111" i="10" s="1"/>
  <c r="C1111" i="10"/>
  <c r="F1110" i="10"/>
  <c r="E1110" i="10"/>
  <c r="C1110" i="10"/>
  <c r="E1109" i="10"/>
  <c r="F1109" i="10" s="1"/>
  <c r="C1109" i="10"/>
  <c r="E1108" i="10"/>
  <c r="F1108" i="10" s="1"/>
  <c r="C1108" i="10"/>
  <c r="F1107" i="10"/>
  <c r="E1107" i="10"/>
  <c r="C1107" i="10"/>
  <c r="E1106" i="10"/>
  <c r="C1106" i="10"/>
  <c r="E1105" i="10"/>
  <c r="F1106" i="10" s="1"/>
  <c r="C1105" i="10"/>
  <c r="E1104" i="10"/>
  <c r="F1104" i="10" s="1"/>
  <c r="C1104" i="10"/>
  <c r="E1103" i="10"/>
  <c r="F1103" i="10" s="1"/>
  <c r="C1103" i="10"/>
  <c r="F1102" i="10"/>
  <c r="E1102" i="10"/>
  <c r="C1102" i="10"/>
  <c r="E1101" i="10"/>
  <c r="F1101" i="10" s="1"/>
  <c r="C1101" i="10"/>
  <c r="E1100" i="10"/>
  <c r="F1100" i="10" s="1"/>
  <c r="C1100" i="10"/>
  <c r="E1099" i="10"/>
  <c r="F1099" i="10" s="1"/>
  <c r="C1099" i="10"/>
  <c r="E1098" i="10"/>
  <c r="F1098" i="10" s="1"/>
  <c r="C1098" i="10"/>
  <c r="E1097" i="10"/>
  <c r="F1097" i="10" s="1"/>
  <c r="C1097" i="10"/>
  <c r="E1096" i="10"/>
  <c r="F1096" i="10" s="1"/>
  <c r="C1096" i="10"/>
  <c r="E1095" i="10"/>
  <c r="F1095" i="10" s="1"/>
  <c r="C1095" i="10"/>
  <c r="F1094" i="10"/>
  <c r="E1094" i="10"/>
  <c r="C1094" i="10"/>
  <c r="E1093" i="10"/>
  <c r="F1093" i="10" s="1"/>
  <c r="C1093" i="10"/>
  <c r="E1092" i="10"/>
  <c r="F1092" i="10" s="1"/>
  <c r="C1092" i="10"/>
  <c r="E1091" i="10"/>
  <c r="F1091" i="10" s="1"/>
  <c r="C1091" i="10"/>
  <c r="E1090" i="10"/>
  <c r="F1090" i="10" s="1"/>
  <c r="C1090" i="10"/>
  <c r="E1089" i="10"/>
  <c r="F1089" i="10" s="1"/>
  <c r="C1089" i="10"/>
  <c r="E1088" i="10"/>
  <c r="F1088" i="10" s="1"/>
  <c r="C1088" i="10"/>
  <c r="E1087" i="10"/>
  <c r="F1087" i="10" s="1"/>
  <c r="C1087" i="10"/>
  <c r="F1086" i="10"/>
  <c r="E1086" i="10"/>
  <c r="C1086" i="10"/>
  <c r="E1085" i="10"/>
  <c r="F1085" i="10" s="1"/>
  <c r="C1085" i="10"/>
  <c r="E1084" i="10"/>
  <c r="F1084" i="10" s="1"/>
  <c r="C1084" i="10"/>
  <c r="E1083" i="10"/>
  <c r="F1083" i="10" s="1"/>
  <c r="C1083" i="10"/>
  <c r="E1082" i="10"/>
  <c r="C1082" i="10"/>
  <c r="E1081" i="10"/>
  <c r="F1082" i="10" s="1"/>
  <c r="C1081" i="10"/>
  <c r="E1080" i="10"/>
  <c r="C1080" i="10"/>
  <c r="E1079" i="10"/>
  <c r="F1080" i="10" s="1"/>
  <c r="C1079" i="10"/>
  <c r="F1078" i="10"/>
  <c r="E1078" i="10"/>
  <c r="C1078" i="10"/>
  <c r="E1077" i="10"/>
  <c r="F1077" i="10" s="1"/>
  <c r="C1077" i="10"/>
  <c r="E1076" i="10"/>
  <c r="F1076" i="10" s="1"/>
  <c r="C1076" i="10"/>
  <c r="E1075" i="10"/>
  <c r="F1075" i="10" s="1"/>
  <c r="C1075" i="10"/>
  <c r="E1074" i="10"/>
  <c r="C1074" i="10"/>
  <c r="E1073" i="10"/>
  <c r="F1074" i="10" s="1"/>
  <c r="C1073" i="10"/>
  <c r="E1072" i="10"/>
  <c r="F1072" i="10" s="1"/>
  <c r="C1072" i="10"/>
  <c r="E1071" i="10"/>
  <c r="F1071" i="10" s="1"/>
  <c r="C1071" i="10"/>
  <c r="F1070" i="10"/>
  <c r="E1070" i="10"/>
  <c r="C1070" i="10"/>
  <c r="E1069" i="10"/>
  <c r="F1069" i="10" s="1"/>
  <c r="C1069" i="10"/>
  <c r="E1068" i="10"/>
  <c r="F1068" i="10" s="1"/>
  <c r="C1068" i="10"/>
  <c r="E1067" i="10"/>
  <c r="F1067" i="10" s="1"/>
  <c r="C1067" i="10"/>
  <c r="E1066" i="10"/>
  <c r="C1066" i="10"/>
  <c r="E1065" i="10"/>
  <c r="F1066" i="10" s="1"/>
  <c r="C1065" i="10"/>
  <c r="E1064" i="10"/>
  <c r="F1064" i="10" s="1"/>
  <c r="C1064" i="10"/>
  <c r="E1063" i="10"/>
  <c r="F1063" i="10" s="1"/>
  <c r="C1063" i="10"/>
  <c r="F1062" i="10"/>
  <c r="E1062" i="10"/>
  <c r="C1062" i="10"/>
  <c r="E1061" i="10"/>
  <c r="F1061" i="10" s="1"/>
  <c r="C1061" i="10"/>
  <c r="E1060" i="10"/>
  <c r="F1060" i="10" s="1"/>
  <c r="C1060" i="10"/>
  <c r="E1059" i="10"/>
  <c r="F1059" i="10" s="1"/>
  <c r="C1059" i="10"/>
  <c r="E1058" i="10"/>
  <c r="C1058" i="10"/>
  <c r="E1057" i="10"/>
  <c r="F1058" i="10" s="1"/>
  <c r="C1057" i="10"/>
  <c r="E1056" i="10"/>
  <c r="F1056" i="10" s="1"/>
  <c r="C1056" i="10"/>
  <c r="E1055" i="10"/>
  <c r="F1055" i="10" s="1"/>
  <c r="C1055" i="10"/>
  <c r="F1054" i="10"/>
  <c r="E1054" i="10"/>
  <c r="C1054" i="10"/>
  <c r="E1053" i="10"/>
  <c r="C1053" i="10"/>
  <c r="E1052" i="10"/>
  <c r="F1053" i="10" s="1"/>
  <c r="C1052" i="10"/>
  <c r="E1051" i="10"/>
  <c r="F1051" i="10" s="1"/>
  <c r="C1051" i="10"/>
  <c r="E1050" i="10"/>
  <c r="C1050" i="10"/>
  <c r="E1049" i="10"/>
  <c r="F1050" i="10" s="1"/>
  <c r="C1049" i="10"/>
  <c r="E1048" i="10"/>
  <c r="F1048" i="10" s="1"/>
  <c r="C1048" i="10"/>
  <c r="E1047" i="10"/>
  <c r="F1047" i="10" s="1"/>
  <c r="C1047" i="10"/>
  <c r="F1046" i="10"/>
  <c r="E1046" i="10"/>
  <c r="C1046" i="10"/>
  <c r="E1045" i="10"/>
  <c r="C1045" i="10"/>
  <c r="E1044" i="10"/>
  <c r="F1045" i="10" s="1"/>
  <c r="C1044" i="10"/>
  <c r="E1043" i="10"/>
  <c r="F1043" i="10" s="1"/>
  <c r="C1043" i="10"/>
  <c r="E1042" i="10"/>
  <c r="C1042" i="10"/>
  <c r="E1041" i="10"/>
  <c r="F1042" i="10" s="1"/>
  <c r="C1041" i="10"/>
  <c r="F1040" i="10"/>
  <c r="E1040" i="10"/>
  <c r="C1040" i="10"/>
  <c r="E1039" i="10"/>
  <c r="F1039" i="10" s="1"/>
  <c r="C1039" i="10"/>
  <c r="F1038" i="10"/>
  <c r="E1038" i="10"/>
  <c r="C1038" i="10"/>
  <c r="E1037" i="10"/>
  <c r="C1037" i="10"/>
  <c r="E1036" i="10"/>
  <c r="F1037" i="10" s="1"/>
  <c r="C1036" i="10"/>
  <c r="E1035" i="10"/>
  <c r="F1035" i="10" s="1"/>
  <c r="C1035" i="10"/>
  <c r="E1034" i="10"/>
  <c r="C1034" i="10"/>
  <c r="E1033" i="10"/>
  <c r="F1034" i="10" s="1"/>
  <c r="C1033" i="10"/>
  <c r="F1032" i="10"/>
  <c r="E1032" i="10"/>
  <c r="C1032" i="10"/>
  <c r="E1031" i="10"/>
  <c r="F1031" i="10" s="1"/>
  <c r="C1031" i="10"/>
  <c r="F1030" i="10"/>
  <c r="E1030" i="10"/>
  <c r="C1030" i="10"/>
  <c r="E1029" i="10"/>
  <c r="C1029" i="10"/>
  <c r="E1028" i="10"/>
  <c r="F1029" i="10" s="1"/>
  <c r="C1028" i="10"/>
  <c r="E1027" i="10"/>
  <c r="F1027" i="10" s="1"/>
  <c r="C1027" i="10"/>
  <c r="E1026" i="10"/>
  <c r="C1026" i="10"/>
  <c r="E1025" i="10"/>
  <c r="F1026" i="10" s="1"/>
  <c r="C1025" i="10"/>
  <c r="F1024" i="10"/>
  <c r="E1024" i="10"/>
  <c r="C1024" i="10"/>
  <c r="E1023" i="10"/>
  <c r="C1023" i="10"/>
  <c r="F1022" i="10"/>
  <c r="E1022" i="10"/>
  <c r="F1023" i="10" s="1"/>
  <c r="C1022" i="10"/>
  <c r="E1021" i="10"/>
  <c r="F1021" i="10" s="1"/>
  <c r="C1021" i="10"/>
  <c r="E1020" i="10"/>
  <c r="F1020" i="10" s="1"/>
  <c r="C1020" i="10"/>
  <c r="E1019" i="10"/>
  <c r="F1019" i="10" s="1"/>
  <c r="C1019" i="10"/>
  <c r="E1018" i="10"/>
  <c r="C1018" i="10"/>
  <c r="E1017" i="10"/>
  <c r="F1018" i="10" s="1"/>
  <c r="C1017" i="10"/>
  <c r="F1016" i="10"/>
  <c r="E1016" i="10"/>
  <c r="C1016" i="10"/>
  <c r="E1015" i="10"/>
  <c r="C1015" i="10"/>
  <c r="F1014" i="10"/>
  <c r="E1014" i="10"/>
  <c r="F1015" i="10" s="1"/>
  <c r="C1014" i="10"/>
  <c r="E1013" i="10"/>
  <c r="F1013" i="10" s="1"/>
  <c r="C1013" i="10"/>
  <c r="E1012" i="10"/>
  <c r="F1012" i="10" s="1"/>
  <c r="C1012" i="10"/>
  <c r="E1011" i="10"/>
  <c r="F1011" i="10" s="1"/>
  <c r="C1011" i="10"/>
  <c r="E1010" i="10"/>
  <c r="F1010" i="10" s="1"/>
  <c r="C1010" i="10"/>
  <c r="E1009" i="10"/>
  <c r="F1009" i="10" s="1"/>
  <c r="C1009" i="10"/>
  <c r="F1008" i="10"/>
  <c r="E1008" i="10"/>
  <c r="C1008" i="10"/>
  <c r="E1007" i="10"/>
  <c r="F1007" i="10" s="1"/>
  <c r="C1007" i="10"/>
  <c r="F1006" i="10"/>
  <c r="E1006" i="10"/>
  <c r="C1006" i="10"/>
  <c r="E1005" i="10"/>
  <c r="F1005" i="10" s="1"/>
  <c r="C1005" i="10"/>
  <c r="E1004" i="10"/>
  <c r="F1004" i="10" s="1"/>
  <c r="C1004" i="10"/>
  <c r="E1003" i="10"/>
  <c r="F1003" i="10" s="1"/>
  <c r="C1003" i="10"/>
  <c r="E1002" i="10"/>
  <c r="F1002" i="10" s="1"/>
  <c r="C1002" i="10"/>
  <c r="E1001" i="10"/>
  <c r="F1001" i="10" s="1"/>
  <c r="C1001" i="10"/>
  <c r="F1000" i="10"/>
  <c r="E1000" i="10"/>
  <c r="C1000" i="10"/>
  <c r="F999" i="10"/>
  <c r="E999" i="10"/>
  <c r="C999" i="10"/>
  <c r="F998" i="10"/>
  <c r="E998" i="10"/>
  <c r="C998" i="10"/>
  <c r="E997" i="10"/>
  <c r="F997" i="10" s="1"/>
  <c r="C997" i="10"/>
  <c r="E996" i="10"/>
  <c r="F996" i="10" s="1"/>
  <c r="C996" i="10"/>
  <c r="E995" i="10"/>
  <c r="F995" i="10" s="1"/>
  <c r="C995" i="10"/>
  <c r="E994" i="10"/>
  <c r="F994" i="10" s="1"/>
  <c r="C994" i="10"/>
  <c r="E993" i="10"/>
  <c r="F993" i="10" s="1"/>
  <c r="C993" i="10"/>
  <c r="F992" i="10"/>
  <c r="E992" i="10"/>
  <c r="C992" i="10"/>
  <c r="F991" i="10"/>
  <c r="E991" i="10"/>
  <c r="C991" i="10"/>
  <c r="F990" i="10"/>
  <c r="E990" i="10"/>
  <c r="C990" i="10"/>
  <c r="E989" i="10"/>
  <c r="F989" i="10" s="1"/>
  <c r="C989" i="10"/>
  <c r="E988" i="10"/>
  <c r="F988" i="10" s="1"/>
  <c r="C988" i="10"/>
  <c r="E987" i="10"/>
  <c r="F987" i="10" s="1"/>
  <c r="C987" i="10"/>
  <c r="E986" i="10"/>
  <c r="F986" i="10" s="1"/>
  <c r="C986" i="10"/>
  <c r="E985" i="10"/>
  <c r="F985" i="10" s="1"/>
  <c r="C985" i="10"/>
  <c r="F984" i="10"/>
  <c r="E984" i="10"/>
  <c r="C984" i="10"/>
  <c r="F983" i="10"/>
  <c r="E983" i="10"/>
  <c r="C983" i="10"/>
  <c r="F982" i="10"/>
  <c r="E982" i="10"/>
  <c r="C982" i="10"/>
  <c r="E981" i="10"/>
  <c r="F981" i="10" s="1"/>
  <c r="C981" i="10"/>
  <c r="E980" i="10"/>
  <c r="F980" i="10" s="1"/>
  <c r="C980" i="10"/>
  <c r="E979" i="10"/>
  <c r="F979" i="10" s="1"/>
  <c r="C979" i="10"/>
  <c r="E978" i="10"/>
  <c r="F978" i="10" s="1"/>
  <c r="C978" i="10"/>
  <c r="E977" i="10"/>
  <c r="F977" i="10" s="1"/>
  <c r="C977" i="10"/>
  <c r="F976" i="10"/>
  <c r="E976" i="10"/>
  <c r="C976" i="10"/>
  <c r="F975" i="10"/>
  <c r="E975" i="10"/>
  <c r="C975" i="10"/>
  <c r="F974" i="10"/>
  <c r="E974" i="10"/>
  <c r="C974" i="10"/>
  <c r="E973" i="10"/>
  <c r="F973" i="10" s="1"/>
  <c r="C973" i="10"/>
  <c r="E972" i="10"/>
  <c r="F972" i="10" s="1"/>
  <c r="C972" i="10"/>
  <c r="E971" i="10"/>
  <c r="F971" i="10" s="1"/>
  <c r="C971" i="10"/>
  <c r="E970" i="10"/>
  <c r="F970" i="10" s="1"/>
  <c r="C970" i="10"/>
  <c r="E969" i="10"/>
  <c r="F969" i="10" s="1"/>
  <c r="C969" i="10"/>
  <c r="F968" i="10"/>
  <c r="E968" i="10"/>
  <c r="C968" i="10"/>
  <c r="F967" i="10"/>
  <c r="E967" i="10"/>
  <c r="C967" i="10"/>
  <c r="F966" i="10"/>
  <c r="E966" i="10"/>
  <c r="C966" i="10"/>
  <c r="E965" i="10"/>
  <c r="F965" i="10" s="1"/>
  <c r="C965" i="10"/>
  <c r="E964" i="10"/>
  <c r="F964" i="10" s="1"/>
  <c r="C964" i="10"/>
  <c r="E963" i="10"/>
  <c r="F963" i="10" s="1"/>
  <c r="C963" i="10"/>
  <c r="E962" i="10"/>
  <c r="F962" i="10" s="1"/>
  <c r="C962" i="10"/>
  <c r="E961" i="10"/>
  <c r="F961" i="10" s="1"/>
  <c r="C961" i="10"/>
  <c r="F960" i="10"/>
  <c r="E960" i="10"/>
  <c r="C960" i="10"/>
  <c r="F959" i="10"/>
  <c r="E959" i="10"/>
  <c r="C959" i="10"/>
  <c r="F958" i="10"/>
  <c r="E958" i="10"/>
  <c r="C958" i="10"/>
  <c r="E957" i="10"/>
  <c r="F957" i="10" s="1"/>
  <c r="C957" i="10"/>
  <c r="E956" i="10"/>
  <c r="F956" i="10" s="1"/>
  <c r="C956" i="10"/>
  <c r="E955" i="10"/>
  <c r="F955" i="10" s="1"/>
  <c r="C955" i="10"/>
  <c r="E954" i="10"/>
  <c r="F954" i="10" s="1"/>
  <c r="C954" i="10"/>
  <c r="E953" i="10"/>
  <c r="F953" i="10" s="1"/>
  <c r="C953" i="10"/>
  <c r="F952" i="10"/>
  <c r="E952" i="10"/>
  <c r="C952" i="10"/>
  <c r="F951" i="10"/>
  <c r="E951" i="10"/>
  <c r="C951" i="10"/>
  <c r="F950" i="10"/>
  <c r="E950" i="10"/>
  <c r="C950" i="10"/>
  <c r="E949" i="10"/>
  <c r="F949" i="10" s="1"/>
  <c r="C949" i="10"/>
  <c r="E948" i="10"/>
  <c r="F948" i="10" s="1"/>
  <c r="C948" i="10"/>
  <c r="E947" i="10"/>
  <c r="F947" i="10" s="1"/>
  <c r="C947" i="10"/>
  <c r="E946" i="10"/>
  <c r="F946" i="10" s="1"/>
  <c r="C946" i="10"/>
  <c r="E945" i="10"/>
  <c r="F945" i="10" s="1"/>
  <c r="C945" i="10"/>
  <c r="F944" i="10"/>
  <c r="E944" i="10"/>
  <c r="C944" i="10"/>
  <c r="F943" i="10"/>
  <c r="E943" i="10"/>
  <c r="C943" i="10"/>
  <c r="F942" i="10"/>
  <c r="E942" i="10"/>
  <c r="C942" i="10"/>
  <c r="E941" i="10"/>
  <c r="F941" i="10" s="1"/>
  <c r="C941" i="10"/>
  <c r="E940" i="10"/>
  <c r="F940" i="10" s="1"/>
  <c r="C940" i="10"/>
  <c r="E939" i="10"/>
  <c r="F939" i="10" s="1"/>
  <c r="C939" i="10"/>
  <c r="E938" i="10"/>
  <c r="F938" i="10" s="1"/>
  <c r="C938" i="10"/>
  <c r="E937" i="10"/>
  <c r="F937" i="10" s="1"/>
  <c r="C937" i="10"/>
  <c r="F936" i="10"/>
  <c r="E936" i="10"/>
  <c r="C936" i="10"/>
  <c r="F935" i="10"/>
  <c r="E935" i="10"/>
  <c r="C935" i="10"/>
  <c r="F934" i="10"/>
  <c r="E934" i="10"/>
  <c r="C934" i="10"/>
  <c r="E933" i="10"/>
  <c r="F933" i="10" s="1"/>
  <c r="C933" i="10"/>
  <c r="E932" i="10"/>
  <c r="F932" i="10" s="1"/>
  <c r="C932" i="10"/>
  <c r="E931" i="10"/>
  <c r="F931" i="10" s="1"/>
  <c r="C931" i="10"/>
  <c r="E930" i="10"/>
  <c r="F930" i="10" s="1"/>
  <c r="C930" i="10"/>
  <c r="E929" i="10"/>
  <c r="F929" i="10" s="1"/>
  <c r="C929" i="10"/>
  <c r="F928" i="10"/>
  <c r="E928" i="10"/>
  <c r="C928" i="10"/>
  <c r="F927" i="10"/>
  <c r="E927" i="10"/>
  <c r="C927" i="10"/>
  <c r="F926" i="10"/>
  <c r="E926" i="10"/>
  <c r="C926" i="10"/>
  <c r="E925" i="10"/>
  <c r="F925" i="10" s="1"/>
  <c r="C925" i="10"/>
  <c r="E924" i="10"/>
  <c r="F924" i="10" s="1"/>
  <c r="C924" i="10"/>
  <c r="E923" i="10"/>
  <c r="F923" i="10" s="1"/>
  <c r="C923" i="10"/>
  <c r="E922" i="10"/>
  <c r="F922" i="10" s="1"/>
  <c r="C922" i="10"/>
  <c r="E921" i="10"/>
  <c r="F921" i="10" s="1"/>
  <c r="C921" i="10"/>
  <c r="F920" i="10"/>
  <c r="E920" i="10"/>
  <c r="C920" i="10"/>
  <c r="F919" i="10"/>
  <c r="E919" i="10"/>
  <c r="C919" i="10"/>
  <c r="F918" i="10"/>
  <c r="E918" i="10"/>
  <c r="C918" i="10"/>
  <c r="E917" i="10"/>
  <c r="F917" i="10" s="1"/>
  <c r="C917" i="10"/>
  <c r="E916" i="10"/>
  <c r="F916" i="10" s="1"/>
  <c r="C916" i="10"/>
  <c r="E915" i="10"/>
  <c r="F915" i="10" s="1"/>
  <c r="C915" i="10"/>
  <c r="E914" i="10"/>
  <c r="F914" i="10" s="1"/>
  <c r="C914" i="10"/>
  <c r="E913" i="10"/>
  <c r="F913" i="10" s="1"/>
  <c r="C913" i="10"/>
  <c r="F912" i="10"/>
  <c r="E912" i="10"/>
  <c r="C912" i="10"/>
  <c r="F911" i="10"/>
  <c r="E911" i="10"/>
  <c r="C911" i="10"/>
  <c r="F910" i="10"/>
  <c r="E910" i="10"/>
  <c r="C910" i="10"/>
  <c r="E909" i="10"/>
  <c r="F909" i="10" s="1"/>
  <c r="C909" i="10"/>
  <c r="E908" i="10"/>
  <c r="F908" i="10" s="1"/>
  <c r="C908" i="10"/>
  <c r="E907" i="10"/>
  <c r="F907" i="10" s="1"/>
  <c r="C907" i="10"/>
  <c r="E906" i="10"/>
  <c r="F906" i="10" s="1"/>
  <c r="C906" i="10"/>
  <c r="E905" i="10"/>
  <c r="F905" i="10" s="1"/>
  <c r="C905" i="10"/>
  <c r="F904" i="10"/>
  <c r="E904" i="10"/>
  <c r="C904" i="10"/>
  <c r="F903" i="10"/>
  <c r="E903" i="10"/>
  <c r="C903" i="10"/>
  <c r="F902" i="10"/>
  <c r="E902" i="10"/>
  <c r="C902" i="10"/>
  <c r="E901" i="10"/>
  <c r="F901" i="10" s="1"/>
  <c r="C901" i="10"/>
  <c r="E900" i="10"/>
  <c r="F900" i="10" s="1"/>
  <c r="C900" i="10"/>
  <c r="E899" i="10"/>
  <c r="F899" i="10" s="1"/>
  <c r="C899" i="10"/>
  <c r="E898" i="10"/>
  <c r="F898" i="10" s="1"/>
  <c r="C898" i="10"/>
  <c r="E897" i="10"/>
  <c r="F897" i="10" s="1"/>
  <c r="C897" i="10"/>
  <c r="F896" i="10"/>
  <c r="E896" i="10"/>
  <c r="C896" i="10"/>
  <c r="F895" i="10"/>
  <c r="E895" i="10"/>
  <c r="C895" i="10"/>
  <c r="F894" i="10"/>
  <c r="E894" i="10"/>
  <c r="C894" i="10"/>
  <c r="E893" i="10"/>
  <c r="F893" i="10" s="1"/>
  <c r="C893" i="10"/>
  <c r="E892" i="10"/>
  <c r="F892" i="10" s="1"/>
  <c r="C892" i="10"/>
  <c r="E891" i="10"/>
  <c r="F891" i="10" s="1"/>
  <c r="C891" i="10"/>
  <c r="E890" i="10"/>
  <c r="F890" i="10" s="1"/>
  <c r="C890" i="10"/>
  <c r="E889" i="10"/>
  <c r="F889" i="10" s="1"/>
  <c r="C889" i="10"/>
  <c r="F888" i="10"/>
  <c r="E888" i="10"/>
  <c r="C888" i="10"/>
  <c r="F887" i="10"/>
  <c r="E887" i="10"/>
  <c r="C887" i="10"/>
  <c r="F886" i="10"/>
  <c r="E886" i="10"/>
  <c r="C886" i="10"/>
  <c r="E885" i="10"/>
  <c r="F885" i="10" s="1"/>
  <c r="C885" i="10"/>
  <c r="E884" i="10"/>
  <c r="F884" i="10" s="1"/>
  <c r="C884" i="10"/>
  <c r="E883" i="10"/>
  <c r="F883" i="10" s="1"/>
  <c r="C883" i="10"/>
  <c r="E882" i="10"/>
  <c r="F882" i="10" s="1"/>
  <c r="C882" i="10"/>
  <c r="E881" i="10"/>
  <c r="F881" i="10" s="1"/>
  <c r="C881" i="10"/>
  <c r="F880" i="10"/>
  <c r="E880" i="10"/>
  <c r="C880" i="10"/>
  <c r="F879" i="10"/>
  <c r="E879" i="10"/>
  <c r="C879" i="10"/>
  <c r="F878" i="10"/>
  <c r="E878" i="10"/>
  <c r="C878" i="10"/>
  <c r="E877" i="10"/>
  <c r="F877" i="10" s="1"/>
  <c r="C877" i="10"/>
  <c r="E876" i="10"/>
  <c r="F876" i="10" s="1"/>
  <c r="C876" i="10"/>
  <c r="E875" i="10"/>
  <c r="F875" i="10" s="1"/>
  <c r="C875" i="10"/>
  <c r="E874" i="10"/>
  <c r="F874" i="10" s="1"/>
  <c r="C874" i="10"/>
  <c r="E873" i="10"/>
  <c r="F873" i="10" s="1"/>
  <c r="C873" i="10"/>
  <c r="F872" i="10"/>
  <c r="E872" i="10"/>
  <c r="C872" i="10"/>
  <c r="F871" i="10"/>
  <c r="E871" i="10"/>
  <c r="C871" i="10"/>
  <c r="F870" i="10"/>
  <c r="E870" i="10"/>
  <c r="C870" i="10"/>
  <c r="E869" i="10"/>
  <c r="F869" i="10" s="1"/>
  <c r="C869" i="10"/>
  <c r="E868" i="10"/>
  <c r="F868" i="10" s="1"/>
  <c r="C868" i="10"/>
  <c r="E867" i="10"/>
  <c r="F867" i="10" s="1"/>
  <c r="C867" i="10"/>
  <c r="E866" i="10"/>
  <c r="F866" i="10" s="1"/>
  <c r="C866" i="10"/>
  <c r="E865" i="10"/>
  <c r="F865" i="10" s="1"/>
  <c r="C865" i="10"/>
  <c r="F864" i="10"/>
  <c r="E864" i="10"/>
  <c r="C864" i="10"/>
  <c r="F863" i="10"/>
  <c r="E863" i="10"/>
  <c r="C863" i="10"/>
  <c r="F862" i="10"/>
  <c r="E862" i="10"/>
  <c r="C862" i="10"/>
  <c r="E861" i="10"/>
  <c r="F861" i="10" s="1"/>
  <c r="C861" i="10"/>
  <c r="E860" i="10"/>
  <c r="F860" i="10" s="1"/>
  <c r="C860" i="10"/>
  <c r="E859" i="10"/>
  <c r="F859" i="10" s="1"/>
  <c r="C859" i="10"/>
  <c r="E858" i="10"/>
  <c r="F858" i="10" s="1"/>
  <c r="C858" i="10"/>
  <c r="E857" i="10"/>
  <c r="F857" i="10" s="1"/>
  <c r="C857" i="10"/>
  <c r="F856" i="10"/>
  <c r="E856" i="10"/>
  <c r="C856" i="10"/>
  <c r="F855" i="10"/>
  <c r="E855" i="10"/>
  <c r="C855" i="10"/>
  <c r="F854" i="10"/>
  <c r="E854" i="10"/>
  <c r="C854" i="10"/>
  <c r="E853" i="10"/>
  <c r="F853" i="10" s="1"/>
  <c r="C853" i="10"/>
  <c r="E852" i="10"/>
  <c r="F852" i="10" s="1"/>
  <c r="C852" i="10"/>
  <c r="E851" i="10"/>
  <c r="F851" i="10" s="1"/>
  <c r="C851" i="10"/>
  <c r="E850" i="10"/>
  <c r="F850" i="10" s="1"/>
  <c r="C850" i="10"/>
  <c r="E849" i="10"/>
  <c r="F849" i="10" s="1"/>
  <c r="C849" i="10"/>
  <c r="F848" i="10"/>
  <c r="E848" i="10"/>
  <c r="C848" i="10"/>
  <c r="F847" i="10"/>
  <c r="E847" i="10"/>
  <c r="C847" i="10"/>
  <c r="F846" i="10"/>
  <c r="E846" i="10"/>
  <c r="C846" i="10"/>
  <c r="E845" i="10"/>
  <c r="F845" i="10" s="1"/>
  <c r="C845" i="10"/>
  <c r="E844" i="10"/>
  <c r="F844" i="10" s="1"/>
  <c r="C844" i="10"/>
  <c r="E843" i="10"/>
  <c r="F843" i="10" s="1"/>
  <c r="C843" i="10"/>
  <c r="E842" i="10"/>
  <c r="F842" i="10" s="1"/>
  <c r="C842" i="10"/>
  <c r="E841" i="10"/>
  <c r="F841" i="10" s="1"/>
  <c r="C841" i="10"/>
  <c r="F840" i="10"/>
  <c r="E840" i="10"/>
  <c r="C840" i="10"/>
  <c r="F839" i="10"/>
  <c r="E839" i="10"/>
  <c r="C839" i="10"/>
  <c r="F838" i="10"/>
  <c r="E838" i="10"/>
  <c r="C838" i="10"/>
  <c r="E837" i="10"/>
  <c r="F837" i="10" s="1"/>
  <c r="C837" i="10"/>
  <c r="E836" i="10"/>
  <c r="F836" i="10" s="1"/>
  <c r="C836" i="10"/>
  <c r="E835" i="10"/>
  <c r="F835" i="10" s="1"/>
  <c r="C835" i="10"/>
  <c r="E834" i="10"/>
  <c r="F834" i="10" s="1"/>
  <c r="C834" i="10"/>
  <c r="E833" i="10"/>
  <c r="F833" i="10" s="1"/>
  <c r="C833" i="10"/>
  <c r="F832" i="10"/>
  <c r="E832" i="10"/>
  <c r="C832" i="10"/>
  <c r="F831" i="10"/>
  <c r="E831" i="10"/>
  <c r="C831" i="10"/>
  <c r="F830" i="10"/>
  <c r="E830" i="10"/>
  <c r="C830" i="10"/>
  <c r="E829" i="10"/>
  <c r="F829" i="10" s="1"/>
  <c r="C829" i="10"/>
  <c r="E828" i="10"/>
  <c r="F828" i="10" s="1"/>
  <c r="C828" i="10"/>
  <c r="E827" i="10"/>
  <c r="F827" i="10" s="1"/>
  <c r="C827" i="10"/>
  <c r="E826" i="10"/>
  <c r="F826" i="10" s="1"/>
  <c r="C826" i="10"/>
  <c r="E825" i="10"/>
  <c r="F825" i="10" s="1"/>
  <c r="C825" i="10"/>
  <c r="F824" i="10"/>
  <c r="E824" i="10"/>
  <c r="C824" i="10"/>
  <c r="F823" i="10"/>
  <c r="E823" i="10"/>
  <c r="C823" i="10"/>
  <c r="F822" i="10"/>
  <c r="E822" i="10"/>
  <c r="C822" i="10"/>
  <c r="E821" i="10"/>
  <c r="F821" i="10" s="1"/>
  <c r="C821" i="10"/>
  <c r="E820" i="10"/>
  <c r="F820" i="10" s="1"/>
  <c r="C820" i="10"/>
  <c r="E819" i="10"/>
  <c r="F819" i="10" s="1"/>
  <c r="C819" i="10"/>
  <c r="E818" i="10"/>
  <c r="F818" i="10" s="1"/>
  <c r="C818" i="10"/>
  <c r="E817" i="10"/>
  <c r="F817" i="10" s="1"/>
  <c r="C817" i="10"/>
  <c r="F816" i="10"/>
  <c r="E816" i="10"/>
  <c r="C816" i="10"/>
  <c r="F815" i="10"/>
  <c r="E815" i="10"/>
  <c r="C815" i="10"/>
  <c r="F814" i="10"/>
  <c r="E814" i="10"/>
  <c r="C814" i="10"/>
  <c r="E813" i="10"/>
  <c r="F813" i="10" s="1"/>
  <c r="C813" i="10"/>
  <c r="E812" i="10"/>
  <c r="F812" i="10" s="1"/>
  <c r="C812" i="10"/>
  <c r="E811" i="10"/>
  <c r="F811" i="10" s="1"/>
  <c r="C811" i="10"/>
  <c r="E810" i="10"/>
  <c r="F810" i="10" s="1"/>
  <c r="C810" i="10"/>
  <c r="E809" i="10"/>
  <c r="F809" i="10" s="1"/>
  <c r="C809" i="10"/>
  <c r="F808" i="10"/>
  <c r="E808" i="10"/>
  <c r="C808" i="10"/>
  <c r="E807" i="10"/>
  <c r="C807" i="10"/>
  <c r="F806" i="10"/>
  <c r="E806" i="10"/>
  <c r="F807" i="10" s="1"/>
  <c r="C806" i="10"/>
  <c r="E805" i="10"/>
  <c r="F805" i="10" s="1"/>
  <c r="C805" i="10"/>
  <c r="E804" i="10"/>
  <c r="F804" i="10" s="1"/>
  <c r="C804" i="10"/>
  <c r="E803" i="10"/>
  <c r="F803" i="10" s="1"/>
  <c r="C803" i="10"/>
  <c r="E802" i="10"/>
  <c r="F802" i="10" s="1"/>
  <c r="C802" i="10"/>
  <c r="E801" i="10"/>
  <c r="F801" i="10" s="1"/>
  <c r="C801" i="10"/>
  <c r="F800" i="10"/>
  <c r="E800" i="10"/>
  <c r="C800" i="10"/>
  <c r="E799" i="10"/>
  <c r="C799" i="10"/>
  <c r="F798" i="10"/>
  <c r="E798" i="10"/>
  <c r="F799" i="10" s="1"/>
  <c r="C798" i="10"/>
  <c r="E797" i="10"/>
  <c r="F797" i="10" s="1"/>
  <c r="C797" i="10"/>
  <c r="E796" i="10"/>
  <c r="F796" i="10" s="1"/>
  <c r="C796" i="10"/>
  <c r="E795" i="10"/>
  <c r="F795" i="10" s="1"/>
  <c r="C795" i="10"/>
  <c r="E794" i="10"/>
  <c r="F794" i="10" s="1"/>
  <c r="C794" i="10"/>
  <c r="E793" i="10"/>
  <c r="F793" i="10" s="1"/>
  <c r="C793" i="10"/>
  <c r="F792" i="10"/>
  <c r="E792" i="10"/>
  <c r="C792" i="10"/>
  <c r="E791" i="10"/>
  <c r="C791" i="10"/>
  <c r="F790" i="10"/>
  <c r="E790" i="10"/>
  <c r="F791" i="10" s="1"/>
  <c r="C790" i="10"/>
  <c r="E789" i="10"/>
  <c r="F789" i="10" s="1"/>
  <c r="C789" i="10"/>
  <c r="E788" i="10"/>
  <c r="F788" i="10" s="1"/>
  <c r="C788" i="10"/>
  <c r="E787" i="10"/>
  <c r="F787" i="10" s="1"/>
  <c r="C787" i="10"/>
  <c r="E786" i="10"/>
  <c r="F786" i="10" s="1"/>
  <c r="C786" i="10"/>
  <c r="E785" i="10"/>
  <c r="F785" i="10" s="1"/>
  <c r="C785" i="10"/>
  <c r="F784" i="10"/>
  <c r="E784" i="10"/>
  <c r="C784" i="10"/>
  <c r="E783" i="10"/>
  <c r="C783" i="10"/>
  <c r="F782" i="10"/>
  <c r="E782" i="10"/>
  <c r="F783" i="10" s="1"/>
  <c r="C782" i="10"/>
  <c r="E781" i="10"/>
  <c r="F781" i="10" s="1"/>
  <c r="C781" i="10"/>
  <c r="E780" i="10"/>
  <c r="F780" i="10" s="1"/>
  <c r="C780" i="10"/>
  <c r="E779" i="10"/>
  <c r="F779" i="10" s="1"/>
  <c r="C779" i="10"/>
  <c r="E778" i="10"/>
  <c r="F778" i="10" s="1"/>
  <c r="C778" i="10"/>
  <c r="E777" i="10"/>
  <c r="F777" i="10" s="1"/>
  <c r="C777" i="10"/>
  <c r="F776" i="10"/>
  <c r="E776" i="10"/>
  <c r="C776" i="10"/>
  <c r="E775" i="10"/>
  <c r="C775" i="10"/>
  <c r="F774" i="10"/>
  <c r="E774" i="10"/>
  <c r="F775" i="10" s="1"/>
  <c r="C774" i="10"/>
  <c r="E773" i="10"/>
  <c r="F773" i="10" s="1"/>
  <c r="C773" i="10"/>
  <c r="E772" i="10"/>
  <c r="F772" i="10" s="1"/>
  <c r="C772" i="10"/>
  <c r="E771" i="10"/>
  <c r="F771" i="10" s="1"/>
  <c r="C771" i="10"/>
  <c r="E770" i="10"/>
  <c r="F770" i="10" s="1"/>
  <c r="C770" i="10"/>
  <c r="E769" i="10"/>
  <c r="F769" i="10" s="1"/>
  <c r="C769" i="10"/>
  <c r="F768" i="10"/>
  <c r="E768" i="10"/>
  <c r="C768" i="10"/>
  <c r="F767" i="10"/>
  <c r="E767" i="10"/>
  <c r="C767" i="10"/>
  <c r="F766" i="10"/>
  <c r="E766" i="10"/>
  <c r="C766" i="10"/>
  <c r="E765" i="10"/>
  <c r="F765" i="10" s="1"/>
  <c r="C765" i="10"/>
  <c r="E764" i="10"/>
  <c r="F764" i="10" s="1"/>
  <c r="C764" i="10"/>
  <c r="E763" i="10"/>
  <c r="F763" i="10" s="1"/>
  <c r="C763" i="10"/>
  <c r="E762" i="10"/>
  <c r="F762" i="10" s="1"/>
  <c r="C762" i="10"/>
  <c r="E761" i="10"/>
  <c r="F761" i="10" s="1"/>
  <c r="C761" i="10"/>
  <c r="F760" i="10"/>
  <c r="E760" i="10"/>
  <c r="C760" i="10"/>
  <c r="F759" i="10"/>
  <c r="E759" i="10"/>
  <c r="C759" i="10"/>
  <c r="F758" i="10"/>
  <c r="E758" i="10"/>
  <c r="C758" i="10"/>
  <c r="E757" i="10"/>
  <c r="F757" i="10" s="1"/>
  <c r="C757" i="10"/>
  <c r="E756" i="10"/>
  <c r="F756" i="10" s="1"/>
  <c r="C756" i="10"/>
  <c r="E755" i="10"/>
  <c r="F755" i="10" s="1"/>
  <c r="C755" i="10"/>
  <c r="E754" i="10"/>
  <c r="F754" i="10" s="1"/>
  <c r="C754" i="10"/>
  <c r="E753" i="10"/>
  <c r="F753" i="10" s="1"/>
  <c r="C753" i="10"/>
  <c r="F752" i="10"/>
  <c r="E752" i="10"/>
  <c r="C752" i="10"/>
  <c r="F751" i="10"/>
  <c r="E751" i="10"/>
  <c r="C751" i="10"/>
  <c r="F750" i="10"/>
  <c r="E750" i="10"/>
  <c r="C750" i="10"/>
  <c r="E749" i="10"/>
  <c r="F749" i="10" s="1"/>
  <c r="C749" i="10"/>
  <c r="E748" i="10"/>
  <c r="F748" i="10" s="1"/>
  <c r="C748" i="10"/>
  <c r="E747" i="10"/>
  <c r="F747" i="10" s="1"/>
  <c r="C747" i="10"/>
  <c r="E746" i="10"/>
  <c r="F746" i="10" s="1"/>
  <c r="C746" i="10"/>
  <c r="E745" i="10"/>
  <c r="F745" i="10" s="1"/>
  <c r="C745" i="10"/>
  <c r="F744" i="10"/>
  <c r="E744" i="10"/>
  <c r="C744" i="10"/>
  <c r="F743" i="10"/>
  <c r="E743" i="10"/>
  <c r="C743" i="10"/>
  <c r="F742" i="10"/>
  <c r="E742" i="10"/>
  <c r="C742" i="10"/>
  <c r="E741" i="10"/>
  <c r="F741" i="10" s="1"/>
  <c r="C741" i="10"/>
  <c r="E740" i="10"/>
  <c r="F740" i="10" s="1"/>
  <c r="C740" i="10"/>
  <c r="E739" i="10"/>
  <c r="F739" i="10" s="1"/>
  <c r="C739" i="10"/>
  <c r="E738" i="10"/>
  <c r="F738" i="10" s="1"/>
  <c r="C738" i="10"/>
  <c r="E737" i="10"/>
  <c r="F737" i="10" s="1"/>
  <c r="C737" i="10"/>
  <c r="F736" i="10"/>
  <c r="E736" i="10"/>
  <c r="C736" i="10"/>
  <c r="F735" i="10"/>
  <c r="E735" i="10"/>
  <c r="C735" i="10"/>
  <c r="F734" i="10"/>
  <c r="E734" i="10"/>
  <c r="C734" i="10"/>
  <c r="E733" i="10"/>
  <c r="F733" i="10" s="1"/>
  <c r="C733" i="10"/>
  <c r="E732" i="10"/>
  <c r="F732" i="10" s="1"/>
  <c r="C732" i="10"/>
  <c r="E731" i="10"/>
  <c r="F731" i="10" s="1"/>
  <c r="C731" i="10"/>
  <c r="E730" i="10"/>
  <c r="F730" i="10" s="1"/>
  <c r="C730" i="10"/>
  <c r="E729" i="10"/>
  <c r="F729" i="10" s="1"/>
  <c r="C729" i="10"/>
  <c r="F728" i="10"/>
  <c r="E728" i="10"/>
  <c r="C728" i="10"/>
  <c r="F727" i="10"/>
  <c r="E727" i="10"/>
  <c r="C727" i="10"/>
  <c r="F726" i="10"/>
  <c r="E726" i="10"/>
  <c r="C726" i="10"/>
  <c r="E725" i="10"/>
  <c r="F725" i="10" s="1"/>
  <c r="C725" i="10"/>
  <c r="E724" i="10"/>
  <c r="F724" i="10" s="1"/>
  <c r="C724" i="10"/>
  <c r="E723" i="10"/>
  <c r="F723" i="10" s="1"/>
  <c r="C723" i="10"/>
  <c r="E722" i="10"/>
  <c r="F722" i="10" s="1"/>
  <c r="C722" i="10"/>
  <c r="E721" i="10"/>
  <c r="F721" i="10" s="1"/>
  <c r="C721" i="10"/>
  <c r="F720" i="10"/>
  <c r="E720" i="10"/>
  <c r="C720" i="10"/>
  <c r="F719" i="10"/>
  <c r="E719" i="10"/>
  <c r="C719" i="10"/>
  <c r="F718" i="10"/>
  <c r="E718" i="10"/>
  <c r="C718" i="10"/>
  <c r="E717" i="10"/>
  <c r="F717" i="10" s="1"/>
  <c r="C717" i="10"/>
  <c r="E716" i="10"/>
  <c r="F716" i="10" s="1"/>
  <c r="C716" i="10"/>
  <c r="E715" i="10"/>
  <c r="F715" i="10" s="1"/>
  <c r="C715" i="10"/>
  <c r="E714" i="10"/>
  <c r="F714" i="10" s="1"/>
  <c r="C714" i="10"/>
  <c r="E713" i="10"/>
  <c r="F713" i="10" s="1"/>
  <c r="C713" i="10"/>
  <c r="F712" i="10"/>
  <c r="E712" i="10"/>
  <c r="C712" i="10"/>
  <c r="F711" i="10"/>
  <c r="E711" i="10"/>
  <c r="C711" i="10"/>
  <c r="F710" i="10"/>
  <c r="E710" i="10"/>
  <c r="C710" i="10"/>
  <c r="E709" i="10"/>
  <c r="F709" i="10" s="1"/>
  <c r="C709" i="10"/>
  <c r="E708" i="10"/>
  <c r="F708" i="10" s="1"/>
  <c r="C708" i="10"/>
  <c r="E707" i="10"/>
  <c r="F707" i="10" s="1"/>
  <c r="C707" i="10"/>
  <c r="E706" i="10"/>
  <c r="F706" i="10" s="1"/>
  <c r="C706" i="10"/>
  <c r="E705" i="10"/>
  <c r="F705" i="10" s="1"/>
  <c r="C705" i="10"/>
  <c r="F704" i="10"/>
  <c r="E704" i="10"/>
  <c r="C704" i="10"/>
  <c r="F703" i="10"/>
  <c r="E703" i="10"/>
  <c r="C703" i="10"/>
  <c r="F702" i="10"/>
  <c r="E702" i="10"/>
  <c r="C702" i="10"/>
  <c r="E701" i="10"/>
  <c r="F701" i="10" s="1"/>
  <c r="C701" i="10"/>
  <c r="E700" i="10"/>
  <c r="F700" i="10" s="1"/>
  <c r="C700" i="10"/>
  <c r="E699" i="10"/>
  <c r="F699" i="10" s="1"/>
  <c r="C699" i="10"/>
  <c r="E698" i="10"/>
  <c r="F698" i="10" s="1"/>
  <c r="C698" i="10"/>
  <c r="E697" i="10"/>
  <c r="F697" i="10" s="1"/>
  <c r="C697" i="10"/>
  <c r="F696" i="10"/>
  <c r="E696" i="10"/>
  <c r="C696" i="10"/>
  <c r="F695" i="10"/>
  <c r="E695" i="10"/>
  <c r="C695" i="10"/>
  <c r="F694" i="10"/>
  <c r="E694" i="10"/>
  <c r="C694" i="10"/>
  <c r="E693" i="10"/>
  <c r="F693" i="10" s="1"/>
  <c r="C693" i="10"/>
  <c r="E692" i="10"/>
  <c r="F692" i="10" s="1"/>
  <c r="C692" i="10"/>
  <c r="E691" i="10"/>
  <c r="F691" i="10" s="1"/>
  <c r="C691" i="10"/>
  <c r="E690" i="10"/>
  <c r="F690" i="10" s="1"/>
  <c r="C690" i="10"/>
  <c r="E689" i="10"/>
  <c r="F689" i="10" s="1"/>
  <c r="C689" i="10"/>
  <c r="F688" i="10"/>
  <c r="E688" i="10"/>
  <c r="C688" i="10"/>
  <c r="F687" i="10"/>
  <c r="E687" i="10"/>
  <c r="C687" i="10"/>
  <c r="F686" i="10"/>
  <c r="E686" i="10"/>
  <c r="C686" i="10"/>
  <c r="E685" i="10"/>
  <c r="F685" i="10" s="1"/>
  <c r="C685" i="10"/>
  <c r="E684" i="10"/>
  <c r="F684" i="10" s="1"/>
  <c r="C684" i="10"/>
  <c r="E683" i="10"/>
  <c r="F683" i="10" s="1"/>
  <c r="C683" i="10"/>
  <c r="E682" i="10"/>
  <c r="F682" i="10" s="1"/>
  <c r="C682" i="10"/>
  <c r="E681" i="10"/>
  <c r="F681" i="10" s="1"/>
  <c r="C681" i="10"/>
  <c r="F680" i="10"/>
  <c r="E680" i="10"/>
  <c r="C680" i="10"/>
  <c r="F679" i="10"/>
  <c r="E679" i="10"/>
  <c r="C679" i="10"/>
  <c r="F678" i="10"/>
  <c r="E678" i="10"/>
  <c r="C678" i="10"/>
  <c r="E677" i="10"/>
  <c r="F677" i="10" s="1"/>
  <c r="C677" i="10"/>
  <c r="E676" i="10"/>
  <c r="F676" i="10" s="1"/>
  <c r="C676" i="10"/>
  <c r="E675" i="10"/>
  <c r="F675" i="10" s="1"/>
  <c r="C675" i="10"/>
  <c r="E674" i="10"/>
  <c r="F674" i="10" s="1"/>
  <c r="C674" i="10"/>
  <c r="E673" i="10"/>
  <c r="F673" i="10" s="1"/>
  <c r="C673" i="10"/>
  <c r="F672" i="10"/>
  <c r="E672" i="10"/>
  <c r="C672" i="10"/>
  <c r="F671" i="10"/>
  <c r="E671" i="10"/>
  <c r="C671" i="10"/>
  <c r="F670" i="10"/>
  <c r="E670" i="10"/>
  <c r="C670" i="10"/>
  <c r="E669" i="10"/>
  <c r="F669" i="10" s="1"/>
  <c r="C669" i="10"/>
  <c r="E668" i="10"/>
  <c r="C668" i="10"/>
  <c r="E667" i="10"/>
  <c r="F667" i="10" s="1"/>
  <c r="C667" i="10"/>
  <c r="E666" i="10"/>
  <c r="F666" i="10" s="1"/>
  <c r="C666" i="10"/>
  <c r="E665" i="10"/>
  <c r="F665" i="10" s="1"/>
  <c r="C665" i="10"/>
  <c r="F664" i="10"/>
  <c r="E664" i="10"/>
  <c r="C664" i="10"/>
  <c r="F663" i="10"/>
  <c r="E663" i="10"/>
  <c r="C663" i="10"/>
  <c r="F662" i="10"/>
  <c r="E662" i="10"/>
  <c r="C662" i="10"/>
  <c r="E661" i="10"/>
  <c r="F661" i="10" s="1"/>
  <c r="C661" i="10"/>
  <c r="E660" i="10"/>
  <c r="F660" i="10" s="1"/>
  <c r="C660" i="10"/>
  <c r="E659" i="10"/>
  <c r="F659" i="10" s="1"/>
  <c r="C659" i="10"/>
  <c r="E658" i="10"/>
  <c r="F658" i="10" s="1"/>
  <c r="C658" i="10"/>
  <c r="E657" i="10"/>
  <c r="F657" i="10" s="1"/>
  <c r="C657" i="10"/>
  <c r="F656" i="10"/>
  <c r="E656" i="10"/>
  <c r="C656" i="10"/>
  <c r="F655" i="10"/>
  <c r="E655" i="10"/>
  <c r="C655" i="10"/>
  <c r="F654" i="10"/>
  <c r="E654" i="10"/>
  <c r="C654" i="10"/>
  <c r="E653" i="10"/>
  <c r="F653" i="10" s="1"/>
  <c r="C653" i="10"/>
  <c r="E652" i="10"/>
  <c r="F652" i="10" s="1"/>
  <c r="C652" i="10"/>
  <c r="E651" i="10"/>
  <c r="F651" i="10" s="1"/>
  <c r="C651" i="10"/>
  <c r="E650" i="10"/>
  <c r="F650" i="10" s="1"/>
  <c r="C650" i="10"/>
  <c r="E649" i="10"/>
  <c r="F649" i="10" s="1"/>
  <c r="C649" i="10"/>
  <c r="F648" i="10"/>
  <c r="E648" i="10"/>
  <c r="C648" i="10"/>
  <c r="F647" i="10"/>
  <c r="E647" i="10"/>
  <c r="C647" i="10"/>
  <c r="F646" i="10"/>
  <c r="E646" i="10"/>
  <c r="C646" i="10"/>
  <c r="E645" i="10"/>
  <c r="F645" i="10" s="1"/>
  <c r="C645" i="10"/>
  <c r="E644" i="10"/>
  <c r="F644" i="10" s="1"/>
  <c r="C644" i="10"/>
  <c r="E643" i="10"/>
  <c r="F643" i="10" s="1"/>
  <c r="C643" i="10"/>
  <c r="E642" i="10"/>
  <c r="F642" i="10" s="1"/>
  <c r="C642" i="10"/>
  <c r="E641" i="10"/>
  <c r="F641" i="10" s="1"/>
  <c r="C641" i="10"/>
  <c r="F640" i="10"/>
  <c r="E640" i="10"/>
  <c r="C640" i="10"/>
  <c r="F639" i="10"/>
  <c r="E639" i="10"/>
  <c r="C639" i="10"/>
  <c r="F638" i="10"/>
  <c r="E638" i="10"/>
  <c r="C638" i="10"/>
  <c r="E637" i="10"/>
  <c r="F637" i="10" s="1"/>
  <c r="C637" i="10"/>
  <c r="E636" i="10"/>
  <c r="F636" i="10" s="1"/>
  <c r="C636" i="10"/>
  <c r="E635" i="10"/>
  <c r="F635" i="10" s="1"/>
  <c r="C635" i="10"/>
  <c r="E634" i="10"/>
  <c r="F634" i="10" s="1"/>
  <c r="C634" i="10"/>
  <c r="E633" i="10"/>
  <c r="F633" i="10" s="1"/>
  <c r="C633" i="10"/>
  <c r="F632" i="10"/>
  <c r="E632" i="10"/>
  <c r="C632" i="10"/>
  <c r="F631" i="10"/>
  <c r="E631" i="10"/>
  <c r="C631" i="10"/>
  <c r="F630" i="10"/>
  <c r="E630" i="10"/>
  <c r="C630" i="10"/>
  <c r="E629" i="10"/>
  <c r="F629" i="10" s="1"/>
  <c r="C629" i="10"/>
  <c r="E628" i="10"/>
  <c r="F628" i="10" s="1"/>
  <c r="C628" i="10"/>
  <c r="E627" i="10"/>
  <c r="F627" i="10" s="1"/>
  <c r="C627" i="10"/>
  <c r="E626" i="10"/>
  <c r="F626" i="10" s="1"/>
  <c r="C626" i="10"/>
  <c r="E625" i="10"/>
  <c r="F625" i="10" s="1"/>
  <c r="C625" i="10"/>
  <c r="F624" i="10"/>
  <c r="E624" i="10"/>
  <c r="C624" i="10"/>
  <c r="F623" i="10"/>
  <c r="E623" i="10"/>
  <c r="C623" i="10"/>
  <c r="F622" i="10"/>
  <c r="E622" i="10"/>
  <c r="C622" i="10"/>
  <c r="E621" i="10"/>
  <c r="F621" i="10" s="1"/>
  <c r="C621" i="10"/>
  <c r="E620" i="10"/>
  <c r="F620" i="10" s="1"/>
  <c r="C620" i="10"/>
  <c r="E619" i="10"/>
  <c r="F619" i="10" s="1"/>
  <c r="C619" i="10"/>
  <c r="E618" i="10"/>
  <c r="F618" i="10" s="1"/>
  <c r="C618" i="10"/>
  <c r="E617" i="10"/>
  <c r="F617" i="10" s="1"/>
  <c r="C617" i="10"/>
  <c r="F616" i="10"/>
  <c r="E616" i="10"/>
  <c r="C616" i="10"/>
  <c r="F615" i="10"/>
  <c r="E615" i="10"/>
  <c r="C615" i="10"/>
  <c r="F614" i="10"/>
  <c r="E614" i="10"/>
  <c r="C614" i="10"/>
  <c r="E613" i="10"/>
  <c r="F613" i="10" s="1"/>
  <c r="C613" i="10"/>
  <c r="E612" i="10"/>
  <c r="F612" i="10" s="1"/>
  <c r="C612" i="10"/>
  <c r="E611" i="10"/>
  <c r="F611" i="10" s="1"/>
  <c r="C611" i="10"/>
  <c r="E610" i="10"/>
  <c r="F610" i="10" s="1"/>
  <c r="C610" i="10"/>
  <c r="E609" i="10"/>
  <c r="F609" i="10" s="1"/>
  <c r="C609" i="10"/>
  <c r="F608" i="10"/>
  <c r="E608" i="10"/>
  <c r="C608" i="10"/>
  <c r="F607" i="10"/>
  <c r="E607" i="10"/>
  <c r="C607" i="10"/>
  <c r="F606" i="10"/>
  <c r="E606" i="10"/>
  <c r="C606" i="10"/>
  <c r="E605" i="10"/>
  <c r="F605" i="10" s="1"/>
  <c r="C605" i="10"/>
  <c r="E604" i="10"/>
  <c r="F604" i="10" s="1"/>
  <c r="C604" i="10"/>
  <c r="E603" i="10"/>
  <c r="F603" i="10" s="1"/>
  <c r="C603" i="10"/>
  <c r="E602" i="10"/>
  <c r="F602" i="10" s="1"/>
  <c r="C602" i="10"/>
  <c r="E601" i="10"/>
  <c r="F601" i="10" s="1"/>
  <c r="C601" i="10"/>
  <c r="F600" i="10"/>
  <c r="E600" i="10"/>
  <c r="C600" i="10"/>
  <c r="F599" i="10"/>
  <c r="E599" i="10"/>
  <c r="C599" i="10"/>
  <c r="F598" i="10"/>
  <c r="E598" i="10"/>
  <c r="C598" i="10"/>
  <c r="E597" i="10"/>
  <c r="F597" i="10" s="1"/>
  <c r="C597" i="10"/>
  <c r="E596" i="10"/>
  <c r="C596" i="10"/>
  <c r="E595" i="10"/>
  <c r="F595" i="10" s="1"/>
  <c r="C595" i="10"/>
  <c r="E594" i="10"/>
  <c r="F594" i="10" s="1"/>
  <c r="C594" i="10"/>
  <c r="E593" i="10"/>
  <c r="F593" i="10" s="1"/>
  <c r="C593" i="10"/>
  <c r="F592" i="10"/>
  <c r="E592" i="10"/>
  <c r="C592" i="10"/>
  <c r="F591" i="10"/>
  <c r="E591" i="10"/>
  <c r="C591" i="10"/>
  <c r="F590" i="10"/>
  <c r="E590" i="10"/>
  <c r="C590" i="10"/>
  <c r="E589" i="10"/>
  <c r="F589" i="10" s="1"/>
  <c r="C589" i="10"/>
  <c r="E588" i="10"/>
  <c r="C588" i="10"/>
  <c r="E587" i="10"/>
  <c r="F587" i="10" s="1"/>
  <c r="C587" i="10"/>
  <c r="E586" i="10"/>
  <c r="F586" i="10" s="1"/>
  <c r="C586" i="10"/>
  <c r="F585" i="10"/>
  <c r="E585" i="10"/>
  <c r="C585" i="10"/>
  <c r="F584" i="10"/>
  <c r="E584" i="10"/>
  <c r="C584" i="10"/>
  <c r="E583" i="10"/>
  <c r="F583" i="10" s="1"/>
  <c r="C583" i="10"/>
  <c r="E582" i="10"/>
  <c r="F582" i="10" s="1"/>
  <c r="C582" i="10"/>
  <c r="E581" i="10"/>
  <c r="C581" i="10"/>
  <c r="E580" i="10"/>
  <c r="F580" i="10" s="1"/>
  <c r="C580" i="10"/>
  <c r="E579" i="10"/>
  <c r="F579" i="10" s="1"/>
  <c r="C579" i="10"/>
  <c r="E578" i="10"/>
  <c r="C578" i="10"/>
  <c r="E577" i="10"/>
  <c r="F578" i="10" s="1"/>
  <c r="C577" i="10"/>
  <c r="E576" i="10"/>
  <c r="F576" i="10" s="1"/>
  <c r="C576" i="10"/>
  <c r="E575" i="10"/>
  <c r="F575" i="10" s="1"/>
  <c r="C575" i="10"/>
  <c r="F574" i="10"/>
  <c r="E574" i="10"/>
  <c r="C574" i="10"/>
  <c r="F573" i="10"/>
  <c r="E573" i="10"/>
  <c r="C573" i="10"/>
  <c r="E572" i="10"/>
  <c r="F572" i="10" s="1"/>
  <c r="C572" i="10"/>
  <c r="E571" i="10"/>
  <c r="F571" i="10" s="1"/>
  <c r="C571" i="10"/>
  <c r="E570" i="10"/>
  <c r="C570" i="10"/>
  <c r="E569" i="10"/>
  <c r="F570" i="10" s="1"/>
  <c r="C569" i="10"/>
  <c r="E568" i="10"/>
  <c r="F568" i="10" s="1"/>
  <c r="C568" i="10"/>
  <c r="E567" i="10"/>
  <c r="F567" i="10" s="1"/>
  <c r="C567" i="10"/>
  <c r="F566" i="10"/>
  <c r="E566" i="10"/>
  <c r="C566" i="10"/>
  <c r="F565" i="10"/>
  <c r="E565" i="10"/>
  <c r="C565" i="10"/>
  <c r="E564" i="10"/>
  <c r="F564" i="10" s="1"/>
  <c r="C564" i="10"/>
  <c r="E563" i="10"/>
  <c r="F563" i="10" s="1"/>
  <c r="C563" i="10"/>
  <c r="E562" i="10"/>
  <c r="C562" i="10"/>
  <c r="E561" i="10"/>
  <c r="F562" i="10" s="1"/>
  <c r="C561" i="10"/>
  <c r="E560" i="10"/>
  <c r="F560" i="10" s="1"/>
  <c r="C560" i="10"/>
  <c r="E559" i="10"/>
  <c r="F559" i="10" s="1"/>
  <c r="C559" i="10"/>
  <c r="F558" i="10"/>
  <c r="E558" i="10"/>
  <c r="C558" i="10"/>
  <c r="F557" i="10"/>
  <c r="E557" i="10"/>
  <c r="C557" i="10"/>
  <c r="E556" i="10"/>
  <c r="F556" i="10" s="1"/>
  <c r="C556" i="10"/>
  <c r="E555" i="10"/>
  <c r="F555" i="10" s="1"/>
  <c r="C555" i="10"/>
  <c r="E554" i="10"/>
  <c r="C554" i="10"/>
  <c r="E553" i="10"/>
  <c r="F554" i="10" s="1"/>
  <c r="C553" i="10"/>
  <c r="E552" i="10"/>
  <c r="F552" i="10" s="1"/>
  <c r="C552" i="10"/>
  <c r="E551" i="10"/>
  <c r="F551" i="10" s="1"/>
  <c r="C551" i="10"/>
  <c r="F550" i="10"/>
  <c r="E550" i="10"/>
  <c r="C550" i="10"/>
  <c r="F549" i="10"/>
  <c r="E549" i="10"/>
  <c r="C549" i="10"/>
  <c r="E548" i="10"/>
  <c r="F548" i="10" s="1"/>
  <c r="C548" i="10"/>
  <c r="E547" i="10"/>
  <c r="F547" i="10" s="1"/>
  <c r="C547" i="10"/>
  <c r="E546" i="10"/>
  <c r="C546" i="10"/>
  <c r="E545" i="10"/>
  <c r="F546" i="10" s="1"/>
  <c r="C545" i="10"/>
  <c r="E544" i="10"/>
  <c r="F544" i="10" s="1"/>
  <c r="C544" i="10"/>
  <c r="E543" i="10"/>
  <c r="F543" i="10" s="1"/>
  <c r="C543" i="10"/>
  <c r="F542" i="10"/>
  <c r="E542" i="10"/>
  <c r="C542" i="10"/>
  <c r="F541" i="10"/>
  <c r="E541" i="10"/>
  <c r="C541" i="10"/>
  <c r="E540" i="10"/>
  <c r="F540" i="10" s="1"/>
  <c r="C540" i="10"/>
  <c r="E539" i="10"/>
  <c r="F539" i="10" s="1"/>
  <c r="C539" i="10"/>
  <c r="E538" i="10"/>
  <c r="C538" i="10"/>
  <c r="E537" i="10"/>
  <c r="F538" i="10" s="1"/>
  <c r="C537" i="10"/>
  <c r="E536" i="10"/>
  <c r="F536" i="10" s="1"/>
  <c r="C536" i="10"/>
  <c r="E535" i="10"/>
  <c r="F535" i="10" s="1"/>
  <c r="C535" i="10"/>
  <c r="F534" i="10"/>
  <c r="E534" i="10"/>
  <c r="C534" i="10"/>
  <c r="F533" i="10"/>
  <c r="E533" i="10"/>
  <c r="C533" i="10"/>
  <c r="E532" i="10"/>
  <c r="F532" i="10" s="1"/>
  <c r="C532" i="10"/>
  <c r="E531" i="10"/>
  <c r="F531" i="10" s="1"/>
  <c r="C531" i="10"/>
  <c r="E530" i="10"/>
  <c r="C530" i="10"/>
  <c r="E529" i="10"/>
  <c r="F530" i="10" s="1"/>
  <c r="C529" i="10"/>
  <c r="E528" i="10"/>
  <c r="F528" i="10" s="1"/>
  <c r="C528" i="10"/>
  <c r="E527" i="10"/>
  <c r="F527" i="10" s="1"/>
  <c r="C527" i="10"/>
  <c r="F526" i="10"/>
  <c r="E526" i="10"/>
  <c r="C526" i="10"/>
  <c r="F525" i="10"/>
  <c r="E525" i="10"/>
  <c r="C525" i="10"/>
  <c r="E524" i="10"/>
  <c r="F524" i="10" s="1"/>
  <c r="C524" i="10"/>
  <c r="E523" i="10"/>
  <c r="F523" i="10" s="1"/>
  <c r="C523" i="10"/>
  <c r="E522" i="10"/>
  <c r="C522" i="10"/>
  <c r="E521" i="10"/>
  <c r="F522" i="10" s="1"/>
  <c r="C521" i="10"/>
  <c r="E520" i="10"/>
  <c r="F520" i="10" s="1"/>
  <c r="C520" i="10"/>
  <c r="E519" i="10"/>
  <c r="F519" i="10" s="1"/>
  <c r="C519" i="10"/>
  <c r="F518" i="10"/>
  <c r="E518" i="10"/>
  <c r="C518" i="10"/>
  <c r="F517" i="10"/>
  <c r="E517" i="10"/>
  <c r="C517" i="10"/>
  <c r="E516" i="10"/>
  <c r="F516" i="10" s="1"/>
  <c r="C516" i="10"/>
  <c r="E515" i="10"/>
  <c r="F515" i="10" s="1"/>
  <c r="C515" i="10"/>
  <c r="E514" i="10"/>
  <c r="F514" i="10" s="1"/>
  <c r="C514" i="10"/>
  <c r="E513" i="10"/>
  <c r="F513" i="10" s="1"/>
  <c r="C513" i="10"/>
  <c r="E512" i="10"/>
  <c r="F512" i="10" s="1"/>
  <c r="C512" i="10"/>
  <c r="E511" i="10"/>
  <c r="F511" i="10" s="1"/>
  <c r="C511" i="10"/>
  <c r="F510" i="10"/>
  <c r="E510" i="10"/>
  <c r="C510" i="10"/>
  <c r="F509" i="10"/>
  <c r="E509" i="10"/>
  <c r="C509" i="10"/>
  <c r="E508" i="10"/>
  <c r="F508" i="10" s="1"/>
  <c r="C508" i="10"/>
  <c r="E507" i="10"/>
  <c r="F507" i="10" s="1"/>
  <c r="C507" i="10"/>
  <c r="E506" i="10"/>
  <c r="F506" i="10" s="1"/>
  <c r="C506" i="10"/>
  <c r="E505" i="10"/>
  <c r="F505" i="10" s="1"/>
  <c r="C505" i="10"/>
  <c r="E504" i="10"/>
  <c r="F504" i="10" s="1"/>
  <c r="C504" i="10"/>
  <c r="E503" i="10"/>
  <c r="C503" i="10"/>
  <c r="F502" i="10"/>
  <c r="E502" i="10"/>
  <c r="F503" i="10" s="1"/>
  <c r="C502" i="10"/>
  <c r="F501" i="10"/>
  <c r="E501" i="10"/>
  <c r="C501" i="10"/>
  <c r="E500" i="10"/>
  <c r="F500" i="10" s="1"/>
  <c r="C500" i="10"/>
  <c r="E499" i="10"/>
  <c r="F499" i="10" s="1"/>
  <c r="C499" i="10"/>
  <c r="E498" i="10"/>
  <c r="F498" i="10" s="1"/>
  <c r="C498" i="10"/>
  <c r="E497" i="10"/>
  <c r="F497" i="10" s="1"/>
  <c r="C497" i="10"/>
  <c r="E496" i="10"/>
  <c r="F496" i="10" s="1"/>
  <c r="C496" i="10"/>
  <c r="E495" i="10"/>
  <c r="C495" i="10"/>
  <c r="F494" i="10"/>
  <c r="E494" i="10"/>
  <c r="F495" i="10" s="1"/>
  <c r="C494" i="10"/>
  <c r="F493" i="10"/>
  <c r="E493" i="10"/>
  <c r="C493" i="10"/>
  <c r="E492" i="10"/>
  <c r="F492" i="10" s="1"/>
  <c r="C492" i="10"/>
  <c r="E491" i="10"/>
  <c r="F491" i="10" s="1"/>
  <c r="C491" i="10"/>
  <c r="E490" i="10"/>
  <c r="F490" i="10" s="1"/>
  <c r="C490" i="10"/>
  <c r="E489" i="10"/>
  <c r="F489" i="10" s="1"/>
  <c r="C489" i="10"/>
  <c r="E488" i="10"/>
  <c r="F488" i="10" s="1"/>
  <c r="C488" i="10"/>
  <c r="E487" i="10"/>
  <c r="C487" i="10"/>
  <c r="F486" i="10"/>
  <c r="E486" i="10"/>
  <c r="F487" i="10" s="1"/>
  <c r="C486" i="10"/>
  <c r="F485" i="10"/>
  <c r="E485" i="10"/>
  <c r="C485" i="10"/>
  <c r="E484" i="10"/>
  <c r="F484" i="10" s="1"/>
  <c r="C484" i="10"/>
  <c r="E483" i="10"/>
  <c r="F483" i="10" s="1"/>
  <c r="C483" i="10"/>
  <c r="E482" i="10"/>
  <c r="F482" i="10" s="1"/>
  <c r="C482" i="10"/>
  <c r="E481" i="10"/>
  <c r="F481" i="10" s="1"/>
  <c r="C481" i="10"/>
  <c r="E480" i="10"/>
  <c r="F480" i="10" s="1"/>
  <c r="C480" i="10"/>
  <c r="E479" i="10"/>
  <c r="C479" i="10"/>
  <c r="F478" i="10"/>
  <c r="E478" i="10"/>
  <c r="F479" i="10" s="1"/>
  <c r="C478" i="10"/>
  <c r="F477" i="10"/>
  <c r="E477" i="10"/>
  <c r="C477" i="10"/>
  <c r="E476" i="10"/>
  <c r="F476" i="10" s="1"/>
  <c r="C476" i="10"/>
  <c r="E475" i="10"/>
  <c r="F475" i="10" s="1"/>
  <c r="C475" i="10"/>
  <c r="E474" i="10"/>
  <c r="F474" i="10" s="1"/>
  <c r="C474" i="10"/>
  <c r="E473" i="10"/>
  <c r="F473" i="10" s="1"/>
  <c r="C473" i="10"/>
  <c r="E472" i="10"/>
  <c r="F472" i="10" s="1"/>
  <c r="C472" i="10"/>
  <c r="E471" i="10"/>
  <c r="C471" i="10"/>
  <c r="F470" i="10"/>
  <c r="E470" i="10"/>
  <c r="F471" i="10" s="1"/>
  <c r="C470" i="10"/>
  <c r="F469" i="10"/>
  <c r="E469" i="10"/>
  <c r="C469" i="10"/>
  <c r="E468" i="10"/>
  <c r="F468" i="10" s="1"/>
  <c r="C468" i="10"/>
  <c r="E467" i="10"/>
  <c r="F467" i="10" s="1"/>
  <c r="C467" i="10"/>
  <c r="E466" i="10"/>
  <c r="F466" i="10" s="1"/>
  <c r="C466" i="10"/>
  <c r="E465" i="10"/>
  <c r="F465" i="10" s="1"/>
  <c r="C465" i="10"/>
  <c r="E464" i="10"/>
  <c r="F464" i="10" s="1"/>
  <c r="C464" i="10"/>
  <c r="E463" i="10"/>
  <c r="C463" i="10"/>
  <c r="F462" i="10"/>
  <c r="E462" i="10"/>
  <c r="F463" i="10" s="1"/>
  <c r="C462" i="10"/>
  <c r="F461" i="10"/>
  <c r="E461" i="10"/>
  <c r="C461" i="10"/>
  <c r="E460" i="10"/>
  <c r="F460" i="10" s="1"/>
  <c r="C460" i="10"/>
  <c r="E459" i="10"/>
  <c r="F459" i="10" s="1"/>
  <c r="C459" i="10"/>
  <c r="E458" i="10"/>
  <c r="F458" i="10" s="1"/>
  <c r="C458" i="10"/>
  <c r="E457" i="10"/>
  <c r="F457" i="10" s="1"/>
  <c r="C457" i="10"/>
  <c r="E456" i="10"/>
  <c r="F456" i="10" s="1"/>
  <c r="C456" i="10"/>
  <c r="E455" i="10"/>
  <c r="C455" i="10"/>
  <c r="F454" i="10"/>
  <c r="E454" i="10"/>
  <c r="F455" i="10" s="1"/>
  <c r="C454" i="10"/>
  <c r="F453" i="10"/>
  <c r="E453" i="10"/>
  <c r="C453" i="10"/>
  <c r="E452" i="10"/>
  <c r="F452" i="10" s="1"/>
  <c r="C452" i="10"/>
  <c r="E451" i="10"/>
  <c r="F451" i="10" s="1"/>
  <c r="C451" i="10"/>
  <c r="E450" i="10"/>
  <c r="F450" i="10" s="1"/>
  <c r="C450" i="10"/>
  <c r="E449" i="10"/>
  <c r="F449" i="10" s="1"/>
  <c r="C449" i="10"/>
  <c r="E448" i="10"/>
  <c r="F448" i="10" s="1"/>
  <c r="C448" i="10"/>
  <c r="E447" i="10"/>
  <c r="C447" i="10"/>
  <c r="F446" i="10"/>
  <c r="E446" i="10"/>
  <c r="F447" i="10" s="1"/>
  <c r="C446" i="10"/>
  <c r="F445" i="10"/>
  <c r="E445" i="10"/>
  <c r="C445" i="10"/>
  <c r="E444" i="10"/>
  <c r="F444" i="10" s="1"/>
  <c r="C444" i="10"/>
  <c r="E443" i="10"/>
  <c r="F443" i="10" s="1"/>
  <c r="C443" i="10"/>
  <c r="E442" i="10"/>
  <c r="F442" i="10" s="1"/>
  <c r="C442" i="10"/>
  <c r="E441" i="10"/>
  <c r="F441" i="10" s="1"/>
  <c r="C441" i="10"/>
  <c r="E440" i="10"/>
  <c r="F440" i="10" s="1"/>
  <c r="C440" i="10"/>
  <c r="E439" i="10"/>
  <c r="C439" i="10"/>
  <c r="F438" i="10"/>
  <c r="E438" i="10"/>
  <c r="F439" i="10" s="1"/>
  <c r="C438" i="10"/>
  <c r="F437" i="10"/>
  <c r="E437" i="10"/>
  <c r="C437" i="10"/>
  <c r="E436" i="10"/>
  <c r="F436" i="10" s="1"/>
  <c r="C436" i="10"/>
  <c r="E435" i="10"/>
  <c r="F435" i="10" s="1"/>
  <c r="C435" i="10"/>
  <c r="E434" i="10"/>
  <c r="F434" i="10" s="1"/>
  <c r="C434" i="10"/>
  <c r="E433" i="10"/>
  <c r="F433" i="10" s="1"/>
  <c r="C433" i="10"/>
  <c r="E432" i="10"/>
  <c r="F432" i="10" s="1"/>
  <c r="C432" i="10"/>
  <c r="E431" i="10"/>
  <c r="C431" i="10"/>
  <c r="F430" i="10"/>
  <c r="E430" i="10"/>
  <c r="F431" i="10" s="1"/>
  <c r="C430" i="10"/>
  <c r="F429" i="10"/>
  <c r="E429" i="10"/>
  <c r="C429" i="10"/>
  <c r="E428" i="10"/>
  <c r="F428" i="10" s="1"/>
  <c r="C428" i="10"/>
  <c r="E427" i="10"/>
  <c r="F427" i="10" s="1"/>
  <c r="C427" i="10"/>
  <c r="E426" i="10"/>
  <c r="F426" i="10" s="1"/>
  <c r="C426" i="10"/>
  <c r="E425" i="10"/>
  <c r="F425" i="10" s="1"/>
  <c r="C425" i="10"/>
  <c r="E424" i="10"/>
  <c r="F424" i="10" s="1"/>
  <c r="C424" i="10"/>
  <c r="E423" i="10"/>
  <c r="C423" i="10"/>
  <c r="F422" i="10"/>
  <c r="E422" i="10"/>
  <c r="F423" i="10" s="1"/>
  <c r="C422" i="10"/>
  <c r="F421" i="10"/>
  <c r="E421" i="10"/>
  <c r="C421" i="10"/>
  <c r="E420" i="10"/>
  <c r="F420" i="10" s="1"/>
  <c r="C420" i="10"/>
  <c r="E419" i="10"/>
  <c r="F419" i="10" s="1"/>
  <c r="C419" i="10"/>
  <c r="E418" i="10"/>
  <c r="F418" i="10" s="1"/>
  <c r="C418" i="10"/>
  <c r="E417" i="10"/>
  <c r="F417" i="10" s="1"/>
  <c r="C417" i="10"/>
  <c r="E416" i="10"/>
  <c r="F416" i="10" s="1"/>
  <c r="C416" i="10"/>
  <c r="E415" i="10"/>
  <c r="C415" i="10"/>
  <c r="F414" i="10"/>
  <c r="E414" i="10"/>
  <c r="F415" i="10" s="1"/>
  <c r="C414" i="10"/>
  <c r="F413" i="10"/>
  <c r="E413" i="10"/>
  <c r="C413" i="10"/>
  <c r="E412" i="10"/>
  <c r="F412" i="10" s="1"/>
  <c r="C412" i="10"/>
  <c r="E411" i="10"/>
  <c r="F411" i="10" s="1"/>
  <c r="C411" i="10"/>
  <c r="E410" i="10"/>
  <c r="F410" i="10" s="1"/>
  <c r="C410" i="10"/>
  <c r="E409" i="10"/>
  <c r="F409" i="10" s="1"/>
  <c r="C409" i="10"/>
  <c r="E408" i="10"/>
  <c r="F408" i="10" s="1"/>
  <c r="C408" i="10"/>
  <c r="E407" i="10"/>
  <c r="C407" i="10"/>
  <c r="F406" i="10"/>
  <c r="E406" i="10"/>
  <c r="F407" i="10" s="1"/>
  <c r="C406" i="10"/>
  <c r="F405" i="10"/>
  <c r="E405" i="10"/>
  <c r="C405" i="10"/>
  <c r="E404" i="10"/>
  <c r="F404" i="10" s="1"/>
  <c r="C404" i="10"/>
  <c r="E403" i="10"/>
  <c r="F403" i="10" s="1"/>
  <c r="C403" i="10"/>
  <c r="E402" i="10"/>
  <c r="F402" i="10" s="1"/>
  <c r="C402" i="10"/>
  <c r="E401" i="10"/>
  <c r="F401" i="10" s="1"/>
  <c r="C401" i="10"/>
  <c r="E400" i="10"/>
  <c r="F400" i="10" s="1"/>
  <c r="C400" i="10"/>
  <c r="E399" i="10"/>
  <c r="C399" i="10"/>
  <c r="F398" i="10"/>
  <c r="E398" i="10"/>
  <c r="F399" i="10" s="1"/>
  <c r="C398" i="10"/>
  <c r="F397" i="10"/>
  <c r="E397" i="10"/>
  <c r="C397" i="10"/>
  <c r="E396" i="10"/>
  <c r="F396" i="10" s="1"/>
  <c r="C396" i="10"/>
  <c r="E395" i="10"/>
  <c r="F395" i="10" s="1"/>
  <c r="C395" i="10"/>
  <c r="E394" i="10"/>
  <c r="F394" i="10" s="1"/>
  <c r="C394" i="10"/>
  <c r="E393" i="10"/>
  <c r="F393" i="10" s="1"/>
  <c r="C393" i="10"/>
  <c r="E392" i="10"/>
  <c r="F392" i="10" s="1"/>
  <c r="C392" i="10"/>
  <c r="E391" i="10"/>
  <c r="C391" i="10"/>
  <c r="F390" i="10"/>
  <c r="E390" i="10"/>
  <c r="F391" i="10" s="1"/>
  <c r="C390" i="10"/>
  <c r="F389" i="10"/>
  <c r="E389" i="10"/>
  <c r="C389" i="10"/>
  <c r="E388" i="10"/>
  <c r="F388" i="10" s="1"/>
  <c r="C388" i="10"/>
  <c r="E387" i="10"/>
  <c r="F387" i="10" s="1"/>
  <c r="C387" i="10"/>
  <c r="E386" i="10"/>
  <c r="F386" i="10" s="1"/>
  <c r="C386" i="10"/>
  <c r="E385" i="10"/>
  <c r="F385" i="10" s="1"/>
  <c r="C385" i="10"/>
  <c r="E384" i="10"/>
  <c r="F384" i="10" s="1"/>
  <c r="C384" i="10"/>
  <c r="E383" i="10"/>
  <c r="C383" i="10"/>
  <c r="F382" i="10"/>
  <c r="E382" i="10"/>
  <c r="F383" i="10" s="1"/>
  <c r="C382" i="10"/>
  <c r="F381" i="10"/>
  <c r="E381" i="10"/>
  <c r="C381" i="10"/>
  <c r="E380" i="10"/>
  <c r="F380" i="10" s="1"/>
  <c r="C380" i="10"/>
  <c r="E379" i="10"/>
  <c r="F379" i="10" s="1"/>
  <c r="C379" i="10"/>
  <c r="E378" i="10"/>
  <c r="C378" i="10"/>
  <c r="E377" i="10"/>
  <c r="F378" i="10" s="1"/>
  <c r="C377" i="10"/>
  <c r="E376" i="10"/>
  <c r="F376" i="10" s="1"/>
  <c r="C376" i="10"/>
  <c r="E375" i="10"/>
  <c r="C375" i="10"/>
  <c r="F374" i="10"/>
  <c r="E374" i="10"/>
  <c r="F375" i="10" s="1"/>
  <c r="C374" i="10"/>
  <c r="F373" i="10"/>
  <c r="E373" i="10"/>
  <c r="C373" i="10"/>
  <c r="E372" i="10"/>
  <c r="F372" i="10" s="1"/>
  <c r="C372" i="10"/>
  <c r="E371" i="10"/>
  <c r="F371" i="10" s="1"/>
  <c r="C371" i="10"/>
  <c r="E370" i="10"/>
  <c r="C370" i="10"/>
  <c r="E369" i="10"/>
  <c r="F370" i="10" s="1"/>
  <c r="C369" i="10"/>
  <c r="E368" i="10"/>
  <c r="F368" i="10" s="1"/>
  <c r="C368" i="10"/>
  <c r="E367" i="10"/>
  <c r="C367" i="10"/>
  <c r="F366" i="10"/>
  <c r="E366" i="10"/>
  <c r="F367" i="10" s="1"/>
  <c r="C366" i="10"/>
  <c r="F365" i="10"/>
  <c r="E365" i="10"/>
  <c r="C365" i="10"/>
  <c r="E364" i="10"/>
  <c r="F364" i="10" s="1"/>
  <c r="C364" i="10"/>
  <c r="E363" i="10"/>
  <c r="F363" i="10" s="1"/>
  <c r="C363" i="10"/>
  <c r="E362" i="10"/>
  <c r="C362" i="10"/>
  <c r="E361" i="10"/>
  <c r="F362" i="10" s="1"/>
  <c r="C361" i="10"/>
  <c r="E360" i="10"/>
  <c r="F360" i="10" s="1"/>
  <c r="C360" i="10"/>
  <c r="E359" i="10"/>
  <c r="C359" i="10"/>
  <c r="F358" i="10"/>
  <c r="E358" i="10"/>
  <c r="F359" i="10" s="1"/>
  <c r="C358" i="10"/>
  <c r="F357" i="10"/>
  <c r="E357" i="10"/>
  <c r="C357" i="10"/>
  <c r="E356" i="10"/>
  <c r="F356" i="10" s="1"/>
  <c r="C356" i="10"/>
  <c r="E355" i="10"/>
  <c r="C355" i="10"/>
  <c r="E354" i="10"/>
  <c r="F354" i="10" s="1"/>
  <c r="C354" i="10"/>
  <c r="E353" i="10"/>
  <c r="F353" i="10" s="1"/>
  <c r="C353" i="10"/>
  <c r="E352" i="10"/>
  <c r="F352" i="10" s="1"/>
  <c r="C352" i="10"/>
  <c r="E351" i="10"/>
  <c r="C351" i="10"/>
  <c r="F350" i="10"/>
  <c r="E350" i="10"/>
  <c r="F351" i="10" s="1"/>
  <c r="C350" i="10"/>
  <c r="F349" i="10"/>
  <c r="E349" i="10"/>
  <c r="C349" i="10"/>
  <c r="E348" i="10"/>
  <c r="F348" i="10" s="1"/>
  <c r="C348" i="10"/>
  <c r="E347" i="10"/>
  <c r="C347" i="10"/>
  <c r="E346" i="10"/>
  <c r="F346" i="10" s="1"/>
  <c r="C346" i="10"/>
  <c r="E345" i="10"/>
  <c r="F345" i="10" s="1"/>
  <c r="C345" i="10"/>
  <c r="E344" i="10"/>
  <c r="F344" i="10" s="1"/>
  <c r="C344" i="10"/>
  <c r="E343" i="10"/>
  <c r="C343" i="10"/>
  <c r="F342" i="10"/>
  <c r="E342" i="10"/>
  <c r="F343" i="10" s="1"/>
  <c r="C342" i="10"/>
  <c r="F341" i="10"/>
  <c r="E341" i="10"/>
  <c r="C341" i="10"/>
  <c r="E340" i="10"/>
  <c r="F340" i="10" s="1"/>
  <c r="C340" i="10"/>
  <c r="E339" i="10"/>
  <c r="C339" i="10"/>
  <c r="E338" i="10"/>
  <c r="F338" i="10" s="1"/>
  <c r="C338" i="10"/>
  <c r="E337" i="10"/>
  <c r="F337" i="10" s="1"/>
  <c r="C337" i="10"/>
  <c r="E336" i="10"/>
  <c r="F336" i="10" s="1"/>
  <c r="C336" i="10"/>
  <c r="E335" i="10"/>
  <c r="C335" i="10"/>
  <c r="F334" i="10"/>
  <c r="E334" i="10"/>
  <c r="F335" i="10" s="1"/>
  <c r="C334" i="10"/>
  <c r="F333" i="10"/>
  <c r="E333" i="10"/>
  <c r="C333" i="10"/>
  <c r="E332" i="10"/>
  <c r="F332" i="10" s="1"/>
  <c r="C332" i="10"/>
  <c r="E331" i="10"/>
  <c r="C331" i="10"/>
  <c r="E330" i="10"/>
  <c r="F330" i="10" s="1"/>
  <c r="C330" i="10"/>
  <c r="E329" i="10"/>
  <c r="F329" i="10" s="1"/>
  <c r="C329" i="10"/>
  <c r="E328" i="10"/>
  <c r="F328" i="10" s="1"/>
  <c r="C328" i="10"/>
  <c r="F327" i="10"/>
  <c r="E327" i="10"/>
  <c r="C327" i="10"/>
  <c r="F326" i="10"/>
  <c r="E326" i="10"/>
  <c r="C326" i="10"/>
  <c r="F325" i="10"/>
  <c r="E325" i="10"/>
  <c r="C325" i="10"/>
  <c r="E324" i="10"/>
  <c r="F324" i="10" s="1"/>
  <c r="C324" i="10"/>
  <c r="E323" i="10"/>
  <c r="C323" i="10"/>
  <c r="E322" i="10"/>
  <c r="F322" i="10" s="1"/>
  <c r="C322" i="10"/>
  <c r="E321" i="10"/>
  <c r="F321" i="10" s="1"/>
  <c r="C321" i="10"/>
  <c r="E320" i="10"/>
  <c r="F320" i="10" s="1"/>
  <c r="C320" i="10"/>
  <c r="F319" i="10"/>
  <c r="E319" i="10"/>
  <c r="C319" i="10"/>
  <c r="F318" i="10"/>
  <c r="E318" i="10"/>
  <c r="C318" i="10"/>
  <c r="F317" i="10"/>
  <c r="E317" i="10"/>
  <c r="C317" i="10"/>
  <c r="E316" i="10"/>
  <c r="F316" i="10" s="1"/>
  <c r="C316" i="10"/>
  <c r="E315" i="10"/>
  <c r="C315" i="10"/>
  <c r="E314" i="10"/>
  <c r="F314" i="10" s="1"/>
  <c r="C314" i="10"/>
  <c r="E313" i="10"/>
  <c r="F313" i="10" s="1"/>
  <c r="C313" i="10"/>
  <c r="E312" i="10"/>
  <c r="F312" i="10" s="1"/>
  <c r="C312" i="10"/>
  <c r="F311" i="10"/>
  <c r="E311" i="10"/>
  <c r="C311" i="10"/>
  <c r="F310" i="10"/>
  <c r="E310" i="10"/>
  <c r="C310" i="10"/>
  <c r="F309" i="10"/>
  <c r="E309" i="10"/>
  <c r="C309" i="10"/>
  <c r="E308" i="10"/>
  <c r="F308" i="10" s="1"/>
  <c r="C308" i="10"/>
  <c r="E307" i="10"/>
  <c r="C307" i="10"/>
  <c r="E306" i="10"/>
  <c r="F306" i="10" s="1"/>
  <c r="C306" i="10"/>
  <c r="E305" i="10"/>
  <c r="F305" i="10" s="1"/>
  <c r="C305" i="10"/>
  <c r="E304" i="10"/>
  <c r="F304" i="10" s="1"/>
  <c r="C304" i="10"/>
  <c r="F303" i="10"/>
  <c r="E303" i="10"/>
  <c r="C303" i="10"/>
  <c r="F302" i="10"/>
  <c r="E302" i="10"/>
  <c r="C302" i="10"/>
  <c r="F301" i="10"/>
  <c r="E301" i="10"/>
  <c r="C301" i="10"/>
  <c r="E300" i="10"/>
  <c r="F300" i="10" s="1"/>
  <c r="C300" i="10"/>
  <c r="E299" i="10"/>
  <c r="C299" i="10"/>
  <c r="E298" i="10"/>
  <c r="F298" i="10" s="1"/>
  <c r="C298" i="10"/>
  <c r="E297" i="10"/>
  <c r="F297" i="10" s="1"/>
  <c r="C297" i="10"/>
  <c r="E296" i="10"/>
  <c r="F296" i="10" s="1"/>
  <c r="C296" i="10"/>
  <c r="F295" i="10"/>
  <c r="E295" i="10"/>
  <c r="C295" i="10"/>
  <c r="F294" i="10"/>
  <c r="E294" i="10"/>
  <c r="C294" i="10"/>
  <c r="F293" i="10"/>
  <c r="E293" i="10"/>
  <c r="C293" i="10"/>
  <c r="E292" i="10"/>
  <c r="F292" i="10" s="1"/>
  <c r="C292" i="10"/>
  <c r="E291" i="10"/>
  <c r="C291" i="10"/>
  <c r="E290" i="10"/>
  <c r="F290" i="10" s="1"/>
  <c r="C290" i="10"/>
  <c r="E289" i="10"/>
  <c r="F289" i="10" s="1"/>
  <c r="C289" i="10"/>
  <c r="E288" i="10"/>
  <c r="F288" i="10" s="1"/>
  <c r="C288" i="10"/>
  <c r="F287" i="10"/>
  <c r="E287" i="10"/>
  <c r="C287" i="10"/>
  <c r="F286" i="10"/>
  <c r="E286" i="10"/>
  <c r="C286" i="10"/>
  <c r="F285" i="10"/>
  <c r="E285" i="10"/>
  <c r="C285" i="10"/>
  <c r="E284" i="10"/>
  <c r="F284" i="10" s="1"/>
  <c r="C284" i="10"/>
  <c r="E283" i="10"/>
  <c r="C283" i="10"/>
  <c r="E282" i="10"/>
  <c r="F282" i="10" s="1"/>
  <c r="C282" i="10"/>
  <c r="E281" i="10"/>
  <c r="F281" i="10" s="1"/>
  <c r="C281" i="10"/>
  <c r="E280" i="10"/>
  <c r="F280" i="10" s="1"/>
  <c r="C280" i="10"/>
  <c r="F279" i="10"/>
  <c r="E279" i="10"/>
  <c r="C279" i="10"/>
  <c r="F278" i="10"/>
  <c r="E278" i="10"/>
  <c r="C278" i="10"/>
  <c r="F277" i="10"/>
  <c r="E277" i="10"/>
  <c r="C277" i="10"/>
  <c r="E276" i="10"/>
  <c r="F276" i="10" s="1"/>
  <c r="C276" i="10"/>
  <c r="E275" i="10"/>
  <c r="C275" i="10"/>
  <c r="E274" i="10"/>
  <c r="F274" i="10" s="1"/>
  <c r="C274" i="10"/>
  <c r="E273" i="10"/>
  <c r="F273" i="10" s="1"/>
  <c r="C273" i="10"/>
  <c r="E272" i="10"/>
  <c r="F272" i="10" s="1"/>
  <c r="C272" i="10"/>
  <c r="F271" i="10"/>
  <c r="E271" i="10"/>
  <c r="C271" i="10"/>
  <c r="F270" i="10"/>
  <c r="E270" i="10"/>
  <c r="C270" i="10"/>
  <c r="F269" i="10"/>
  <c r="E269" i="10"/>
  <c r="C269" i="10"/>
  <c r="E268" i="10"/>
  <c r="F268" i="10" s="1"/>
  <c r="C268" i="10"/>
  <c r="E267" i="10"/>
  <c r="C267" i="10"/>
  <c r="E266" i="10"/>
  <c r="F266" i="10" s="1"/>
  <c r="C266" i="10"/>
  <c r="E265" i="10"/>
  <c r="F265" i="10" s="1"/>
  <c r="C265" i="10"/>
  <c r="E264" i="10"/>
  <c r="F264" i="10" s="1"/>
  <c r="C264" i="10"/>
  <c r="F263" i="10"/>
  <c r="E263" i="10"/>
  <c r="C263" i="10"/>
  <c r="F262" i="10"/>
  <c r="E262" i="10"/>
  <c r="C262" i="10"/>
  <c r="F261" i="10"/>
  <c r="E261" i="10"/>
  <c r="C261" i="10"/>
  <c r="E260" i="10"/>
  <c r="F260" i="10" s="1"/>
  <c r="C260" i="10"/>
  <c r="E259" i="10"/>
  <c r="C259" i="10"/>
  <c r="E258" i="10"/>
  <c r="F258" i="10" s="1"/>
  <c r="C258" i="10"/>
  <c r="E257" i="10"/>
  <c r="F257" i="10" s="1"/>
  <c r="C257" i="10"/>
  <c r="E256" i="10"/>
  <c r="F256" i="10" s="1"/>
  <c r="C256" i="10"/>
  <c r="F255" i="10"/>
  <c r="E255" i="10"/>
  <c r="C255" i="10"/>
  <c r="F254" i="10"/>
  <c r="E254" i="10"/>
  <c r="C254" i="10"/>
  <c r="F253" i="10"/>
  <c r="E253" i="10"/>
  <c r="C253" i="10"/>
  <c r="E252" i="10"/>
  <c r="F252" i="10" s="1"/>
  <c r="C252" i="10"/>
  <c r="E251" i="10"/>
  <c r="C251" i="10"/>
  <c r="E250" i="10"/>
  <c r="F250" i="10" s="1"/>
  <c r="C250" i="10"/>
  <c r="E249" i="10"/>
  <c r="F249" i="10" s="1"/>
  <c r="C249" i="10"/>
  <c r="E248" i="10"/>
  <c r="F248" i="10" s="1"/>
  <c r="C248" i="10"/>
  <c r="F247" i="10"/>
  <c r="E247" i="10"/>
  <c r="C247" i="10"/>
  <c r="F246" i="10"/>
  <c r="E246" i="10"/>
  <c r="C246" i="10"/>
  <c r="F245" i="10"/>
  <c r="E245" i="10"/>
  <c r="C245" i="10"/>
  <c r="E244" i="10"/>
  <c r="F244" i="10" s="1"/>
  <c r="C244" i="10"/>
  <c r="E243" i="10"/>
  <c r="C243" i="10"/>
  <c r="E242" i="10"/>
  <c r="F242" i="10" s="1"/>
  <c r="C242" i="10"/>
  <c r="E241" i="10"/>
  <c r="F241" i="10" s="1"/>
  <c r="C241" i="10"/>
  <c r="E240" i="10"/>
  <c r="F240" i="10" s="1"/>
  <c r="C240" i="10"/>
  <c r="F239" i="10"/>
  <c r="E239" i="10"/>
  <c r="C239" i="10"/>
  <c r="F238" i="10"/>
  <c r="E238" i="10"/>
  <c r="C238" i="10"/>
  <c r="F237" i="10"/>
  <c r="E237" i="10"/>
  <c r="C237" i="10"/>
  <c r="E236" i="10"/>
  <c r="F236" i="10" s="1"/>
  <c r="C236" i="10"/>
  <c r="E235" i="10"/>
  <c r="C235" i="10"/>
  <c r="E234" i="10"/>
  <c r="F234" i="10" s="1"/>
  <c r="C234" i="10"/>
  <c r="E233" i="10"/>
  <c r="F233" i="10" s="1"/>
  <c r="C233" i="10"/>
  <c r="E232" i="10"/>
  <c r="F232" i="10" s="1"/>
  <c r="C232" i="10"/>
  <c r="F231" i="10"/>
  <c r="E231" i="10"/>
  <c r="C231" i="10"/>
  <c r="F230" i="10"/>
  <c r="E230" i="10"/>
  <c r="C230" i="10"/>
  <c r="F229" i="10"/>
  <c r="E229" i="10"/>
  <c r="C229" i="10"/>
  <c r="E228" i="10"/>
  <c r="F228" i="10" s="1"/>
  <c r="C228" i="10"/>
  <c r="E227" i="10"/>
  <c r="C227" i="10"/>
  <c r="E226" i="10"/>
  <c r="F226" i="10" s="1"/>
  <c r="C226" i="10"/>
  <c r="E225" i="10"/>
  <c r="F225" i="10" s="1"/>
  <c r="C225" i="10"/>
  <c r="E224" i="10"/>
  <c r="F224" i="10" s="1"/>
  <c r="C224" i="10"/>
  <c r="F223" i="10"/>
  <c r="E223" i="10"/>
  <c r="C223" i="10"/>
  <c r="F222" i="10"/>
  <c r="E222" i="10"/>
  <c r="C222" i="10"/>
  <c r="F221" i="10"/>
  <c r="E221" i="10"/>
  <c r="C221" i="10"/>
  <c r="E220" i="10"/>
  <c r="F220" i="10" s="1"/>
  <c r="C220" i="10"/>
  <c r="E219" i="10"/>
  <c r="C219" i="10"/>
  <c r="E218" i="10"/>
  <c r="F218" i="10" s="1"/>
  <c r="C218" i="10"/>
  <c r="E217" i="10"/>
  <c r="F217" i="10" s="1"/>
  <c r="C217" i="10"/>
  <c r="E216" i="10"/>
  <c r="F216" i="10" s="1"/>
  <c r="C216" i="10"/>
  <c r="F215" i="10"/>
  <c r="E215" i="10"/>
  <c r="C215" i="10"/>
  <c r="F214" i="10"/>
  <c r="E214" i="10"/>
  <c r="C214" i="10"/>
  <c r="F213" i="10"/>
  <c r="E213" i="10"/>
  <c r="C213" i="10"/>
  <c r="E212" i="10"/>
  <c r="F212" i="10" s="1"/>
  <c r="C212" i="10"/>
  <c r="E211" i="10"/>
  <c r="C211" i="10"/>
  <c r="E210" i="10"/>
  <c r="F210" i="10" s="1"/>
  <c r="C210" i="10"/>
  <c r="E209" i="10"/>
  <c r="F209" i="10" s="1"/>
  <c r="C209" i="10"/>
  <c r="E208" i="10"/>
  <c r="F208" i="10" s="1"/>
  <c r="C208" i="10"/>
  <c r="F207" i="10"/>
  <c r="E207" i="10"/>
  <c r="C207" i="10"/>
  <c r="F206" i="10"/>
  <c r="E206" i="10"/>
  <c r="C206" i="10"/>
  <c r="F205" i="10"/>
  <c r="E205" i="10"/>
  <c r="C205" i="10"/>
  <c r="E204" i="10"/>
  <c r="F204" i="10" s="1"/>
  <c r="C204" i="10"/>
  <c r="E203" i="10"/>
  <c r="C203" i="10"/>
  <c r="E202" i="10"/>
  <c r="F202" i="10" s="1"/>
  <c r="C202" i="10"/>
  <c r="E201" i="10"/>
  <c r="F201" i="10" s="1"/>
  <c r="C201" i="10"/>
  <c r="E200" i="10"/>
  <c r="F200" i="10" s="1"/>
  <c r="C200" i="10"/>
  <c r="F199" i="10"/>
  <c r="E199" i="10"/>
  <c r="C199" i="10"/>
  <c r="F198" i="10"/>
  <c r="E198" i="10"/>
  <c r="C198" i="10"/>
  <c r="F197" i="10"/>
  <c r="E197" i="10"/>
  <c r="C197" i="10"/>
  <c r="E196" i="10"/>
  <c r="F196" i="10" s="1"/>
  <c r="C196" i="10"/>
  <c r="E195" i="10"/>
  <c r="C195" i="10"/>
  <c r="E194" i="10"/>
  <c r="F194" i="10" s="1"/>
  <c r="C194" i="10"/>
  <c r="E193" i="10"/>
  <c r="F193" i="10" s="1"/>
  <c r="C193" i="10"/>
  <c r="E192" i="10"/>
  <c r="F192" i="10" s="1"/>
  <c r="C192" i="10"/>
  <c r="F191" i="10"/>
  <c r="E191" i="10"/>
  <c r="C191" i="10"/>
  <c r="F190" i="10"/>
  <c r="E190" i="10"/>
  <c r="C190" i="10"/>
  <c r="F189" i="10"/>
  <c r="E189" i="10"/>
  <c r="C189" i="10"/>
  <c r="E188" i="10"/>
  <c r="F188" i="10" s="1"/>
  <c r="C188" i="10"/>
  <c r="E187" i="10"/>
  <c r="C187" i="10"/>
  <c r="E186" i="10"/>
  <c r="F186" i="10" s="1"/>
  <c r="C186" i="10"/>
  <c r="E185" i="10"/>
  <c r="F185" i="10" s="1"/>
  <c r="C185" i="10"/>
  <c r="E184" i="10"/>
  <c r="F184" i="10" s="1"/>
  <c r="C184" i="10"/>
  <c r="F183" i="10"/>
  <c r="E183" i="10"/>
  <c r="C183" i="10"/>
  <c r="F182" i="10"/>
  <c r="E182" i="10"/>
  <c r="C182" i="10"/>
  <c r="F181" i="10"/>
  <c r="E181" i="10"/>
  <c r="C181" i="10"/>
  <c r="E180" i="10"/>
  <c r="F180" i="10" s="1"/>
  <c r="C180" i="10"/>
  <c r="E179" i="10"/>
  <c r="C179" i="10"/>
  <c r="E178" i="10"/>
  <c r="F178" i="10" s="1"/>
  <c r="C178" i="10"/>
  <c r="E177" i="10"/>
  <c r="F177" i="10" s="1"/>
  <c r="C177" i="10"/>
  <c r="E176" i="10"/>
  <c r="F176" i="10" s="1"/>
  <c r="C176" i="10"/>
  <c r="F175" i="10"/>
  <c r="E175" i="10"/>
  <c r="C175" i="10"/>
  <c r="F174" i="10"/>
  <c r="E174" i="10"/>
  <c r="C174" i="10"/>
  <c r="F173" i="10"/>
  <c r="E173" i="10"/>
  <c r="C173" i="10"/>
  <c r="E172" i="10"/>
  <c r="F172" i="10" s="1"/>
  <c r="C172" i="10"/>
  <c r="E171" i="10"/>
  <c r="C171" i="10"/>
  <c r="E170" i="10"/>
  <c r="F170" i="10" s="1"/>
  <c r="C170" i="10"/>
  <c r="E169" i="10"/>
  <c r="F169" i="10" s="1"/>
  <c r="C169" i="10"/>
  <c r="E168" i="10"/>
  <c r="F168" i="10" s="1"/>
  <c r="C168" i="10"/>
  <c r="F167" i="10"/>
  <c r="E167" i="10"/>
  <c r="C167" i="10"/>
  <c r="F166" i="10"/>
  <c r="E166" i="10"/>
  <c r="C166" i="10"/>
  <c r="F165" i="10"/>
  <c r="E165" i="10"/>
  <c r="C165" i="10"/>
  <c r="E164" i="10"/>
  <c r="F164" i="10" s="1"/>
  <c r="C164" i="10"/>
  <c r="E163" i="10"/>
  <c r="C163" i="10"/>
  <c r="E162" i="10"/>
  <c r="F162" i="10" s="1"/>
  <c r="C162" i="10"/>
  <c r="E161" i="10"/>
  <c r="F161" i="10" s="1"/>
  <c r="C161" i="10"/>
  <c r="E160" i="10"/>
  <c r="F160" i="10" s="1"/>
  <c r="C160" i="10"/>
  <c r="F159" i="10"/>
  <c r="E159" i="10"/>
  <c r="C159" i="10"/>
  <c r="F158" i="10"/>
  <c r="E158" i="10"/>
  <c r="C158" i="10"/>
  <c r="F157" i="10"/>
  <c r="E157" i="10"/>
  <c r="C157" i="10"/>
  <c r="E156" i="10"/>
  <c r="F156" i="10" s="1"/>
  <c r="C156" i="10"/>
  <c r="E155" i="10"/>
  <c r="C155" i="10"/>
  <c r="E154" i="10"/>
  <c r="F154" i="10" s="1"/>
  <c r="C154" i="10"/>
  <c r="E153" i="10"/>
  <c r="F153" i="10" s="1"/>
  <c r="C153" i="10"/>
  <c r="E152" i="10"/>
  <c r="F152" i="10" s="1"/>
  <c r="C152" i="10"/>
  <c r="F151" i="10"/>
  <c r="E151" i="10"/>
  <c r="C151" i="10"/>
  <c r="F150" i="10"/>
  <c r="E150" i="10"/>
  <c r="C150" i="10"/>
  <c r="F149" i="10"/>
  <c r="E149" i="10"/>
  <c r="C149" i="10"/>
  <c r="E148" i="10"/>
  <c r="F148" i="10" s="1"/>
  <c r="C148" i="10"/>
  <c r="E147" i="10"/>
  <c r="C147" i="10"/>
  <c r="E146" i="10"/>
  <c r="F146" i="10" s="1"/>
  <c r="C146" i="10"/>
  <c r="E145" i="10"/>
  <c r="F145" i="10" s="1"/>
  <c r="C145" i="10"/>
  <c r="E144" i="10"/>
  <c r="F144" i="10" s="1"/>
  <c r="C144" i="10"/>
  <c r="F143" i="10"/>
  <c r="E143" i="10"/>
  <c r="C143" i="10"/>
  <c r="F142" i="10"/>
  <c r="E142" i="10"/>
  <c r="C142" i="10"/>
  <c r="F141" i="10"/>
  <c r="E141" i="10"/>
  <c r="C141" i="10"/>
  <c r="E140" i="10"/>
  <c r="F140" i="10" s="1"/>
  <c r="C140" i="10"/>
  <c r="E139" i="10"/>
  <c r="C139" i="10"/>
  <c r="E138" i="10"/>
  <c r="F138" i="10" s="1"/>
  <c r="C138" i="10"/>
  <c r="E137" i="10"/>
  <c r="F137" i="10" s="1"/>
  <c r="C137" i="10"/>
  <c r="E136" i="10"/>
  <c r="F136" i="10" s="1"/>
  <c r="C136" i="10"/>
  <c r="F135" i="10"/>
  <c r="E135" i="10"/>
  <c r="C135" i="10"/>
  <c r="F134" i="10"/>
  <c r="E134" i="10"/>
  <c r="C134" i="10"/>
  <c r="F133" i="10"/>
  <c r="E133" i="10"/>
  <c r="C133" i="10"/>
  <c r="E132" i="10"/>
  <c r="F132" i="10" s="1"/>
  <c r="C132" i="10"/>
  <c r="E131" i="10"/>
  <c r="C131" i="10"/>
  <c r="E130" i="10"/>
  <c r="F130" i="10" s="1"/>
  <c r="C130" i="10"/>
  <c r="E129" i="10"/>
  <c r="F129" i="10" s="1"/>
  <c r="C129" i="10"/>
  <c r="E128" i="10"/>
  <c r="F128" i="10" s="1"/>
  <c r="C128" i="10"/>
  <c r="F127" i="10"/>
  <c r="E127" i="10"/>
  <c r="C127" i="10"/>
  <c r="F126" i="10"/>
  <c r="E126" i="10"/>
  <c r="C126" i="10"/>
  <c r="F125" i="10"/>
  <c r="E125" i="10"/>
  <c r="C125" i="10"/>
  <c r="E124" i="10"/>
  <c r="F124" i="10" s="1"/>
  <c r="C124" i="10"/>
  <c r="E123" i="10"/>
  <c r="C123" i="10"/>
  <c r="E122" i="10"/>
  <c r="F122" i="10" s="1"/>
  <c r="C122" i="10"/>
  <c r="E121" i="10"/>
  <c r="F121" i="10" s="1"/>
  <c r="C121" i="10"/>
  <c r="E120" i="10"/>
  <c r="F120" i="10" s="1"/>
  <c r="C120" i="10"/>
  <c r="F119" i="10"/>
  <c r="E119" i="10"/>
  <c r="C119" i="10"/>
  <c r="F118" i="10"/>
  <c r="E118" i="10"/>
  <c r="C118" i="10"/>
  <c r="F117" i="10"/>
  <c r="E117" i="10"/>
  <c r="C117" i="10"/>
  <c r="E116" i="10"/>
  <c r="F116" i="10" s="1"/>
  <c r="C116" i="10"/>
  <c r="E115" i="10"/>
  <c r="C115" i="10"/>
  <c r="E114" i="10"/>
  <c r="F114" i="10" s="1"/>
  <c r="C114" i="10"/>
  <c r="E113" i="10"/>
  <c r="F113" i="10" s="1"/>
  <c r="C113" i="10"/>
  <c r="E112" i="10"/>
  <c r="F112" i="10" s="1"/>
  <c r="C112" i="10"/>
  <c r="F111" i="10"/>
  <c r="E111" i="10"/>
  <c r="C111" i="10"/>
  <c r="F110" i="10"/>
  <c r="E110" i="10"/>
  <c r="C110" i="10"/>
  <c r="F109" i="10"/>
  <c r="E109" i="10"/>
  <c r="C109" i="10"/>
  <c r="E108" i="10"/>
  <c r="F108" i="10" s="1"/>
  <c r="C108" i="10"/>
  <c r="E107" i="10"/>
  <c r="C107" i="10"/>
  <c r="E106" i="10"/>
  <c r="F106" i="10" s="1"/>
  <c r="C106" i="10"/>
  <c r="E105" i="10"/>
  <c r="F105" i="10" s="1"/>
  <c r="C105" i="10"/>
  <c r="E104" i="10"/>
  <c r="F104" i="10" s="1"/>
  <c r="C104" i="10"/>
  <c r="F103" i="10"/>
  <c r="E103" i="10"/>
  <c r="C103" i="10"/>
  <c r="F102" i="10"/>
  <c r="E102" i="10"/>
  <c r="C102" i="10"/>
  <c r="F101" i="10"/>
  <c r="E101" i="10"/>
  <c r="C101" i="10"/>
  <c r="E100" i="10"/>
  <c r="F100" i="10" s="1"/>
  <c r="C100" i="10"/>
  <c r="E99" i="10"/>
  <c r="C99" i="10"/>
  <c r="E98" i="10"/>
  <c r="F98" i="10" s="1"/>
  <c r="C98" i="10"/>
  <c r="E97" i="10"/>
  <c r="F97" i="10" s="1"/>
  <c r="C97" i="10"/>
  <c r="E96" i="10"/>
  <c r="F96" i="10" s="1"/>
  <c r="C96" i="10"/>
  <c r="F95" i="10"/>
  <c r="E95" i="10"/>
  <c r="C95" i="10"/>
  <c r="F94" i="10"/>
  <c r="E94" i="10"/>
  <c r="C94" i="10"/>
  <c r="F93" i="10"/>
  <c r="E93" i="10"/>
  <c r="C93" i="10"/>
  <c r="E92" i="10"/>
  <c r="F92" i="10" s="1"/>
  <c r="C92" i="10"/>
  <c r="E91" i="10"/>
  <c r="C91" i="10"/>
  <c r="E90" i="10"/>
  <c r="F90" i="10" s="1"/>
  <c r="C90" i="10"/>
  <c r="E89" i="10"/>
  <c r="F89" i="10" s="1"/>
  <c r="C89" i="10"/>
  <c r="E88" i="10"/>
  <c r="F88" i="10" s="1"/>
  <c r="C88" i="10"/>
  <c r="F87" i="10"/>
  <c r="E87" i="10"/>
  <c r="C87" i="10"/>
  <c r="F86" i="10"/>
  <c r="E86" i="10"/>
  <c r="C86" i="10"/>
  <c r="F85" i="10"/>
  <c r="E85" i="10"/>
  <c r="C85" i="10"/>
  <c r="E84" i="10"/>
  <c r="F84" i="10" s="1"/>
  <c r="C84" i="10"/>
  <c r="E83" i="10"/>
  <c r="C83" i="10"/>
  <c r="E82" i="10"/>
  <c r="F82" i="10" s="1"/>
  <c r="C82" i="10"/>
  <c r="E81" i="10"/>
  <c r="F81" i="10" s="1"/>
  <c r="C81" i="10"/>
  <c r="E80" i="10"/>
  <c r="F80" i="10" s="1"/>
  <c r="C80" i="10"/>
  <c r="F79" i="10"/>
  <c r="E79" i="10"/>
  <c r="C79" i="10"/>
  <c r="F78" i="10"/>
  <c r="E78" i="10"/>
  <c r="C78" i="10"/>
  <c r="F77" i="10"/>
  <c r="E77" i="10"/>
  <c r="C77" i="10"/>
  <c r="E76" i="10"/>
  <c r="F76" i="10" s="1"/>
  <c r="C76" i="10"/>
  <c r="E75" i="10"/>
  <c r="C75" i="10"/>
  <c r="E74" i="10"/>
  <c r="F74" i="10" s="1"/>
  <c r="C74" i="10"/>
  <c r="E73" i="10"/>
  <c r="F73" i="10" s="1"/>
  <c r="C73" i="10"/>
  <c r="E72" i="10"/>
  <c r="F72" i="10" s="1"/>
  <c r="C72" i="10"/>
  <c r="F71" i="10"/>
  <c r="E71" i="10"/>
  <c r="C71" i="10"/>
  <c r="F70" i="10"/>
  <c r="E70" i="10"/>
  <c r="C70" i="10"/>
  <c r="F69" i="10"/>
  <c r="E69" i="10"/>
  <c r="C69" i="10"/>
  <c r="E68" i="10"/>
  <c r="F68" i="10" s="1"/>
  <c r="C68" i="10"/>
  <c r="E67" i="10"/>
  <c r="C67" i="10"/>
  <c r="E66" i="10"/>
  <c r="F66" i="10" s="1"/>
  <c r="C66" i="10"/>
  <c r="E65" i="10"/>
  <c r="F65" i="10" s="1"/>
  <c r="C65" i="10"/>
  <c r="E64" i="10"/>
  <c r="F64" i="10" s="1"/>
  <c r="C64" i="10"/>
  <c r="F63" i="10"/>
  <c r="E63" i="10"/>
  <c r="C63" i="10"/>
  <c r="F62" i="10"/>
  <c r="E62" i="10"/>
  <c r="C62" i="10"/>
  <c r="F61" i="10"/>
  <c r="E61" i="10"/>
  <c r="C61" i="10"/>
  <c r="E60" i="10"/>
  <c r="F60" i="10" s="1"/>
  <c r="C60" i="10"/>
  <c r="E59" i="10"/>
  <c r="C59" i="10"/>
  <c r="E58" i="10"/>
  <c r="F58" i="10" s="1"/>
  <c r="C58" i="10"/>
  <c r="E57" i="10"/>
  <c r="F57" i="10" s="1"/>
  <c r="C57" i="10"/>
  <c r="E56" i="10"/>
  <c r="F56" i="10" s="1"/>
  <c r="C56" i="10"/>
  <c r="F55" i="10"/>
  <c r="E55" i="10"/>
  <c r="C55" i="10"/>
  <c r="F54" i="10"/>
  <c r="E54" i="10"/>
  <c r="C54" i="10"/>
  <c r="F53" i="10"/>
  <c r="E53" i="10"/>
  <c r="C53" i="10"/>
  <c r="E52" i="10"/>
  <c r="F52" i="10" s="1"/>
  <c r="C52" i="10"/>
  <c r="E51" i="10"/>
  <c r="C51" i="10"/>
  <c r="E50" i="10"/>
  <c r="F50" i="10" s="1"/>
  <c r="C50" i="10"/>
  <c r="E49" i="10"/>
  <c r="F49" i="10" s="1"/>
  <c r="C49" i="10"/>
  <c r="E48" i="10"/>
  <c r="F48" i="10" s="1"/>
  <c r="C48" i="10"/>
  <c r="F47" i="10"/>
  <c r="E47" i="10"/>
  <c r="C47" i="10"/>
  <c r="F46" i="10"/>
  <c r="E46" i="10"/>
  <c r="C46" i="10"/>
  <c r="F45" i="10"/>
  <c r="E45" i="10"/>
  <c r="C45" i="10"/>
  <c r="E44" i="10"/>
  <c r="F44" i="10" s="1"/>
  <c r="C44" i="10"/>
  <c r="E43" i="10"/>
  <c r="C43" i="10"/>
  <c r="E42" i="10"/>
  <c r="F42" i="10" s="1"/>
  <c r="C42" i="10"/>
  <c r="E41" i="10"/>
  <c r="F41" i="10" s="1"/>
  <c r="C41" i="10"/>
  <c r="E40" i="10"/>
  <c r="F40" i="10" s="1"/>
  <c r="C40" i="10"/>
  <c r="F39" i="10"/>
  <c r="E39" i="10"/>
  <c r="C39" i="10"/>
  <c r="F38" i="10"/>
  <c r="E38" i="10"/>
  <c r="C38" i="10"/>
  <c r="F37" i="10"/>
  <c r="E37" i="10"/>
  <c r="C37" i="10"/>
  <c r="E36" i="10"/>
  <c r="F36" i="10" s="1"/>
  <c r="C36" i="10"/>
  <c r="E35" i="10"/>
  <c r="C35" i="10"/>
  <c r="E34" i="10"/>
  <c r="F34" i="10" s="1"/>
  <c r="C34" i="10"/>
  <c r="E33" i="10"/>
  <c r="F33" i="10" s="1"/>
  <c r="C33" i="10"/>
  <c r="E32" i="10"/>
  <c r="F32" i="10" s="1"/>
  <c r="C32" i="10"/>
  <c r="F31" i="10"/>
  <c r="E31" i="10"/>
  <c r="C31" i="10"/>
  <c r="F30" i="10"/>
  <c r="E30" i="10"/>
  <c r="C30" i="10"/>
  <c r="F29" i="10"/>
  <c r="E29" i="10"/>
  <c r="C29" i="10"/>
  <c r="E28" i="10"/>
  <c r="F28" i="10" s="1"/>
  <c r="C28" i="10"/>
  <c r="E27" i="10"/>
  <c r="C27" i="10"/>
  <c r="E26" i="10"/>
  <c r="F26" i="10" s="1"/>
  <c r="C26" i="10"/>
  <c r="E25" i="10"/>
  <c r="F25" i="10" s="1"/>
  <c r="C25" i="10"/>
  <c r="E24" i="10"/>
  <c r="F24" i="10" s="1"/>
  <c r="C24" i="10"/>
  <c r="F23" i="10"/>
  <c r="E23" i="10"/>
  <c r="C23" i="10"/>
  <c r="F22" i="10"/>
  <c r="E22" i="10"/>
  <c r="C22" i="10"/>
  <c r="F21" i="10"/>
  <c r="E21" i="10"/>
  <c r="C21" i="10"/>
  <c r="E20" i="10"/>
  <c r="F20" i="10" s="1"/>
  <c r="C20" i="10"/>
  <c r="E19" i="10"/>
  <c r="C19" i="10"/>
  <c r="E18" i="10"/>
  <c r="F18" i="10" s="1"/>
  <c r="C18" i="10"/>
  <c r="E17" i="10"/>
  <c r="F17" i="10" s="1"/>
  <c r="C17" i="10"/>
  <c r="E16" i="10"/>
  <c r="F16" i="10" s="1"/>
  <c r="C16" i="10"/>
  <c r="F15" i="10"/>
  <c r="E15" i="10"/>
  <c r="C15" i="10"/>
  <c r="F14" i="10"/>
  <c r="E14" i="10"/>
  <c r="C14" i="10"/>
  <c r="F13" i="10"/>
  <c r="E13" i="10"/>
  <c r="C13" i="10"/>
  <c r="E12" i="10"/>
  <c r="F12" i="10" s="1"/>
  <c r="C12" i="10"/>
  <c r="E11" i="10"/>
  <c r="C11" i="10"/>
  <c r="E10" i="10"/>
  <c r="F10" i="10" s="1"/>
  <c r="C10" i="10"/>
  <c r="E9" i="10"/>
  <c r="F9" i="10" s="1"/>
  <c r="C9" i="10"/>
  <c r="E8" i="10"/>
  <c r="F8" i="10" s="1"/>
  <c r="C8" i="10"/>
  <c r="F7" i="10"/>
  <c r="E7" i="10"/>
  <c r="C7" i="10"/>
  <c r="F6" i="10"/>
  <c r="E6" i="10"/>
  <c r="C6" i="10"/>
  <c r="F5" i="10"/>
  <c r="E5" i="10"/>
  <c r="C5" i="10"/>
  <c r="E4" i="10"/>
  <c r="F4" i="10" s="1"/>
  <c r="C4" i="10"/>
  <c r="E3" i="10"/>
  <c r="C3" i="10"/>
  <c r="E2" i="10"/>
  <c r="F3" i="10" s="1"/>
  <c r="K12" i="9"/>
  <c r="K11" i="9"/>
  <c r="K7" i="9"/>
  <c r="K6" i="9"/>
  <c r="K3" i="9"/>
  <c r="K2" i="9" a="1"/>
  <c r="K2" i="9" s="1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2" i="9"/>
  <c r="H59" i="11" l="1"/>
  <c r="H78" i="11"/>
  <c r="F122" i="11"/>
  <c r="H121" i="11"/>
  <c r="H146" i="11"/>
  <c r="H331" i="11"/>
  <c r="F331" i="11"/>
  <c r="F359" i="11"/>
  <c r="H358" i="11"/>
  <c r="F358" i="11"/>
  <c r="H427" i="11"/>
  <c r="F427" i="11"/>
  <c r="H468" i="11"/>
  <c r="H538" i="11"/>
  <c r="F538" i="11"/>
  <c r="H2" i="11"/>
  <c r="H4" i="11"/>
  <c r="H8" i="11"/>
  <c r="H21" i="11"/>
  <c r="F21" i="11"/>
  <c r="H53" i="11"/>
  <c r="F53" i="11"/>
  <c r="H85" i="11"/>
  <c r="F85" i="11"/>
  <c r="H117" i="11"/>
  <c r="F117" i="11"/>
  <c r="F121" i="11"/>
  <c r="H149" i="11"/>
  <c r="F149" i="11"/>
  <c r="F181" i="11"/>
  <c r="F180" i="11"/>
  <c r="H197" i="11"/>
  <c r="H216" i="11"/>
  <c r="H218" i="11"/>
  <c r="H220" i="11"/>
  <c r="H238" i="11"/>
  <c r="F248" i="11"/>
  <c r="H247" i="11"/>
  <c r="F290" i="11"/>
  <c r="H289" i="11"/>
  <c r="F289" i="11"/>
  <c r="H299" i="11"/>
  <c r="F299" i="11"/>
  <c r="H303" i="11"/>
  <c r="H314" i="11"/>
  <c r="F354" i="11"/>
  <c r="H353" i="11"/>
  <c r="F353" i="11"/>
  <c r="H363" i="11"/>
  <c r="F363" i="11"/>
  <c r="H367" i="11"/>
  <c r="H378" i="11"/>
  <c r="H410" i="11"/>
  <c r="F426" i="11"/>
  <c r="H425" i="11"/>
  <c r="H459" i="11"/>
  <c r="F512" i="11"/>
  <c r="F511" i="11"/>
  <c r="H511" i="11"/>
  <c r="H521" i="11"/>
  <c r="F521" i="11"/>
  <c r="H577" i="11"/>
  <c r="H697" i="11"/>
  <c r="H971" i="11"/>
  <c r="H963" i="11"/>
  <c r="H1254" i="11"/>
  <c r="H1246" i="11"/>
  <c r="H1238" i="11"/>
  <c r="H1230" i="11"/>
  <c r="H1222" i="11"/>
  <c r="H1214" i="11"/>
  <c r="H1206" i="11"/>
  <c r="H1198" i="11"/>
  <c r="H1190" i="11"/>
  <c r="H1182" i="11"/>
  <c r="H1174" i="11"/>
  <c r="H1166" i="11"/>
  <c r="H1158" i="11"/>
  <c r="H1150" i="11"/>
  <c r="H1142" i="11"/>
  <c r="H1134" i="11"/>
  <c r="H1126" i="11"/>
  <c r="H1118" i="11"/>
  <c r="H1110" i="11"/>
  <c r="H1102" i="11"/>
  <c r="H1094" i="11"/>
  <c r="H1086" i="11"/>
  <c r="H1078" i="11"/>
  <c r="H1070" i="11"/>
  <c r="H1062" i="11"/>
  <c r="H1054" i="11"/>
  <c r="H1046" i="11"/>
  <c r="H1038" i="11"/>
  <c r="H1030" i="11"/>
  <c r="H1022" i="11"/>
  <c r="H1014" i="11"/>
  <c r="H1006" i="11"/>
  <c r="H998" i="11"/>
  <c r="H990" i="11"/>
  <c r="H982" i="11"/>
  <c r="H974" i="11"/>
  <c r="H966" i="11"/>
  <c r="H958" i="11"/>
  <c r="H950" i="11"/>
  <c r="H942" i="11"/>
  <c r="H1258" i="11"/>
  <c r="H1250" i="11"/>
  <c r="H1242" i="11"/>
  <c r="H1234" i="11"/>
  <c r="H1226" i="11"/>
  <c r="H1218" i="11"/>
  <c r="H1210" i="11"/>
  <c r="H1202" i="11"/>
  <c r="H1194" i="11"/>
  <c r="H1186" i="11"/>
  <c r="H1178" i="11"/>
  <c r="H1170" i="11"/>
  <c r="H1162" i="11"/>
  <c r="H1154" i="11"/>
  <c r="H1146" i="11"/>
  <c r="H1138" i="11"/>
  <c r="H1130" i="11"/>
  <c r="H1122" i="11"/>
  <c r="H1114" i="11"/>
  <c r="H1106" i="11"/>
  <c r="H1098" i="11"/>
  <c r="H1090" i="11"/>
  <c r="H1082" i="11"/>
  <c r="H1074" i="11"/>
  <c r="H1066" i="11"/>
  <c r="H1058" i="11"/>
  <c r="H1050" i="11"/>
  <c r="H1042" i="11"/>
  <c r="H1034" i="11"/>
  <c r="H1026" i="11"/>
  <c r="H1018" i="11"/>
  <c r="H1010" i="11"/>
  <c r="H1002" i="11"/>
  <c r="H994" i="11"/>
  <c r="H986" i="11"/>
  <c r="H978" i="11"/>
  <c r="H1253" i="11"/>
  <c r="H1245" i="11"/>
  <c r="H1237" i="11"/>
  <c r="H1229" i="11"/>
  <c r="H1221" i="11"/>
  <c r="H1213" i="11"/>
  <c r="H1205" i="11"/>
  <c r="H1197" i="11"/>
  <c r="H1189" i="11"/>
  <c r="H1181" i="11"/>
  <c r="H1173" i="11"/>
  <c r="H1165" i="11"/>
  <c r="H1157" i="11"/>
  <c r="H1149" i="11"/>
  <c r="H1141" i="11"/>
  <c r="H1133" i="11"/>
  <c r="H1125" i="11"/>
  <c r="H1117" i="11"/>
  <c r="H1109" i="11"/>
  <c r="H1101" i="11"/>
  <c r="H1093" i="11"/>
  <c r="H1085" i="11"/>
  <c r="H1077" i="11"/>
  <c r="H1069" i="11"/>
  <c r="H1061" i="11"/>
  <c r="H1053" i="11"/>
  <c r="H1045" i="11"/>
  <c r="H1037" i="11"/>
  <c r="H1029" i="11"/>
  <c r="H1021" i="11"/>
  <c r="H1013" i="11"/>
  <c r="H1005" i="11"/>
  <c r="H989" i="11"/>
  <c r="H1240" i="11"/>
  <c r="H1176" i="11"/>
  <c r="H1112" i="11"/>
  <c r="H1048" i="11"/>
  <c r="H984" i="11"/>
  <c r="H944" i="11"/>
  <c r="H926" i="11"/>
  <c r="H913" i="11"/>
  <c r="H905" i="11"/>
  <c r="H897" i="11"/>
  <c r="H889" i="11"/>
  <c r="H881" i="11"/>
  <c r="H873" i="11"/>
  <c r="H865" i="11"/>
  <c r="H857" i="11"/>
  <c r="H849" i="11"/>
  <c r="H841" i="11"/>
  <c r="H833" i="11"/>
  <c r="H825" i="11"/>
  <c r="H817" i="11"/>
  <c r="H809" i="11"/>
  <c r="H801" i="11"/>
  <c r="H793" i="11"/>
  <c r="H785" i="11"/>
  <c r="H777" i="11"/>
  <c r="H769" i="11"/>
  <c r="H761" i="11"/>
  <c r="H753" i="11"/>
  <c r="H745" i="11"/>
  <c r="H737" i="11"/>
  <c r="H729" i="11"/>
  <c r="H1216" i="11"/>
  <c r="H1152" i="11"/>
  <c r="H1088" i="11"/>
  <c r="H1024" i="11"/>
  <c r="H952" i="11"/>
  <c r="H936" i="11"/>
  <c r="H921" i="11"/>
  <c r="H1256" i="11"/>
  <c r="H1192" i="11"/>
  <c r="H1128" i="11"/>
  <c r="H1064" i="11"/>
  <c r="H1000" i="11"/>
  <c r="H981" i="11"/>
  <c r="H965" i="11"/>
  <c r="H934" i="11"/>
  <c r="H924" i="11"/>
  <c r="H919" i="11"/>
  <c r="H911" i="11"/>
  <c r="H903" i="11"/>
  <c r="H895" i="11"/>
  <c r="H887" i="11"/>
  <c r="H879" i="11"/>
  <c r="H871" i="11"/>
  <c r="H863" i="11"/>
  <c r="H855" i="11"/>
  <c r="H847" i="11"/>
  <c r="H839" i="11"/>
  <c r="H831" i="11"/>
  <c r="H823" i="11"/>
  <c r="H815" i="11"/>
  <c r="H807" i="11"/>
  <c r="H799" i="11"/>
  <c r="H791" i="11"/>
  <c r="H783" i="11"/>
  <c r="H775" i="11"/>
  <c r="H767" i="11"/>
  <c r="H759" i="11"/>
  <c r="H751" i="11"/>
  <c r="H1232" i="11"/>
  <c r="H1168" i="11"/>
  <c r="H1104" i="11"/>
  <c r="H1040" i="11"/>
  <c r="H976" i="11"/>
  <c r="H960" i="11"/>
  <c r="H929" i="11"/>
  <c r="H1208" i="11"/>
  <c r="H1144" i="11"/>
  <c r="H1080" i="11"/>
  <c r="H1016" i="11"/>
  <c r="H941" i="11"/>
  <c r="H1248" i="11"/>
  <c r="H1184" i="11"/>
  <c r="H1120" i="11"/>
  <c r="H1056" i="11"/>
  <c r="H992" i="11"/>
  <c r="H949" i="11"/>
  <c r="H947" i="11"/>
  <c r="H939" i="11"/>
  <c r="H1032" i="11"/>
  <c r="H923" i="11"/>
  <c r="H870" i="11"/>
  <c r="H859" i="11"/>
  <c r="H806" i="11"/>
  <c r="H795" i="11"/>
  <c r="H726" i="11"/>
  <c r="H1200" i="11"/>
  <c r="H973" i="11"/>
  <c r="H894" i="11"/>
  <c r="H883" i="11"/>
  <c r="H830" i="11"/>
  <c r="H819" i="11"/>
  <c r="H766" i="11"/>
  <c r="H755" i="11"/>
  <c r="H707" i="11"/>
  <c r="H1224" i="11"/>
  <c r="H968" i="11"/>
  <c r="H933" i="11"/>
  <c r="H918" i="11"/>
  <c r="H907" i="11"/>
  <c r="H854" i="11"/>
  <c r="H843" i="11"/>
  <c r="H790" i="11"/>
  <c r="H779" i="11"/>
  <c r="H705" i="11"/>
  <c r="H700" i="11"/>
  <c r="H692" i="11"/>
  <c r="H684" i="11"/>
  <c r="H676" i="11"/>
  <c r="H668" i="11"/>
  <c r="H660" i="11"/>
  <c r="H652" i="11"/>
  <c r="H644" i="11"/>
  <c r="H636" i="11"/>
  <c r="H628" i="11"/>
  <c r="H620" i="11"/>
  <c r="H612" i="11"/>
  <c r="H604" i="11"/>
  <c r="H596" i="11"/>
  <c r="H588" i="11"/>
  <c r="H580" i="11"/>
  <c r="H572" i="11"/>
  <c r="H564" i="11"/>
  <c r="H556" i="11"/>
  <c r="H548" i="11"/>
  <c r="H540" i="11"/>
  <c r="H532" i="11"/>
  <c r="H524" i="11"/>
  <c r="H1136" i="11"/>
  <c r="H878" i="11"/>
  <c r="H867" i="11"/>
  <c r="H814" i="11"/>
  <c r="H803" i="11"/>
  <c r="H750" i="11"/>
  <c r="H735" i="11"/>
  <c r="H727" i="11"/>
  <c r="H1160" i="11"/>
  <c r="H902" i="11"/>
  <c r="H891" i="11"/>
  <c r="H838" i="11"/>
  <c r="H827" i="11"/>
  <c r="H774" i="11"/>
  <c r="H763" i="11"/>
  <c r="H739" i="11"/>
  <c r="H731" i="11"/>
  <c r="H723" i="11"/>
  <c r="H721" i="11"/>
  <c r="H1072" i="11"/>
  <c r="H930" i="11"/>
  <c r="H928" i="11"/>
  <c r="H915" i="11"/>
  <c r="H862" i="11"/>
  <c r="H851" i="11"/>
  <c r="H798" i="11"/>
  <c r="H787" i="11"/>
  <c r="H743" i="11"/>
  <c r="H719" i="11"/>
  <c r="H1096" i="11"/>
  <c r="H955" i="11"/>
  <c r="H886" i="11"/>
  <c r="H875" i="11"/>
  <c r="H822" i="11"/>
  <c r="H811" i="11"/>
  <c r="H758" i="11"/>
  <c r="H747" i="11"/>
  <c r="H717" i="11"/>
  <c r="H715" i="11"/>
  <c r="H713" i="11"/>
  <c r="H706" i="11"/>
  <c r="H696" i="11"/>
  <c r="H688" i="11"/>
  <c r="H680" i="11"/>
  <c r="H672" i="11"/>
  <c r="H664" i="11"/>
  <c r="H656" i="11"/>
  <c r="H648" i="11"/>
  <c r="H640" i="11"/>
  <c r="H632" i="11"/>
  <c r="H624" i="11"/>
  <c r="H616" i="11"/>
  <c r="H608" i="11"/>
  <c r="H600" i="11"/>
  <c r="H592" i="11"/>
  <c r="H1008" i="11"/>
  <c r="H835" i="11"/>
  <c r="H782" i="11"/>
  <c r="H675" i="11"/>
  <c r="H611" i="11"/>
  <c r="H563" i="11"/>
  <c r="H552" i="11"/>
  <c r="H520" i="11"/>
  <c r="H514" i="11"/>
  <c r="H503" i="11"/>
  <c r="H498" i="11"/>
  <c r="H493" i="11"/>
  <c r="H483" i="11"/>
  <c r="H471" i="11"/>
  <c r="H466" i="11"/>
  <c r="H461" i="11"/>
  <c r="H453" i="11"/>
  <c r="H445" i="11"/>
  <c r="H437" i="11"/>
  <c r="H429" i="11"/>
  <c r="H421" i="11"/>
  <c r="H413" i="11"/>
  <c r="H405" i="11"/>
  <c r="H397" i="11"/>
  <c r="H389" i="11"/>
  <c r="H381" i="11"/>
  <c r="H373" i="11"/>
  <c r="H365" i="11"/>
  <c r="H357" i="11"/>
  <c r="H349" i="11"/>
  <c r="H341" i="11"/>
  <c r="H333" i="11"/>
  <c r="H325" i="11"/>
  <c r="H317" i="11"/>
  <c r="H309" i="11"/>
  <c r="H301" i="11"/>
  <c r="H293" i="11"/>
  <c r="H285" i="11"/>
  <c r="H277" i="11"/>
  <c r="H269" i="11"/>
  <c r="H261" i="11"/>
  <c r="H651" i="11"/>
  <c r="H587" i="11"/>
  <c r="H576" i="11"/>
  <c r="H528" i="11"/>
  <c r="H512" i="11"/>
  <c r="H508" i="11"/>
  <c r="H496" i="11"/>
  <c r="H486" i="11"/>
  <c r="H476" i="11"/>
  <c r="H464" i="11"/>
  <c r="H456" i="11"/>
  <c r="H448" i="11"/>
  <c r="H440" i="11"/>
  <c r="H432" i="11"/>
  <c r="H424" i="11"/>
  <c r="H416" i="11"/>
  <c r="H408" i="11"/>
  <c r="H400" i="11"/>
  <c r="H392" i="11"/>
  <c r="H384" i="11"/>
  <c r="H376" i="11"/>
  <c r="H368" i="11"/>
  <c r="H360" i="11"/>
  <c r="H352" i="11"/>
  <c r="H344" i="11"/>
  <c r="H336" i="11"/>
  <c r="H328" i="11"/>
  <c r="H320" i="11"/>
  <c r="H312" i="11"/>
  <c r="H304" i="11"/>
  <c r="H296" i="11"/>
  <c r="H288" i="11"/>
  <c r="H280" i="11"/>
  <c r="H272" i="11"/>
  <c r="H264" i="11"/>
  <c r="H256" i="11"/>
  <c r="H691" i="11"/>
  <c r="H627" i="11"/>
  <c r="H547" i="11"/>
  <c r="H491" i="11"/>
  <c r="H899" i="11"/>
  <c r="H846" i="11"/>
  <c r="H667" i="11"/>
  <c r="H603" i="11"/>
  <c r="H571" i="11"/>
  <c r="H560" i="11"/>
  <c r="H536" i="11"/>
  <c r="H523" i="11"/>
  <c r="H504" i="11"/>
  <c r="H472" i="11"/>
  <c r="H711" i="11"/>
  <c r="H704" i="11"/>
  <c r="H643" i="11"/>
  <c r="H584" i="11"/>
  <c r="H771" i="11"/>
  <c r="H683" i="11"/>
  <c r="H619" i="11"/>
  <c r="H555" i="11"/>
  <c r="H544" i="11"/>
  <c r="H531" i="11"/>
  <c r="H502" i="11"/>
  <c r="H492" i="11"/>
  <c r="H480" i="11"/>
  <c r="H470" i="11"/>
  <c r="H460" i="11"/>
  <c r="H452" i="11"/>
  <c r="H444" i="11"/>
  <c r="H568" i="11"/>
  <c r="H463" i="11"/>
  <c r="H420" i="11"/>
  <c r="H418" i="11"/>
  <c r="H383" i="11"/>
  <c r="H356" i="11"/>
  <c r="H354" i="11"/>
  <c r="H319" i="11"/>
  <c r="H292" i="11"/>
  <c r="H290" i="11"/>
  <c r="H255" i="11"/>
  <c r="H211" i="11"/>
  <c r="H179" i="11"/>
  <c r="H635" i="11"/>
  <c r="H539" i="11"/>
  <c r="H522" i="11"/>
  <c r="H458" i="11"/>
  <c r="H428" i="11"/>
  <c r="H426" i="11"/>
  <c r="H391" i="11"/>
  <c r="H364" i="11"/>
  <c r="H362" i="11"/>
  <c r="H327" i="11"/>
  <c r="H300" i="11"/>
  <c r="H298" i="11"/>
  <c r="H263" i="11"/>
  <c r="H246" i="11"/>
  <c r="H230" i="11"/>
  <c r="H214" i="11"/>
  <c r="H204" i="11"/>
  <c r="H192" i="11"/>
  <c r="H182" i="11"/>
  <c r="H172" i="11"/>
  <c r="H160" i="11"/>
  <c r="H152" i="11"/>
  <c r="H144" i="11"/>
  <c r="H136" i="11"/>
  <c r="H128" i="11"/>
  <c r="H120" i="11"/>
  <c r="H112" i="11"/>
  <c r="H104" i="11"/>
  <c r="H96" i="11"/>
  <c r="H88" i="11"/>
  <c r="H80" i="11"/>
  <c r="H72" i="11"/>
  <c r="H64" i="11"/>
  <c r="H56" i="11"/>
  <c r="H48" i="11"/>
  <c r="H40" i="11"/>
  <c r="H32" i="11"/>
  <c r="H24" i="11"/>
  <c r="H16" i="11"/>
  <c r="H659" i="11"/>
  <c r="H579" i="11"/>
  <c r="H485" i="11"/>
  <c r="H478" i="11"/>
  <c r="H447" i="11"/>
  <c r="H436" i="11"/>
  <c r="H434" i="11"/>
  <c r="H399" i="11"/>
  <c r="H372" i="11"/>
  <c r="H370" i="11"/>
  <c r="H335" i="11"/>
  <c r="H308" i="11"/>
  <c r="H306" i="11"/>
  <c r="H271" i="11"/>
  <c r="H253" i="11"/>
  <c r="H244" i="11"/>
  <c r="H242" i="11"/>
  <c r="H237" i="11"/>
  <c r="H228" i="11"/>
  <c r="H226" i="11"/>
  <c r="H221" i="11"/>
  <c r="H187" i="11"/>
  <c r="H595" i="11"/>
  <c r="H500" i="11"/>
  <c r="H415" i="11"/>
  <c r="H388" i="11"/>
  <c r="H386" i="11"/>
  <c r="H351" i="11"/>
  <c r="H324" i="11"/>
  <c r="H322" i="11"/>
  <c r="H287" i="11"/>
  <c r="H258" i="11"/>
  <c r="H957" i="11"/>
  <c r="H910" i="11"/>
  <c r="H516" i="11"/>
  <c r="H475" i="11"/>
  <c r="H455" i="11"/>
  <c r="H423" i="11"/>
  <c r="H396" i="11"/>
  <c r="H394" i="11"/>
  <c r="H359" i="11"/>
  <c r="H332" i="11"/>
  <c r="H330" i="11"/>
  <c r="H295" i="11"/>
  <c r="H268" i="11"/>
  <c r="H266" i="11"/>
  <c r="H208" i="11"/>
  <c r="H176" i="11"/>
  <c r="H166" i="11"/>
  <c r="H156" i="11"/>
  <c r="H148" i="11"/>
  <c r="H140" i="11"/>
  <c r="H132" i="11"/>
  <c r="H124" i="11"/>
  <c r="H116" i="11"/>
  <c r="H108" i="11"/>
  <c r="H100" i="11"/>
  <c r="H92" i="11"/>
  <c r="H84" i="11"/>
  <c r="H76" i="11"/>
  <c r="H68" i="11"/>
  <c r="H60" i="11"/>
  <c r="H52" i="11"/>
  <c r="H44" i="11"/>
  <c r="H36" i="11"/>
  <c r="H28" i="11"/>
  <c r="H20" i="11"/>
  <c r="H12" i="11"/>
  <c r="H93" i="11"/>
  <c r="F93" i="11"/>
  <c r="H181" i="11"/>
  <c r="H194" i="11"/>
  <c r="F194" i="11"/>
  <c r="H196" i="11"/>
  <c r="H248" i="11"/>
  <c r="F263" i="11"/>
  <c r="H262" i="11"/>
  <c r="H14" i="11"/>
  <c r="F26" i="11"/>
  <c r="H25" i="11"/>
  <c r="F58" i="11"/>
  <c r="H57" i="11"/>
  <c r="H110" i="11"/>
  <c r="F154" i="11"/>
  <c r="H153" i="11"/>
  <c r="H175" i="11"/>
  <c r="H199" i="11"/>
  <c r="F199" i="11"/>
  <c r="F200" i="11"/>
  <c r="H203" i="11"/>
  <c r="H210" i="11"/>
  <c r="H229" i="11"/>
  <c r="F262" i="11"/>
  <c r="H316" i="11"/>
  <c r="H380" i="11"/>
  <c r="F18" i="11"/>
  <c r="H17" i="11"/>
  <c r="F30" i="11"/>
  <c r="H38" i="11"/>
  <c r="H55" i="11"/>
  <c r="F62" i="11"/>
  <c r="H70" i="11"/>
  <c r="H74" i="11"/>
  <c r="F82" i="11"/>
  <c r="H81" i="11"/>
  <c r="H83" i="11"/>
  <c r="H87" i="11"/>
  <c r="F94" i="11"/>
  <c r="H102" i="11"/>
  <c r="H106" i="11"/>
  <c r="F114" i="11"/>
  <c r="H113" i="11"/>
  <c r="H115" i="11"/>
  <c r="H119" i="11"/>
  <c r="F126" i="11"/>
  <c r="H134" i="11"/>
  <c r="H138" i="11"/>
  <c r="F146" i="11"/>
  <c r="H145" i="11"/>
  <c r="H147" i="11"/>
  <c r="H151" i="11"/>
  <c r="F158" i="11"/>
  <c r="H162" i="11"/>
  <c r="F162" i="11"/>
  <c r="H164" i="11"/>
  <c r="H171" i="11"/>
  <c r="H178" i="11"/>
  <c r="F195" i="11"/>
  <c r="F196" i="11"/>
  <c r="H195" i="11"/>
  <c r="H223" i="11"/>
  <c r="F223" i="11"/>
  <c r="F224" i="11"/>
  <c r="H240" i="11"/>
  <c r="F266" i="11"/>
  <c r="H265" i="11"/>
  <c r="F265" i="11"/>
  <c r="H282" i="11"/>
  <c r="H284" i="11"/>
  <c r="F298" i="11"/>
  <c r="H297" i="11"/>
  <c r="F330" i="11"/>
  <c r="H329" i="11"/>
  <c r="F329" i="11"/>
  <c r="H346" i="11"/>
  <c r="H348" i="11"/>
  <c r="F362" i="11"/>
  <c r="H361" i="11"/>
  <c r="F394" i="11"/>
  <c r="H393" i="11"/>
  <c r="F393" i="11"/>
  <c r="F425" i="11"/>
  <c r="F458" i="11"/>
  <c r="H457" i="11"/>
  <c r="H553" i="11"/>
  <c r="H685" i="11"/>
  <c r="H690" i="11"/>
  <c r="F690" i="11"/>
  <c r="H699" i="11"/>
  <c r="H61" i="11"/>
  <c r="F61" i="11"/>
  <c r="H125" i="11"/>
  <c r="F125" i="11"/>
  <c r="F213" i="11"/>
  <c r="F212" i="11"/>
  <c r="H250" i="11"/>
  <c r="H252" i="11"/>
  <c r="H291" i="11"/>
  <c r="F291" i="11"/>
  <c r="F292" i="11"/>
  <c r="F327" i="11"/>
  <c r="H326" i="11"/>
  <c r="F495" i="11"/>
  <c r="H494" i="11"/>
  <c r="F494" i="11"/>
  <c r="H82" i="11"/>
  <c r="F90" i="11"/>
  <c r="H89" i="11"/>
  <c r="H123" i="11"/>
  <c r="H159" i="11"/>
  <c r="F174" i="11"/>
  <c r="H173" i="11"/>
  <c r="H188" i="11"/>
  <c r="H395" i="11"/>
  <c r="F395" i="11"/>
  <c r="F418" i="11"/>
  <c r="H417" i="11"/>
  <c r="F417" i="11"/>
  <c r="H442" i="11"/>
  <c r="H19" i="11"/>
  <c r="H42" i="11"/>
  <c r="H51" i="11"/>
  <c r="H3" i="11"/>
  <c r="F3" i="11"/>
  <c r="H5" i="11"/>
  <c r="F5" i="11"/>
  <c r="H9" i="11"/>
  <c r="H13" i="11"/>
  <c r="F13" i="11"/>
  <c r="F17" i="11"/>
  <c r="H45" i="11"/>
  <c r="F45" i="11"/>
  <c r="H77" i="11"/>
  <c r="F77" i="11"/>
  <c r="F81" i="11"/>
  <c r="H109" i="11"/>
  <c r="F109" i="11"/>
  <c r="F113" i="11"/>
  <c r="H141" i="11"/>
  <c r="F141" i="11"/>
  <c r="F145" i="11"/>
  <c r="H167" i="11"/>
  <c r="F167" i="11"/>
  <c r="F168" i="11"/>
  <c r="F178" i="11"/>
  <c r="H180" i="11"/>
  <c r="H184" i="11"/>
  <c r="H186" i="11"/>
  <c r="H193" i="11"/>
  <c r="H202" i="11"/>
  <c r="F216" i="11"/>
  <c r="H215" i="11"/>
  <c r="H245" i="11"/>
  <c r="H274" i="11"/>
  <c r="H276" i="11"/>
  <c r="F297" i="11"/>
  <c r="H338" i="11"/>
  <c r="H340" i="11"/>
  <c r="F361" i="11"/>
  <c r="H402" i="11"/>
  <c r="H404" i="11"/>
  <c r="F457" i="11"/>
  <c r="F467" i="11"/>
  <c r="F468" i="11"/>
  <c r="H467" i="11"/>
  <c r="H490" i="11"/>
  <c r="H509" i="11"/>
  <c r="F510" i="11"/>
  <c r="F509" i="11"/>
  <c r="H529" i="11"/>
  <c r="F529" i="11"/>
  <c r="F530" i="11"/>
  <c r="H177" i="11"/>
  <c r="F177" i="11"/>
  <c r="H355" i="11"/>
  <c r="F355" i="11"/>
  <c r="F356" i="11"/>
  <c r="H46" i="11"/>
  <c r="H155" i="11"/>
  <c r="H260" i="11"/>
  <c r="F295" i="11"/>
  <c r="H294" i="11"/>
  <c r="F294" i="11"/>
  <c r="H431" i="11"/>
  <c r="H533" i="11"/>
  <c r="H10" i="11"/>
  <c r="H23" i="11"/>
  <c r="F50" i="11"/>
  <c r="H49" i="11"/>
  <c r="H7" i="11"/>
  <c r="F9" i="11"/>
  <c r="H11" i="11"/>
  <c r="H15" i="11"/>
  <c r="F22" i="11"/>
  <c r="H30" i="11"/>
  <c r="H34" i="11"/>
  <c r="F39" i="11"/>
  <c r="F42" i="11"/>
  <c r="H41" i="11"/>
  <c r="H43" i="11"/>
  <c r="H47" i="11"/>
  <c r="F54" i="11"/>
  <c r="H62" i="11"/>
  <c r="H66" i="11"/>
  <c r="F71" i="11"/>
  <c r="F74" i="11"/>
  <c r="H73" i="11"/>
  <c r="H75" i="11"/>
  <c r="H79" i="11"/>
  <c r="F86" i="11"/>
  <c r="H94" i="11"/>
  <c r="H98" i="11"/>
  <c r="F103" i="11"/>
  <c r="F106" i="11"/>
  <c r="H105" i="11"/>
  <c r="H107" i="11"/>
  <c r="H111" i="11"/>
  <c r="F118" i="11"/>
  <c r="H126" i="11"/>
  <c r="H130" i="11"/>
  <c r="F135" i="11"/>
  <c r="F138" i="11"/>
  <c r="H137" i="11"/>
  <c r="H139" i="11"/>
  <c r="H143" i="11"/>
  <c r="F150" i="11"/>
  <c r="H158" i="11"/>
  <c r="H165" i="11"/>
  <c r="H189" i="11"/>
  <c r="F189" i="11"/>
  <c r="F193" i="11"/>
  <c r="H198" i="11"/>
  <c r="H206" i="11"/>
  <c r="F215" i="11"/>
  <c r="H232" i="11"/>
  <c r="H234" i="11"/>
  <c r="H236" i="11"/>
  <c r="F332" i="11"/>
  <c r="F396" i="11"/>
  <c r="F428" i="11"/>
  <c r="H439" i="11"/>
  <c r="F447" i="11"/>
  <c r="H446" i="11"/>
  <c r="F446" i="11"/>
  <c r="H450" i="11"/>
  <c r="F485" i="11"/>
  <c r="H484" i="11"/>
  <c r="F484" i="11"/>
  <c r="H488" i="11"/>
  <c r="H495" i="11"/>
  <c r="F522" i="11"/>
  <c r="H614" i="11"/>
  <c r="H29" i="11"/>
  <c r="F29" i="11"/>
  <c r="H157" i="11"/>
  <c r="F157" i="11"/>
  <c r="H224" i="11"/>
  <c r="H562" i="11"/>
  <c r="F562" i="11"/>
  <c r="H18" i="11"/>
  <c r="H31" i="11"/>
  <c r="H63" i="11"/>
  <c r="H91" i="11"/>
  <c r="H114" i="11"/>
  <c r="H127" i="11"/>
  <c r="H168" i="11"/>
  <c r="H37" i="11"/>
  <c r="F37" i="11"/>
  <c r="H69" i="11"/>
  <c r="F69" i="11"/>
  <c r="H101" i="11"/>
  <c r="F101" i="11"/>
  <c r="H133" i="11"/>
  <c r="F133" i="11"/>
  <c r="F163" i="11"/>
  <c r="F164" i="11"/>
  <c r="H163" i="11"/>
  <c r="H170" i="11"/>
  <c r="F184" i="11"/>
  <c r="H183" i="11"/>
  <c r="H191" i="11"/>
  <c r="H200" i="11"/>
  <c r="H209" i="11"/>
  <c r="F209" i="11"/>
  <c r="H213" i="11"/>
  <c r="H239" i="11"/>
  <c r="F239" i="11"/>
  <c r="F240" i="11"/>
  <c r="H311" i="11"/>
  <c r="F319" i="11"/>
  <c r="H318" i="11"/>
  <c r="F318" i="11"/>
  <c r="H375" i="11"/>
  <c r="F383" i="11"/>
  <c r="H382" i="11"/>
  <c r="F382" i="11"/>
  <c r="F191" i="11"/>
  <c r="F190" i="11"/>
  <c r="F391" i="11"/>
  <c r="H390" i="11"/>
  <c r="F423" i="11"/>
  <c r="H422" i="11"/>
  <c r="F422" i="11"/>
  <c r="H557" i="11"/>
  <c r="H6" i="11"/>
  <c r="H27" i="11"/>
  <c r="H50" i="11"/>
  <c r="H95" i="11"/>
  <c r="H142" i="11"/>
  <c r="H267" i="11"/>
  <c r="F267" i="11"/>
  <c r="F6" i="11"/>
  <c r="F14" i="11"/>
  <c r="H22" i="11"/>
  <c r="H26" i="11"/>
  <c r="F31" i="11"/>
  <c r="F34" i="11"/>
  <c r="H33" i="11"/>
  <c r="H35" i="11"/>
  <c r="H39" i="11"/>
  <c r="F46" i="11"/>
  <c r="H54" i="11"/>
  <c r="H58" i="11"/>
  <c r="F63" i="11"/>
  <c r="F66" i="11"/>
  <c r="H65" i="11"/>
  <c r="H67" i="11"/>
  <c r="H71" i="11"/>
  <c r="F78" i="11"/>
  <c r="H86" i="11"/>
  <c r="H90" i="11"/>
  <c r="F95" i="11"/>
  <c r="F98" i="11"/>
  <c r="H97" i="11"/>
  <c r="H99" i="11"/>
  <c r="H103" i="11"/>
  <c r="F110" i="11"/>
  <c r="H118" i="11"/>
  <c r="H122" i="11"/>
  <c r="F127" i="11"/>
  <c r="F130" i="11"/>
  <c r="H129" i="11"/>
  <c r="H131" i="11"/>
  <c r="H135" i="11"/>
  <c r="F142" i="11"/>
  <c r="H150" i="11"/>
  <c r="H154" i="11"/>
  <c r="F159" i="11"/>
  <c r="H161" i="11"/>
  <c r="H174" i="11"/>
  <c r="F183" i="11"/>
  <c r="F206" i="11"/>
  <c r="H205" i="11"/>
  <c r="H207" i="11"/>
  <c r="H222" i="11"/>
  <c r="F232" i="11"/>
  <c r="H231" i="11"/>
  <c r="H279" i="11"/>
  <c r="H343" i="11"/>
  <c r="H407" i="11"/>
  <c r="H419" i="11"/>
  <c r="F419" i="11"/>
  <c r="F420" i="11"/>
  <c r="H482" i="11"/>
  <c r="F482" i="11"/>
  <c r="H507" i="11"/>
  <c r="H654" i="11"/>
  <c r="H185" i="11"/>
  <c r="H217" i="11"/>
  <c r="H233" i="11"/>
  <c r="H249" i="11"/>
  <c r="H254" i="11"/>
  <c r="F282" i="11"/>
  <c r="H281" i="11"/>
  <c r="H283" i="11"/>
  <c r="F283" i="11"/>
  <c r="F311" i="11"/>
  <c r="H310" i="11"/>
  <c r="F346" i="11"/>
  <c r="H345" i="11"/>
  <c r="H347" i="11"/>
  <c r="F347" i="11"/>
  <c r="F375" i="11"/>
  <c r="H374" i="11"/>
  <c r="F410" i="11"/>
  <c r="H409" i="11"/>
  <c r="H411" i="11"/>
  <c r="F411" i="11"/>
  <c r="F439" i="11"/>
  <c r="H438" i="11"/>
  <c r="F463" i="11"/>
  <c r="H462" i="11"/>
  <c r="F462" i="11"/>
  <c r="H590" i="11"/>
  <c r="F11" i="11"/>
  <c r="F19" i="11"/>
  <c r="F27" i="11"/>
  <c r="F35" i="11"/>
  <c r="F43" i="11"/>
  <c r="F51" i="11"/>
  <c r="F59" i="11"/>
  <c r="F67" i="11"/>
  <c r="F75" i="11"/>
  <c r="F83" i="11"/>
  <c r="F91" i="11"/>
  <c r="F99" i="11"/>
  <c r="F107" i="11"/>
  <c r="F115" i="11"/>
  <c r="F123" i="11"/>
  <c r="F131" i="11"/>
  <c r="F139" i="11"/>
  <c r="F147" i="11"/>
  <c r="F155" i="11"/>
  <c r="F165" i="11"/>
  <c r="F170" i="11"/>
  <c r="F175" i="11"/>
  <c r="F185" i="11"/>
  <c r="F187" i="11"/>
  <c r="F197" i="11"/>
  <c r="F202" i="11"/>
  <c r="F207" i="11"/>
  <c r="F217" i="11"/>
  <c r="H219" i="11"/>
  <c r="F219" i="11"/>
  <c r="F221" i="11"/>
  <c r="F233" i="11"/>
  <c r="H235" i="11"/>
  <c r="F235" i="11"/>
  <c r="F237" i="11"/>
  <c r="F249" i="11"/>
  <c r="H251" i="11"/>
  <c r="F251" i="11"/>
  <c r="F253" i="11"/>
  <c r="F274" i="11"/>
  <c r="H273" i="11"/>
  <c r="H275" i="11"/>
  <c r="F275" i="11"/>
  <c r="F303" i="11"/>
  <c r="H302" i="11"/>
  <c r="F338" i="11"/>
  <c r="H337" i="11"/>
  <c r="H339" i="11"/>
  <c r="F339" i="11"/>
  <c r="F367" i="11"/>
  <c r="H366" i="11"/>
  <c r="F402" i="11"/>
  <c r="H401" i="11"/>
  <c r="H403" i="11"/>
  <c r="F403" i="11"/>
  <c r="F409" i="11"/>
  <c r="F431" i="11"/>
  <c r="H430" i="11"/>
  <c r="F450" i="11"/>
  <c r="H449" i="11"/>
  <c r="H451" i="11"/>
  <c r="H469" i="11"/>
  <c r="F488" i="11"/>
  <c r="H487" i="11"/>
  <c r="F520" i="11"/>
  <c r="F519" i="11"/>
  <c r="H519" i="11"/>
  <c r="H586" i="11"/>
  <c r="H593" i="11"/>
  <c r="H678" i="11"/>
  <c r="H884" i="11"/>
  <c r="F179" i="11"/>
  <c r="F211" i="11"/>
  <c r="F258" i="11"/>
  <c r="H257" i="11"/>
  <c r="H259" i="11"/>
  <c r="F259" i="11"/>
  <c r="F261" i="11"/>
  <c r="F287" i="11"/>
  <c r="H286" i="11"/>
  <c r="F322" i="11"/>
  <c r="H321" i="11"/>
  <c r="H323" i="11"/>
  <c r="F323" i="11"/>
  <c r="F351" i="11"/>
  <c r="H350" i="11"/>
  <c r="F386" i="11"/>
  <c r="H385" i="11"/>
  <c r="H387" i="11"/>
  <c r="F387" i="11"/>
  <c r="F415" i="11"/>
  <c r="H414" i="11"/>
  <c r="F455" i="11"/>
  <c r="H454" i="11"/>
  <c r="F454" i="11"/>
  <c r="H465" i="11"/>
  <c r="H474" i="11"/>
  <c r="H501" i="11"/>
  <c r="F515" i="11"/>
  <c r="F516" i="11"/>
  <c r="H515" i="11"/>
  <c r="H657" i="11"/>
  <c r="H776" i="11"/>
  <c r="F779" i="11"/>
  <c r="H778" i="11"/>
  <c r="F778" i="11"/>
  <c r="H829" i="11"/>
  <c r="F829" i="11"/>
  <c r="H169" i="11"/>
  <c r="H201" i="11"/>
  <c r="H225" i="11"/>
  <c r="H241" i="11"/>
  <c r="F257" i="11"/>
  <c r="F279" i="11"/>
  <c r="H278" i="11"/>
  <c r="F286" i="11"/>
  <c r="F314" i="11"/>
  <c r="H313" i="11"/>
  <c r="H315" i="11"/>
  <c r="F315" i="11"/>
  <c r="F321" i="11"/>
  <c r="F343" i="11"/>
  <c r="H342" i="11"/>
  <c r="F350" i="11"/>
  <c r="F378" i="11"/>
  <c r="H377" i="11"/>
  <c r="H379" i="11"/>
  <c r="F379" i="11"/>
  <c r="F385" i="11"/>
  <c r="F407" i="11"/>
  <c r="H406" i="11"/>
  <c r="F414" i="11"/>
  <c r="F442" i="11"/>
  <c r="H441" i="11"/>
  <c r="H443" i="11"/>
  <c r="F465" i="11"/>
  <c r="F499" i="11"/>
  <c r="H499" i="11"/>
  <c r="H513" i="11"/>
  <c r="F528" i="11"/>
  <c r="H527" i="11"/>
  <c r="F527" i="11"/>
  <c r="F576" i="11"/>
  <c r="H575" i="11"/>
  <c r="F575" i="11"/>
  <c r="H633" i="11"/>
  <c r="H645" i="11"/>
  <c r="H650" i="11"/>
  <c r="F650" i="11"/>
  <c r="F169" i="11"/>
  <c r="F171" i="11"/>
  <c r="H227" i="11"/>
  <c r="F227" i="11"/>
  <c r="H243" i="11"/>
  <c r="F243" i="11"/>
  <c r="F271" i="11"/>
  <c r="H270" i="11"/>
  <c r="F306" i="11"/>
  <c r="H305" i="11"/>
  <c r="H307" i="11"/>
  <c r="F307" i="11"/>
  <c r="F335" i="11"/>
  <c r="H334" i="11"/>
  <c r="F370" i="11"/>
  <c r="H369" i="11"/>
  <c r="H371" i="11"/>
  <c r="F371" i="11"/>
  <c r="F399" i="11"/>
  <c r="H398" i="11"/>
  <c r="F434" i="11"/>
  <c r="H433" i="11"/>
  <c r="H435" i="11"/>
  <c r="F435" i="11"/>
  <c r="F478" i="11"/>
  <c r="H477" i="11"/>
  <c r="H479" i="11"/>
  <c r="H497" i="11"/>
  <c r="F498" i="11"/>
  <c r="H506" i="11"/>
  <c r="H530" i="11"/>
  <c r="H566" i="11"/>
  <c r="H621" i="11"/>
  <c r="H626" i="11"/>
  <c r="F626" i="11"/>
  <c r="H708" i="11"/>
  <c r="F708" i="11"/>
  <c r="H725" i="11"/>
  <c r="F725" i="11"/>
  <c r="H489" i="11"/>
  <c r="H517" i="11"/>
  <c r="H525" i="11"/>
  <c r="H542" i="11"/>
  <c r="F552" i="11"/>
  <c r="H551" i="11"/>
  <c r="F551" i="11"/>
  <c r="H573" i="11"/>
  <c r="H605" i="11"/>
  <c r="H610" i="11"/>
  <c r="F610" i="11"/>
  <c r="H617" i="11"/>
  <c r="H638" i="11"/>
  <c r="H669" i="11"/>
  <c r="H674" i="11"/>
  <c r="F674" i="11"/>
  <c r="H681" i="11"/>
  <c r="H904" i="11"/>
  <c r="F907" i="11"/>
  <c r="H906" i="11"/>
  <c r="F906" i="11"/>
  <c r="H1179" i="11"/>
  <c r="F443" i="11"/>
  <c r="F451" i="11"/>
  <c r="F459" i="11"/>
  <c r="F469" i="11"/>
  <c r="F474" i="11"/>
  <c r="F479" i="11"/>
  <c r="F489" i="11"/>
  <c r="F491" i="11"/>
  <c r="F501" i="11"/>
  <c r="F506" i="11"/>
  <c r="F547" i="11"/>
  <c r="H549" i="11"/>
  <c r="H569" i="11"/>
  <c r="H578" i="11"/>
  <c r="H582" i="11"/>
  <c r="H598" i="11"/>
  <c r="F627" i="11"/>
  <c r="H629" i="11"/>
  <c r="H634" i="11"/>
  <c r="F634" i="11"/>
  <c r="H641" i="11"/>
  <c r="H662" i="11"/>
  <c r="F691" i="11"/>
  <c r="H693" i="11"/>
  <c r="H709" i="11"/>
  <c r="H733" i="11"/>
  <c r="F733" i="11"/>
  <c r="H481" i="11"/>
  <c r="H510" i="11"/>
  <c r="H534" i="11"/>
  <c r="H545" i="11"/>
  <c r="H554" i="11"/>
  <c r="H558" i="11"/>
  <c r="F568" i="11"/>
  <c r="H567" i="11"/>
  <c r="F567" i="11"/>
  <c r="F587" i="11"/>
  <c r="H589" i="11"/>
  <c r="H594" i="11"/>
  <c r="F594" i="11"/>
  <c r="H601" i="11"/>
  <c r="H622" i="11"/>
  <c r="F651" i="11"/>
  <c r="H653" i="11"/>
  <c r="H658" i="11"/>
  <c r="F658" i="11"/>
  <c r="H665" i="11"/>
  <c r="H686" i="11"/>
  <c r="H698" i="11"/>
  <c r="F698" i="11"/>
  <c r="H765" i="11"/>
  <c r="F765" i="11"/>
  <c r="H820" i="11"/>
  <c r="F481" i="11"/>
  <c r="F483" i="11"/>
  <c r="F544" i="11"/>
  <c r="H543" i="11"/>
  <c r="F543" i="11"/>
  <c r="F554" i="11"/>
  <c r="F563" i="11"/>
  <c r="H565" i="11"/>
  <c r="H585" i="11"/>
  <c r="F611" i="11"/>
  <c r="H613" i="11"/>
  <c r="H618" i="11"/>
  <c r="F618" i="11"/>
  <c r="H625" i="11"/>
  <c r="H646" i="11"/>
  <c r="F675" i="11"/>
  <c r="H677" i="11"/>
  <c r="H682" i="11"/>
  <c r="F682" i="11"/>
  <c r="H689" i="11"/>
  <c r="H741" i="11"/>
  <c r="F741" i="11"/>
  <c r="H840" i="11"/>
  <c r="F843" i="11"/>
  <c r="H842" i="11"/>
  <c r="F842" i="11"/>
  <c r="H1089" i="11"/>
  <c r="H473" i="11"/>
  <c r="H505" i="11"/>
  <c r="H518" i="11"/>
  <c r="F518" i="11"/>
  <c r="H526" i="11"/>
  <c r="H537" i="11"/>
  <c r="F537" i="11"/>
  <c r="F539" i="11"/>
  <c r="H541" i="11"/>
  <c r="H561" i="11"/>
  <c r="H570" i="11"/>
  <c r="H574" i="11"/>
  <c r="F584" i="11"/>
  <c r="H583" i="11"/>
  <c r="F583" i="11"/>
  <c r="H606" i="11"/>
  <c r="H637" i="11"/>
  <c r="H642" i="11"/>
  <c r="F642" i="11"/>
  <c r="H649" i="11"/>
  <c r="H670" i="11"/>
  <c r="H703" i="11"/>
  <c r="F703" i="11"/>
  <c r="H893" i="11"/>
  <c r="F893" i="11"/>
  <c r="F475" i="11"/>
  <c r="F490" i="11"/>
  <c r="F507" i="11"/>
  <c r="F536" i="11"/>
  <c r="H535" i="11"/>
  <c r="F535" i="11"/>
  <c r="H546" i="11"/>
  <c r="H550" i="11"/>
  <c r="F560" i="11"/>
  <c r="H559" i="11"/>
  <c r="F559" i="11"/>
  <c r="H581" i="11"/>
  <c r="H597" i="11"/>
  <c r="H602" i="11"/>
  <c r="F602" i="11"/>
  <c r="H609" i="11"/>
  <c r="H630" i="11"/>
  <c r="H661" i="11"/>
  <c r="H666" i="11"/>
  <c r="F666" i="11"/>
  <c r="H673" i="11"/>
  <c r="H694" i="11"/>
  <c r="H701" i="11"/>
  <c r="H756" i="11"/>
  <c r="F1024" i="11"/>
  <c r="H1023" i="11"/>
  <c r="F1023" i="11"/>
  <c r="H752" i="11"/>
  <c r="F755" i="11"/>
  <c r="H754" i="11"/>
  <c r="F754" i="11"/>
  <c r="H796" i="11"/>
  <c r="H805" i="11"/>
  <c r="H816" i="11"/>
  <c r="F819" i="11"/>
  <c r="H818" i="11"/>
  <c r="F818" i="11"/>
  <c r="H860" i="11"/>
  <c r="H869" i="11"/>
  <c r="H880" i="11"/>
  <c r="F883" i="11"/>
  <c r="H882" i="11"/>
  <c r="F882" i="11"/>
  <c r="H922" i="11"/>
  <c r="H953" i="11"/>
  <c r="F1000" i="11"/>
  <c r="H999" i="11"/>
  <c r="F999" i="11"/>
  <c r="H1004" i="11"/>
  <c r="H1011" i="11"/>
  <c r="H1172" i="11"/>
  <c r="H1177" i="11"/>
  <c r="F1256" i="11"/>
  <c r="H1255" i="11"/>
  <c r="F1255" i="11"/>
  <c r="F591" i="11"/>
  <c r="F599" i="11"/>
  <c r="F607" i="11"/>
  <c r="F615" i="11"/>
  <c r="F623" i="11"/>
  <c r="F631" i="11"/>
  <c r="F639" i="11"/>
  <c r="F647" i="11"/>
  <c r="F655" i="11"/>
  <c r="F663" i="11"/>
  <c r="F671" i="11"/>
  <c r="F679" i="11"/>
  <c r="F687" i="11"/>
  <c r="F695" i="11"/>
  <c r="H712" i="11"/>
  <c r="H772" i="11"/>
  <c r="H781" i="11"/>
  <c r="H792" i="11"/>
  <c r="F795" i="11"/>
  <c r="H794" i="11"/>
  <c r="F794" i="11"/>
  <c r="F805" i="11"/>
  <c r="H836" i="11"/>
  <c r="H845" i="11"/>
  <c r="H856" i="11"/>
  <c r="F859" i="11"/>
  <c r="H858" i="11"/>
  <c r="F858" i="11"/>
  <c r="F869" i="11"/>
  <c r="H900" i="11"/>
  <c r="H909" i="11"/>
  <c r="H920" i="11"/>
  <c r="F922" i="11"/>
  <c r="H937" i="11"/>
  <c r="F937" i="11"/>
  <c r="F952" i="11"/>
  <c r="H951" i="11"/>
  <c r="H987" i="11"/>
  <c r="F1088" i="11"/>
  <c r="H1087" i="11"/>
  <c r="F1087" i="11"/>
  <c r="H1153" i="11"/>
  <c r="H1243" i="11"/>
  <c r="H710" i="11"/>
  <c r="H714" i="11"/>
  <c r="F714" i="11"/>
  <c r="H716" i="11"/>
  <c r="F716" i="11"/>
  <c r="H748" i="11"/>
  <c r="H757" i="11"/>
  <c r="H768" i="11"/>
  <c r="F771" i="11"/>
  <c r="H770" i="11"/>
  <c r="F770" i="11"/>
  <c r="H812" i="11"/>
  <c r="H821" i="11"/>
  <c r="H832" i="11"/>
  <c r="F835" i="11"/>
  <c r="H834" i="11"/>
  <c r="F834" i="11"/>
  <c r="H876" i="11"/>
  <c r="H885" i="11"/>
  <c r="H896" i="11"/>
  <c r="F899" i="11"/>
  <c r="H898" i="11"/>
  <c r="F898" i="11"/>
  <c r="H985" i="11"/>
  <c r="F1064" i="11"/>
  <c r="H1063" i="11"/>
  <c r="F1063" i="11"/>
  <c r="H1068" i="11"/>
  <c r="H1075" i="11"/>
  <c r="H1236" i="11"/>
  <c r="H1241" i="11"/>
  <c r="F545" i="11"/>
  <c r="F553" i="11"/>
  <c r="F561" i="11"/>
  <c r="F569" i="11"/>
  <c r="F577" i="11"/>
  <c r="F585" i="11"/>
  <c r="H591" i="11"/>
  <c r="F593" i="11"/>
  <c r="H599" i="11"/>
  <c r="F601" i="11"/>
  <c r="H607" i="11"/>
  <c r="F609" i="11"/>
  <c r="H615" i="11"/>
  <c r="F617" i="11"/>
  <c r="H623" i="11"/>
  <c r="F625" i="11"/>
  <c r="H631" i="11"/>
  <c r="F633" i="11"/>
  <c r="H639" i="11"/>
  <c r="F641" i="11"/>
  <c r="H647" i="11"/>
  <c r="F649" i="11"/>
  <c r="H655" i="11"/>
  <c r="F657" i="11"/>
  <c r="H663" i="11"/>
  <c r="F665" i="11"/>
  <c r="H671" i="11"/>
  <c r="F673" i="11"/>
  <c r="H679" i="11"/>
  <c r="F681" i="11"/>
  <c r="H687" i="11"/>
  <c r="F689" i="11"/>
  <c r="H695" i="11"/>
  <c r="H720" i="11"/>
  <c r="F742" i="11"/>
  <c r="F743" i="11"/>
  <c r="H744" i="11"/>
  <c r="F747" i="11"/>
  <c r="H746" i="11"/>
  <c r="F746" i="11"/>
  <c r="F757" i="11"/>
  <c r="F766" i="11"/>
  <c r="H788" i="11"/>
  <c r="H797" i="11"/>
  <c r="H808" i="11"/>
  <c r="F811" i="11"/>
  <c r="H810" i="11"/>
  <c r="F810" i="11"/>
  <c r="F821" i="11"/>
  <c r="F830" i="11"/>
  <c r="H852" i="11"/>
  <c r="H861" i="11"/>
  <c r="H872" i="11"/>
  <c r="F875" i="11"/>
  <c r="H874" i="11"/>
  <c r="F874" i="11"/>
  <c r="F885" i="11"/>
  <c r="F894" i="11"/>
  <c r="H916" i="11"/>
  <c r="H931" i="11"/>
  <c r="H980" i="11"/>
  <c r="F980" i="11"/>
  <c r="H1051" i="11"/>
  <c r="F1152" i="11"/>
  <c r="H1151" i="11"/>
  <c r="F1151" i="11"/>
  <c r="H1217" i="11"/>
  <c r="F526" i="11"/>
  <c r="F534" i="11"/>
  <c r="F542" i="11"/>
  <c r="F550" i="11"/>
  <c r="F558" i="11"/>
  <c r="F566" i="11"/>
  <c r="F574" i="11"/>
  <c r="F582" i="11"/>
  <c r="F590" i="11"/>
  <c r="F598" i="11"/>
  <c r="F606" i="11"/>
  <c r="F614" i="11"/>
  <c r="F622" i="11"/>
  <c r="F630" i="11"/>
  <c r="F638" i="11"/>
  <c r="F646" i="11"/>
  <c r="F654" i="11"/>
  <c r="F662" i="11"/>
  <c r="F670" i="11"/>
  <c r="F678" i="11"/>
  <c r="F686" i="11"/>
  <c r="F694" i="11"/>
  <c r="F709" i="11"/>
  <c r="H718" i="11"/>
  <c r="F720" i="11"/>
  <c r="H722" i="11"/>
  <c r="F722" i="11"/>
  <c r="H724" i="11"/>
  <c r="F724" i="11"/>
  <c r="F726" i="11"/>
  <c r="H732" i="11"/>
  <c r="F732" i="11"/>
  <c r="F734" i="11"/>
  <c r="H740" i="11"/>
  <c r="H764" i="11"/>
  <c r="H773" i="11"/>
  <c r="H784" i="11"/>
  <c r="F787" i="11"/>
  <c r="H786" i="11"/>
  <c r="F786" i="11"/>
  <c r="F797" i="11"/>
  <c r="F806" i="11"/>
  <c r="H828" i="11"/>
  <c r="H837" i="11"/>
  <c r="H848" i="11"/>
  <c r="F851" i="11"/>
  <c r="H850" i="11"/>
  <c r="F850" i="11"/>
  <c r="F861" i="11"/>
  <c r="F870" i="11"/>
  <c r="H892" i="11"/>
  <c r="H901" i="11"/>
  <c r="H912" i="11"/>
  <c r="F915" i="11"/>
  <c r="H914" i="11"/>
  <c r="F914" i="11"/>
  <c r="F923" i="11"/>
  <c r="H925" i="11"/>
  <c r="H927" i="11"/>
  <c r="F927" i="11"/>
  <c r="H945" i="11"/>
  <c r="H1044" i="11"/>
  <c r="H1049" i="11"/>
  <c r="F1128" i="11"/>
  <c r="H1127" i="11"/>
  <c r="F1127" i="11"/>
  <c r="H1132" i="11"/>
  <c r="H1139" i="11"/>
  <c r="H702" i="11"/>
  <c r="F711" i="11"/>
  <c r="H728" i="11"/>
  <c r="F731" i="11"/>
  <c r="H730" i="11"/>
  <c r="F730" i="11"/>
  <c r="H736" i="11"/>
  <c r="F739" i="11"/>
  <c r="H738" i="11"/>
  <c r="F738" i="11"/>
  <c r="H742" i="11"/>
  <c r="H749" i="11"/>
  <c r="H760" i="11"/>
  <c r="F763" i="11"/>
  <c r="H762" i="11"/>
  <c r="F762" i="11"/>
  <c r="F773" i="11"/>
  <c r="F782" i="11"/>
  <c r="H804" i="11"/>
  <c r="H813" i="11"/>
  <c r="H824" i="11"/>
  <c r="F827" i="11"/>
  <c r="H826" i="11"/>
  <c r="F826" i="11"/>
  <c r="F837" i="11"/>
  <c r="F846" i="11"/>
  <c r="H868" i="11"/>
  <c r="H877" i="11"/>
  <c r="H888" i="11"/>
  <c r="F891" i="11"/>
  <c r="H890" i="11"/>
  <c r="F890" i="11"/>
  <c r="F901" i="11"/>
  <c r="F910" i="11"/>
  <c r="F965" i="11"/>
  <c r="H964" i="11"/>
  <c r="F964" i="11"/>
  <c r="H1025" i="11"/>
  <c r="H1115" i="11"/>
  <c r="F1216" i="11"/>
  <c r="H1215" i="11"/>
  <c r="F1215" i="11"/>
  <c r="F715" i="11"/>
  <c r="F717" i="11"/>
  <c r="H734" i="11"/>
  <c r="F758" i="11"/>
  <c r="H780" i="11"/>
  <c r="H789" i="11"/>
  <c r="H800" i="11"/>
  <c r="F803" i="11"/>
  <c r="H802" i="11"/>
  <c r="F802" i="11"/>
  <c r="F822" i="11"/>
  <c r="H844" i="11"/>
  <c r="H853" i="11"/>
  <c r="H864" i="11"/>
  <c r="F867" i="11"/>
  <c r="H866" i="11"/>
  <c r="F866" i="11"/>
  <c r="F886" i="11"/>
  <c r="H908" i="11"/>
  <c r="H917" i="11"/>
  <c r="H932" i="11"/>
  <c r="F944" i="11"/>
  <c r="H943" i="11"/>
  <c r="F943" i="11"/>
  <c r="H1108" i="11"/>
  <c r="H1113" i="11"/>
  <c r="F1192" i="11"/>
  <c r="H1191" i="11"/>
  <c r="F1191" i="11"/>
  <c r="H1196" i="11"/>
  <c r="H1203" i="11"/>
  <c r="F929" i="11"/>
  <c r="F968" i="11"/>
  <c r="H967" i="11"/>
  <c r="H969" i="11"/>
  <c r="F984" i="11"/>
  <c r="H983" i="11"/>
  <c r="F983" i="11"/>
  <c r="H1009" i="11"/>
  <c r="H1028" i="11"/>
  <c r="H1035" i="11"/>
  <c r="F1048" i="11"/>
  <c r="H1047" i="11"/>
  <c r="F1047" i="11"/>
  <c r="H1073" i="11"/>
  <c r="H1092" i="11"/>
  <c r="H1099" i="11"/>
  <c r="F1112" i="11"/>
  <c r="H1111" i="11"/>
  <c r="F1111" i="11"/>
  <c r="H1137" i="11"/>
  <c r="H1156" i="11"/>
  <c r="H1163" i="11"/>
  <c r="F1176" i="11"/>
  <c r="H1175" i="11"/>
  <c r="F1175" i="11"/>
  <c r="H1201" i="11"/>
  <c r="H1220" i="11"/>
  <c r="H1227" i="11"/>
  <c r="F1240" i="11"/>
  <c r="H1239" i="11"/>
  <c r="F1239" i="11"/>
  <c r="F751" i="11"/>
  <c r="F759" i="11"/>
  <c r="F767" i="11"/>
  <c r="F775" i="11"/>
  <c r="F783" i="11"/>
  <c r="F791" i="11"/>
  <c r="F799" i="11"/>
  <c r="F807" i="11"/>
  <c r="F815" i="11"/>
  <c r="F823" i="11"/>
  <c r="F831" i="11"/>
  <c r="F839" i="11"/>
  <c r="F847" i="11"/>
  <c r="F855" i="11"/>
  <c r="F863" i="11"/>
  <c r="F871" i="11"/>
  <c r="F879" i="11"/>
  <c r="F887" i="11"/>
  <c r="F895" i="11"/>
  <c r="F903" i="11"/>
  <c r="F911" i="11"/>
  <c r="F919" i="11"/>
  <c r="F934" i="11"/>
  <c r="F955" i="11"/>
  <c r="H954" i="11"/>
  <c r="H956" i="11"/>
  <c r="F956" i="11"/>
  <c r="F981" i="11"/>
  <c r="H988" i="11"/>
  <c r="H995" i="11"/>
  <c r="F1008" i="11"/>
  <c r="H1007" i="11"/>
  <c r="F1007" i="11"/>
  <c r="H1033" i="11"/>
  <c r="H1052" i="11"/>
  <c r="H1059" i="11"/>
  <c r="F1072" i="11"/>
  <c r="H1071" i="11"/>
  <c r="F1071" i="11"/>
  <c r="H1097" i="11"/>
  <c r="H1116" i="11"/>
  <c r="H1123" i="11"/>
  <c r="F1136" i="11"/>
  <c r="H1135" i="11"/>
  <c r="F1135" i="11"/>
  <c r="H1161" i="11"/>
  <c r="H1180" i="11"/>
  <c r="H1187" i="11"/>
  <c r="F1200" i="11"/>
  <c r="H1199" i="11"/>
  <c r="F1199" i="11"/>
  <c r="H1225" i="11"/>
  <c r="H1244" i="11"/>
  <c r="H1251" i="11"/>
  <c r="F740" i="11"/>
  <c r="F748" i="11"/>
  <c r="F756" i="11"/>
  <c r="F764" i="11"/>
  <c r="F772" i="11"/>
  <c r="F780" i="11"/>
  <c r="F788" i="11"/>
  <c r="F796" i="11"/>
  <c r="F804" i="11"/>
  <c r="F812" i="11"/>
  <c r="F820" i="11"/>
  <c r="F828" i="11"/>
  <c r="F836" i="11"/>
  <c r="F844" i="11"/>
  <c r="F852" i="11"/>
  <c r="F860" i="11"/>
  <c r="F868" i="11"/>
  <c r="F876" i="11"/>
  <c r="F884" i="11"/>
  <c r="F892" i="11"/>
  <c r="F900" i="11"/>
  <c r="F908" i="11"/>
  <c r="F916" i="11"/>
  <c r="F921" i="11"/>
  <c r="F931" i="11"/>
  <c r="F938" i="11"/>
  <c r="H940" i="11"/>
  <c r="F947" i="11"/>
  <c r="H946" i="11"/>
  <c r="H948" i="11"/>
  <c r="F948" i="11"/>
  <c r="F954" i="11"/>
  <c r="F973" i="11"/>
  <c r="H972" i="11"/>
  <c r="F972" i="11"/>
  <c r="H993" i="11"/>
  <c r="H1012" i="11"/>
  <c r="H1019" i="11"/>
  <c r="F1032" i="11"/>
  <c r="H1031" i="11"/>
  <c r="F1031" i="11"/>
  <c r="H1057" i="11"/>
  <c r="H1076" i="11"/>
  <c r="H1083" i="11"/>
  <c r="F1096" i="11"/>
  <c r="H1095" i="11"/>
  <c r="F1095" i="11"/>
  <c r="H1121" i="11"/>
  <c r="H1140" i="11"/>
  <c r="H1147" i="11"/>
  <c r="F1160" i="11"/>
  <c r="H1159" i="11"/>
  <c r="F1159" i="11"/>
  <c r="H1185" i="11"/>
  <c r="H1204" i="11"/>
  <c r="H1211" i="11"/>
  <c r="F1224" i="11"/>
  <c r="H1223" i="11"/>
  <c r="F1223" i="11"/>
  <c r="H1249" i="11"/>
  <c r="H970" i="11"/>
  <c r="H979" i="11"/>
  <c r="F992" i="11"/>
  <c r="H991" i="11"/>
  <c r="F991" i="11"/>
  <c r="H1017" i="11"/>
  <c r="H1036" i="11"/>
  <c r="H1043" i="11"/>
  <c r="F1056" i="11"/>
  <c r="H1055" i="11"/>
  <c r="F1055" i="11"/>
  <c r="H1081" i="11"/>
  <c r="H1100" i="11"/>
  <c r="H1107" i="11"/>
  <c r="F1120" i="11"/>
  <c r="H1119" i="11"/>
  <c r="F1119" i="11"/>
  <c r="H1145" i="11"/>
  <c r="H1164" i="11"/>
  <c r="H1171" i="11"/>
  <c r="F1184" i="11"/>
  <c r="H1183" i="11"/>
  <c r="F1183" i="11"/>
  <c r="H1209" i="11"/>
  <c r="H1228" i="11"/>
  <c r="H1235" i="11"/>
  <c r="F1248" i="11"/>
  <c r="H1247" i="11"/>
  <c r="F1247" i="11"/>
  <c r="H938" i="11"/>
  <c r="F960" i="11"/>
  <c r="H959" i="11"/>
  <c r="H961" i="11"/>
  <c r="F976" i="11"/>
  <c r="H975" i="11"/>
  <c r="H977" i="11"/>
  <c r="H996" i="11"/>
  <c r="H1003" i="11"/>
  <c r="F1016" i="11"/>
  <c r="H1015" i="11"/>
  <c r="F1015" i="11"/>
  <c r="H1041" i="11"/>
  <c r="H1060" i="11"/>
  <c r="H1067" i="11"/>
  <c r="F1080" i="11"/>
  <c r="H1079" i="11"/>
  <c r="F1079" i="11"/>
  <c r="H1105" i="11"/>
  <c r="H1124" i="11"/>
  <c r="H1131" i="11"/>
  <c r="F1144" i="11"/>
  <c r="H1143" i="11"/>
  <c r="F1143" i="11"/>
  <c r="H1169" i="11"/>
  <c r="H1188" i="11"/>
  <c r="H1195" i="11"/>
  <c r="F1208" i="11"/>
  <c r="H1207" i="11"/>
  <c r="F1207" i="11"/>
  <c r="H1233" i="11"/>
  <c r="H1252" i="11"/>
  <c r="H1259" i="11"/>
  <c r="H935" i="11"/>
  <c r="F957" i="11"/>
  <c r="H1001" i="11"/>
  <c r="H1020" i="11"/>
  <c r="H1027" i="11"/>
  <c r="F1040" i="11"/>
  <c r="H1039" i="11"/>
  <c r="F1039" i="11"/>
  <c r="H1065" i="11"/>
  <c r="H1084" i="11"/>
  <c r="H1091" i="11"/>
  <c r="F1104" i="11"/>
  <c r="H1103" i="11"/>
  <c r="F1103" i="11"/>
  <c r="H1129" i="11"/>
  <c r="H1148" i="11"/>
  <c r="H1155" i="11"/>
  <c r="F1168" i="11"/>
  <c r="H1167" i="11"/>
  <c r="F1167" i="11"/>
  <c r="H1193" i="11"/>
  <c r="H1212" i="11"/>
  <c r="H1219" i="11"/>
  <c r="F1232" i="11"/>
  <c r="H1231" i="11"/>
  <c r="F1231" i="11"/>
  <c r="H1257" i="11"/>
  <c r="H997" i="11"/>
  <c r="H962" i="11"/>
  <c r="F945" i="11"/>
  <c r="F953" i="11"/>
  <c r="F961" i="11"/>
  <c r="F969" i="11"/>
  <c r="F977" i="11"/>
  <c r="F985" i="11"/>
  <c r="F993" i="11"/>
  <c r="F1001" i="11"/>
  <c r="F1009" i="11"/>
  <c r="F1017" i="11"/>
  <c r="F1025" i="11"/>
  <c r="F1033" i="11"/>
  <c r="F1041" i="11"/>
  <c r="F1049" i="11"/>
  <c r="F1057" i="11"/>
  <c r="F1065" i="11"/>
  <c r="F1073" i="11"/>
  <c r="F1081" i="11"/>
  <c r="F1089" i="11"/>
  <c r="F1097" i="11"/>
  <c r="F1105" i="11"/>
  <c r="F1113" i="11"/>
  <c r="F1121" i="11"/>
  <c r="F1129" i="11"/>
  <c r="F1137" i="11"/>
  <c r="F1145" i="11"/>
  <c r="F1153" i="11"/>
  <c r="F1161" i="11"/>
  <c r="F1169" i="11"/>
  <c r="F1177" i="11"/>
  <c r="F1185" i="11"/>
  <c r="F1193" i="11"/>
  <c r="F1201" i="11"/>
  <c r="F1209" i="11"/>
  <c r="F1217" i="11"/>
  <c r="F1225" i="11"/>
  <c r="F1233" i="11"/>
  <c r="F1241" i="11"/>
  <c r="F1249" i="11"/>
  <c r="F1257" i="11"/>
  <c r="F982" i="11"/>
  <c r="F990" i="11"/>
  <c r="F998" i="11"/>
  <c r="F1006" i="11"/>
  <c r="F1014" i="11"/>
  <c r="F1022" i="11"/>
  <c r="F1030" i="11"/>
  <c r="F1038" i="11"/>
  <c r="F1046" i="11"/>
  <c r="F1054" i="11"/>
  <c r="F1062" i="11"/>
  <c r="F1070" i="11"/>
  <c r="F1078" i="11"/>
  <c r="F1086" i="11"/>
  <c r="F1094" i="11"/>
  <c r="F1102" i="11"/>
  <c r="F1110" i="11"/>
  <c r="F1118" i="11"/>
  <c r="F1126" i="11"/>
  <c r="F1134" i="11"/>
  <c r="F1142" i="11"/>
  <c r="F1150" i="11"/>
  <c r="F1158" i="11"/>
  <c r="F1166" i="11"/>
  <c r="F1174" i="11"/>
  <c r="F1182" i="11"/>
  <c r="F1190" i="11"/>
  <c r="F1198" i="11"/>
  <c r="F1206" i="11"/>
  <c r="F1214" i="11"/>
  <c r="F1222" i="11"/>
  <c r="F1230" i="11"/>
  <c r="F1238" i="11"/>
  <c r="F1246" i="11"/>
  <c r="F1254" i="11"/>
  <c r="F979" i="11"/>
  <c r="F987" i="11"/>
  <c r="F995" i="11"/>
  <c r="F1003" i="11"/>
  <c r="F1011" i="11"/>
  <c r="F1019" i="11"/>
  <c r="F1027" i="11"/>
  <c r="F1035" i="11"/>
  <c r="F1043" i="11"/>
  <c r="F1051" i="11"/>
  <c r="F1059" i="11"/>
  <c r="F1067" i="11"/>
  <c r="F1075" i="11"/>
  <c r="F1083" i="11"/>
  <c r="F1091" i="11"/>
  <c r="F1099" i="11"/>
  <c r="F1107" i="11"/>
  <c r="F1115" i="11"/>
  <c r="F1123" i="11"/>
  <c r="F1131" i="11"/>
  <c r="F1139" i="11"/>
  <c r="F1147" i="11"/>
  <c r="F1155" i="11"/>
  <c r="F1163" i="11"/>
  <c r="F1171" i="11"/>
  <c r="F1179" i="11"/>
  <c r="F1187" i="11"/>
  <c r="F1195" i="11"/>
  <c r="F1203" i="11"/>
  <c r="F1211" i="11"/>
  <c r="F1219" i="11"/>
  <c r="F1227" i="11"/>
  <c r="F1235" i="11"/>
  <c r="F1243" i="11"/>
  <c r="F1251" i="11"/>
  <c r="F1259" i="11"/>
  <c r="F11" i="10"/>
  <c r="F19" i="10"/>
  <c r="F27" i="10"/>
  <c r="F35" i="10"/>
  <c r="F43" i="10"/>
  <c r="F51" i="10"/>
  <c r="F59" i="10"/>
  <c r="F67" i="10"/>
  <c r="F75" i="10"/>
  <c r="F83" i="10"/>
  <c r="F91" i="10"/>
  <c r="F99" i="10"/>
  <c r="F107" i="10"/>
  <c r="F115" i="10"/>
  <c r="F123" i="10"/>
  <c r="F131" i="10"/>
  <c r="F139" i="10"/>
  <c r="F147" i="10"/>
  <c r="F155" i="10"/>
  <c r="F163" i="10"/>
  <c r="F171" i="10"/>
  <c r="F179" i="10"/>
  <c r="F187" i="10"/>
  <c r="F195" i="10"/>
  <c r="F203" i="10"/>
  <c r="F211" i="10"/>
  <c r="F219" i="10"/>
  <c r="F227" i="10"/>
  <c r="F235" i="10"/>
  <c r="F243" i="10"/>
  <c r="F251" i="10"/>
  <c r="F259" i="10"/>
  <c r="F267" i="10"/>
  <c r="F275" i="10"/>
  <c r="F283" i="10"/>
  <c r="F291" i="10"/>
  <c r="F299" i="10"/>
  <c r="F307" i="10"/>
  <c r="F315" i="10"/>
  <c r="F323" i="10"/>
  <c r="F331" i="10"/>
  <c r="F339" i="10"/>
  <c r="F347" i="10"/>
  <c r="F355" i="10"/>
  <c r="F588" i="10"/>
  <c r="F361" i="10"/>
  <c r="F369" i="10"/>
  <c r="F377" i="10"/>
  <c r="F521" i="10"/>
  <c r="F529" i="10"/>
  <c r="F537" i="10"/>
  <c r="F545" i="10"/>
  <c r="F553" i="10"/>
  <c r="F561" i="10"/>
  <c r="F569" i="10"/>
  <c r="F577" i="10"/>
  <c r="F596" i="10"/>
  <c r="F581" i="10"/>
  <c r="F1017" i="10"/>
  <c r="F1025" i="10"/>
  <c r="F1033" i="10"/>
  <c r="F1041" i="10"/>
  <c r="F1049" i="10"/>
  <c r="F1057" i="10"/>
  <c r="F1065" i="10"/>
  <c r="F1073" i="10"/>
  <c r="F1081" i="10"/>
  <c r="F1105" i="10"/>
  <c r="F1113" i="10"/>
  <c r="F1121" i="10"/>
  <c r="F1129" i="10"/>
  <c r="F1137" i="10"/>
  <c r="F1145" i="10"/>
  <c r="F1153" i="10"/>
  <c r="F1161" i="10"/>
  <c r="F1169" i="10"/>
  <c r="F1177" i="10"/>
  <c r="F1185" i="10"/>
  <c r="F1193" i="10"/>
  <c r="F1201" i="10"/>
  <c r="F1209" i="10"/>
  <c r="F1217" i="10"/>
  <c r="F1225" i="10"/>
  <c r="F1233" i="10"/>
  <c r="F1241" i="10"/>
  <c r="F668" i="10"/>
  <c r="F1028" i="10"/>
  <c r="F1036" i="10"/>
  <c r="F1044" i="10"/>
  <c r="F1052" i="10"/>
  <c r="F1079" i="10"/>
  <c r="F1175" i="10"/>
  <c r="F1183" i="10"/>
  <c r="F1223" i="10"/>
  <c r="F1231" i="10"/>
  <c r="F1239" i="10"/>
  <c r="F1247" i="10"/>
  <c r="C4" i="9" l="1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3" i="9"/>
  <c r="G3" i="9"/>
  <c r="G4" i="9" s="1"/>
  <c r="G5" i="9" s="1"/>
  <c r="G6" i="9" s="1"/>
  <c r="G7" i="9" s="1"/>
  <c r="G8" i="9" s="1"/>
  <c r="G9" i="9" s="1"/>
  <c r="F3" i="9"/>
  <c r="H3" i="9" s="1"/>
  <c r="H4" i="9" s="1"/>
  <c r="H5" i="9" s="1"/>
  <c r="H6" i="9" s="1"/>
  <c r="Q4" i="8"/>
  <c r="P4" i="8"/>
  <c r="O4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8" i="8"/>
  <c r="N4" i="8"/>
  <c r="M4" i="8"/>
  <c r="H4" i="8"/>
  <c r="K4" i="8" s="1"/>
  <c r="G4" i="8"/>
  <c r="H8" i="8" s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4" i="7"/>
  <c r="I8" i="6"/>
  <c r="K4" i="6"/>
  <c r="J8" i="6"/>
  <c r="H7" i="9" l="1"/>
  <c r="H8" i="9" s="1"/>
  <c r="H9" i="9" s="1"/>
  <c r="G10" i="9"/>
  <c r="G11" i="9" s="1"/>
  <c r="G12" i="9" s="1"/>
  <c r="G13" i="9" s="1"/>
  <c r="G14" i="9" s="1"/>
  <c r="G15" i="9" s="1"/>
  <c r="G16" i="9" s="1"/>
  <c r="G17" i="9" s="1"/>
  <c r="G18" i="9" s="1"/>
  <c r="G19" i="9" s="1"/>
  <c r="G20" i="9" s="1"/>
  <c r="G21" i="9" s="1"/>
  <c r="G22" i="9" s="1"/>
  <c r="G23" i="9" s="1"/>
  <c r="G24" i="9" s="1"/>
  <c r="G25" i="9" s="1"/>
  <c r="G26" i="9" s="1"/>
  <c r="G27" i="9" s="1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71" i="9" s="1"/>
  <c r="G72" i="9" s="1"/>
  <c r="G73" i="9" s="1"/>
  <c r="G74" i="9" s="1"/>
  <c r="G75" i="9" s="1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G95" i="9" s="1"/>
  <c r="G96" i="9" s="1"/>
  <c r="G97" i="9" s="1"/>
  <c r="G98" i="9" s="1"/>
  <c r="G99" i="9" s="1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19" i="9" s="1"/>
  <c r="G120" i="9" s="1"/>
  <c r="G121" i="9" s="1"/>
  <c r="G122" i="9" s="1"/>
  <c r="G123" i="9" s="1"/>
  <c r="G124" i="9" s="1"/>
  <c r="G125" i="9" s="1"/>
  <c r="G126" i="9" s="1"/>
  <c r="G127" i="9" s="1"/>
  <c r="G128" i="9" s="1"/>
  <c r="G129" i="9" s="1"/>
  <c r="G130" i="9" s="1"/>
  <c r="G131" i="9" s="1"/>
  <c r="G132" i="9" s="1"/>
  <c r="G133" i="9" s="1"/>
  <c r="G134" i="9" s="1"/>
  <c r="G135" i="9" s="1"/>
  <c r="G136" i="9" s="1"/>
  <c r="G137" i="9" s="1"/>
  <c r="G138" i="9" s="1"/>
  <c r="G139" i="9" s="1"/>
  <c r="G140" i="9" s="1"/>
  <c r="G141" i="9" s="1"/>
  <c r="G142" i="9" s="1"/>
  <c r="G143" i="9" s="1"/>
  <c r="G144" i="9" s="1"/>
  <c r="G145" i="9" s="1"/>
  <c r="G146" i="9" s="1"/>
  <c r="G147" i="9" s="1"/>
  <c r="G148" i="9" s="1"/>
  <c r="G149" i="9" s="1"/>
  <c r="G150" i="9" s="1"/>
  <c r="G151" i="9" s="1"/>
  <c r="G152" i="9" s="1"/>
  <c r="G153" i="9" s="1"/>
  <c r="G154" i="9" s="1"/>
  <c r="G155" i="9" s="1"/>
  <c r="G156" i="9" s="1"/>
  <c r="G157" i="9" s="1"/>
  <c r="G158" i="9" s="1"/>
  <c r="G159" i="9" s="1"/>
  <c r="G160" i="9" s="1"/>
  <c r="G161" i="9" s="1"/>
  <c r="G162" i="9" s="1"/>
  <c r="G163" i="9" s="1"/>
  <c r="G164" i="9" s="1"/>
  <c r="G165" i="9" s="1"/>
  <c r="G166" i="9" s="1"/>
  <c r="G167" i="9" s="1"/>
  <c r="G168" i="9" s="1"/>
  <c r="G169" i="9" s="1"/>
  <c r="G170" i="9" s="1"/>
  <c r="G171" i="9" s="1"/>
  <c r="G172" i="9" s="1"/>
  <c r="G173" i="9" s="1"/>
  <c r="G174" i="9" s="1"/>
  <c r="G175" i="9" s="1"/>
  <c r="G176" i="9" s="1"/>
  <c r="G177" i="9" s="1"/>
  <c r="G178" i="9" s="1"/>
  <c r="G179" i="9" s="1"/>
  <c r="G180" i="9" s="1"/>
  <c r="G181" i="9" s="1"/>
  <c r="G182" i="9" s="1"/>
  <c r="G183" i="9" s="1"/>
  <c r="G184" i="9" s="1"/>
  <c r="G185" i="9" s="1"/>
  <c r="G186" i="9" s="1"/>
  <c r="G187" i="9" s="1"/>
  <c r="G188" i="9" s="1"/>
  <c r="G189" i="9" s="1"/>
  <c r="G190" i="9" s="1"/>
  <c r="G191" i="9" s="1"/>
  <c r="G192" i="9" s="1"/>
  <c r="G193" i="9" s="1"/>
  <c r="G194" i="9" s="1"/>
  <c r="G195" i="9" s="1"/>
  <c r="G196" i="9" s="1"/>
  <c r="G197" i="9" s="1"/>
  <c r="G198" i="9" s="1"/>
  <c r="G199" i="9" s="1"/>
  <c r="G200" i="9" s="1"/>
  <c r="G201" i="9" s="1"/>
  <c r="G202" i="9" s="1"/>
  <c r="G203" i="9" s="1"/>
  <c r="G204" i="9" s="1"/>
  <c r="G205" i="9" s="1"/>
  <c r="G206" i="9" s="1"/>
  <c r="G207" i="9" s="1"/>
  <c r="G208" i="9" s="1"/>
  <c r="G209" i="9" s="1"/>
  <c r="G210" i="9" s="1"/>
  <c r="G211" i="9" s="1"/>
  <c r="G212" i="9" s="1"/>
  <c r="G213" i="9" s="1"/>
  <c r="G214" i="9" s="1"/>
  <c r="G215" i="9" s="1"/>
  <c r="G216" i="9" s="1"/>
  <c r="G217" i="9" s="1"/>
  <c r="G218" i="9" s="1"/>
  <c r="G219" i="9" s="1"/>
  <c r="G220" i="9" s="1"/>
  <c r="G221" i="9" s="1"/>
  <c r="G222" i="9" s="1"/>
  <c r="G223" i="9" s="1"/>
  <c r="G224" i="9" s="1"/>
  <c r="G225" i="9" s="1"/>
  <c r="G226" i="9" s="1"/>
  <c r="G227" i="9" s="1"/>
  <c r="G228" i="9" s="1"/>
  <c r="G229" i="9" s="1"/>
  <c r="G230" i="9" s="1"/>
  <c r="G231" i="9" s="1"/>
  <c r="G232" i="9" s="1"/>
  <c r="G233" i="9" s="1"/>
  <c r="G234" i="9" s="1"/>
  <c r="G235" i="9" s="1"/>
  <c r="G236" i="9" s="1"/>
  <c r="G237" i="9" s="1"/>
  <c r="G238" i="9" s="1"/>
  <c r="G239" i="9" s="1"/>
  <c r="G240" i="9" s="1"/>
  <c r="G241" i="9" s="1"/>
  <c r="G242" i="9" s="1"/>
  <c r="G243" i="9" s="1"/>
  <c r="G244" i="9" s="1"/>
  <c r="G245" i="9" s="1"/>
  <c r="G246" i="9" s="1"/>
  <c r="G247" i="9" s="1"/>
  <c r="G248" i="9" s="1"/>
  <c r="G249" i="9" s="1"/>
  <c r="G250" i="9" s="1"/>
  <c r="G251" i="9" s="1"/>
  <c r="G252" i="9" s="1"/>
  <c r="G253" i="9" s="1"/>
  <c r="G254" i="9" s="1"/>
  <c r="G255" i="9" s="1"/>
  <c r="G256" i="9" s="1"/>
  <c r="G257" i="9" s="1"/>
  <c r="G258" i="9" s="1"/>
  <c r="G259" i="9" s="1"/>
  <c r="G260" i="9" s="1"/>
  <c r="G261" i="9" s="1"/>
  <c r="G262" i="9" s="1"/>
  <c r="G263" i="9" s="1"/>
  <c r="G264" i="9" s="1"/>
  <c r="G265" i="9" s="1"/>
  <c r="G266" i="9" s="1"/>
  <c r="G267" i="9" s="1"/>
  <c r="G268" i="9" s="1"/>
  <c r="G269" i="9" s="1"/>
  <c r="G270" i="9" s="1"/>
  <c r="G271" i="9" s="1"/>
  <c r="G272" i="9" s="1"/>
  <c r="G273" i="9" s="1"/>
  <c r="G274" i="9" s="1"/>
  <c r="G275" i="9" s="1"/>
  <c r="G276" i="9" s="1"/>
  <c r="G277" i="9" s="1"/>
  <c r="G278" i="9" s="1"/>
  <c r="G279" i="9" s="1"/>
  <c r="G280" i="9" s="1"/>
  <c r="G281" i="9" s="1"/>
  <c r="G282" i="9" s="1"/>
  <c r="G283" i="9" s="1"/>
  <c r="G284" i="9" s="1"/>
  <c r="G285" i="9" s="1"/>
  <c r="G286" i="9" s="1"/>
  <c r="G287" i="9" s="1"/>
  <c r="G288" i="9" s="1"/>
  <c r="G289" i="9" s="1"/>
  <c r="G290" i="9" s="1"/>
  <c r="G291" i="9" s="1"/>
  <c r="G292" i="9" s="1"/>
  <c r="G293" i="9" s="1"/>
  <c r="G294" i="9" s="1"/>
  <c r="G295" i="9" s="1"/>
  <c r="G296" i="9" s="1"/>
  <c r="G297" i="9" s="1"/>
  <c r="G298" i="9" s="1"/>
  <c r="G299" i="9" s="1"/>
  <c r="G300" i="9" s="1"/>
  <c r="G301" i="9" s="1"/>
  <c r="G302" i="9" s="1"/>
  <c r="G303" i="9" s="1"/>
  <c r="G304" i="9" s="1"/>
  <c r="G305" i="9" s="1"/>
  <c r="G306" i="9" s="1"/>
  <c r="G307" i="9" s="1"/>
  <c r="G308" i="9" s="1"/>
  <c r="G309" i="9" s="1"/>
  <c r="G310" i="9" s="1"/>
  <c r="G311" i="9" s="1"/>
  <c r="G312" i="9" s="1"/>
  <c r="G313" i="9" s="1"/>
  <c r="G314" i="9" s="1"/>
  <c r="G315" i="9" s="1"/>
  <c r="G316" i="9" s="1"/>
  <c r="G317" i="9" s="1"/>
  <c r="G318" i="9" s="1"/>
  <c r="G319" i="9" s="1"/>
  <c r="G320" i="9" s="1"/>
  <c r="G321" i="9" s="1"/>
  <c r="G322" i="9" s="1"/>
  <c r="G323" i="9" s="1"/>
  <c r="G324" i="9" s="1"/>
  <c r="G325" i="9" s="1"/>
  <c r="G326" i="9" s="1"/>
  <c r="G327" i="9" s="1"/>
  <c r="G328" i="9" s="1"/>
  <c r="G329" i="9" s="1"/>
  <c r="G330" i="9" s="1"/>
  <c r="G331" i="9" s="1"/>
  <c r="G332" i="9" s="1"/>
  <c r="G333" i="9" s="1"/>
  <c r="G334" i="9" s="1"/>
  <c r="G335" i="9" s="1"/>
  <c r="G336" i="9" s="1"/>
  <c r="G337" i="9" s="1"/>
  <c r="G338" i="9" s="1"/>
  <c r="G339" i="9" s="1"/>
  <c r="G340" i="9" s="1"/>
  <c r="G341" i="9" s="1"/>
  <c r="G342" i="9" s="1"/>
  <c r="G343" i="9" s="1"/>
  <c r="G344" i="9" s="1"/>
  <c r="G345" i="9" s="1"/>
  <c r="G346" i="9" s="1"/>
  <c r="G347" i="9" s="1"/>
  <c r="G348" i="9" s="1"/>
  <c r="G349" i="9" s="1"/>
  <c r="G350" i="9" s="1"/>
  <c r="G351" i="9" s="1"/>
  <c r="G352" i="9" s="1"/>
  <c r="G353" i="9" s="1"/>
  <c r="G354" i="9" s="1"/>
  <c r="G355" i="9" s="1"/>
  <c r="G356" i="9" s="1"/>
  <c r="G357" i="9" s="1"/>
  <c r="G358" i="9" s="1"/>
  <c r="G359" i="9" s="1"/>
  <c r="G360" i="9" s="1"/>
  <c r="G361" i="9" s="1"/>
  <c r="G362" i="9" s="1"/>
  <c r="G363" i="9" s="1"/>
  <c r="G364" i="9" s="1"/>
  <c r="G365" i="9" s="1"/>
  <c r="G366" i="9" s="1"/>
  <c r="G367" i="9" s="1"/>
  <c r="G368" i="9" s="1"/>
  <c r="G369" i="9" s="1"/>
  <c r="G370" i="9" s="1"/>
  <c r="G371" i="9" s="1"/>
  <c r="G372" i="9" s="1"/>
  <c r="G373" i="9" s="1"/>
  <c r="G374" i="9" s="1"/>
  <c r="G375" i="9" s="1"/>
  <c r="G376" i="9" s="1"/>
  <c r="G377" i="9" s="1"/>
  <c r="G378" i="9" s="1"/>
  <c r="G379" i="9" s="1"/>
  <c r="G380" i="9" s="1"/>
  <c r="G381" i="9" s="1"/>
  <c r="G382" i="9" s="1"/>
  <c r="G383" i="9" s="1"/>
  <c r="G384" i="9" s="1"/>
  <c r="G385" i="9" s="1"/>
  <c r="G386" i="9" s="1"/>
  <c r="G387" i="9" s="1"/>
  <c r="G388" i="9" s="1"/>
  <c r="G389" i="9" s="1"/>
  <c r="G390" i="9" s="1"/>
  <c r="G391" i="9" s="1"/>
  <c r="G392" i="9" s="1"/>
  <c r="G393" i="9" s="1"/>
  <c r="G394" i="9" s="1"/>
  <c r="G395" i="9" s="1"/>
  <c r="G396" i="9" s="1"/>
  <c r="G397" i="9" s="1"/>
  <c r="G398" i="9" s="1"/>
  <c r="G399" i="9" s="1"/>
  <c r="G400" i="9" s="1"/>
  <c r="G401" i="9" s="1"/>
  <c r="G402" i="9" s="1"/>
  <c r="G403" i="9" s="1"/>
  <c r="G404" i="9" s="1"/>
  <c r="G405" i="9" s="1"/>
  <c r="G406" i="9" s="1"/>
  <c r="G407" i="9" s="1"/>
  <c r="G408" i="9" s="1"/>
  <c r="G409" i="9" s="1"/>
  <c r="G410" i="9" s="1"/>
  <c r="G411" i="9" s="1"/>
  <c r="G412" i="9" s="1"/>
  <c r="G413" i="9" s="1"/>
  <c r="G414" i="9" s="1"/>
  <c r="G415" i="9" s="1"/>
  <c r="G416" i="9" s="1"/>
  <c r="G417" i="9" s="1"/>
  <c r="G418" i="9" s="1"/>
  <c r="G419" i="9" s="1"/>
  <c r="G420" i="9" s="1"/>
  <c r="G421" i="9" s="1"/>
  <c r="G422" i="9" s="1"/>
  <c r="G423" i="9" s="1"/>
  <c r="G424" i="9" s="1"/>
  <c r="G425" i="9" s="1"/>
  <c r="G426" i="9" s="1"/>
  <c r="G427" i="9" s="1"/>
  <c r="G428" i="9" s="1"/>
  <c r="G429" i="9" s="1"/>
  <c r="G430" i="9" s="1"/>
  <c r="G431" i="9" s="1"/>
  <c r="G432" i="9" s="1"/>
  <c r="G433" i="9" s="1"/>
  <c r="G434" i="9" s="1"/>
  <c r="G435" i="9" s="1"/>
  <c r="G436" i="9" s="1"/>
  <c r="G437" i="9" s="1"/>
  <c r="G438" i="9" s="1"/>
  <c r="G439" i="9" s="1"/>
  <c r="G440" i="9" s="1"/>
  <c r="G441" i="9" s="1"/>
  <c r="G442" i="9" s="1"/>
  <c r="G443" i="9" s="1"/>
  <c r="G444" i="9" s="1"/>
  <c r="G445" i="9" s="1"/>
  <c r="G446" i="9" s="1"/>
  <c r="G447" i="9" s="1"/>
  <c r="G448" i="9" s="1"/>
  <c r="G449" i="9" s="1"/>
  <c r="G450" i="9" s="1"/>
  <c r="G451" i="9" s="1"/>
  <c r="G452" i="9" s="1"/>
  <c r="G453" i="9" s="1"/>
  <c r="G454" i="9" s="1"/>
  <c r="G455" i="9" s="1"/>
  <c r="G456" i="9" s="1"/>
  <c r="G457" i="9" s="1"/>
  <c r="G458" i="9" s="1"/>
  <c r="G459" i="9" s="1"/>
  <c r="G460" i="9" s="1"/>
  <c r="G461" i="9" s="1"/>
  <c r="G462" i="9" s="1"/>
  <c r="G463" i="9" s="1"/>
  <c r="G464" i="9" s="1"/>
  <c r="G465" i="9" s="1"/>
  <c r="G466" i="9" s="1"/>
  <c r="G467" i="9" s="1"/>
  <c r="G468" i="9" s="1"/>
  <c r="G469" i="9" s="1"/>
  <c r="G470" i="9" s="1"/>
  <c r="G471" i="9" s="1"/>
  <c r="G472" i="9" s="1"/>
  <c r="G473" i="9" s="1"/>
  <c r="G474" i="9" s="1"/>
  <c r="G475" i="9" s="1"/>
  <c r="G476" i="9" s="1"/>
  <c r="G477" i="9" s="1"/>
  <c r="G478" i="9" s="1"/>
  <c r="G479" i="9" s="1"/>
  <c r="G480" i="9" s="1"/>
  <c r="G481" i="9" s="1"/>
  <c r="G482" i="9" s="1"/>
  <c r="G483" i="9" s="1"/>
  <c r="G484" i="9" s="1"/>
  <c r="G485" i="9" s="1"/>
  <c r="G486" i="9" s="1"/>
  <c r="G487" i="9" s="1"/>
  <c r="G488" i="9" s="1"/>
  <c r="G489" i="9" s="1"/>
  <c r="G490" i="9" s="1"/>
  <c r="G491" i="9" s="1"/>
  <c r="G492" i="9" s="1"/>
  <c r="G493" i="9" s="1"/>
  <c r="G494" i="9" s="1"/>
  <c r="G495" i="9" s="1"/>
  <c r="G496" i="9" s="1"/>
  <c r="G497" i="9" s="1"/>
  <c r="G498" i="9" s="1"/>
  <c r="G499" i="9" s="1"/>
  <c r="G500" i="9" s="1"/>
  <c r="G501" i="9" s="1"/>
  <c r="G502" i="9" s="1"/>
  <c r="G503" i="9" s="1"/>
  <c r="G504" i="9" s="1"/>
  <c r="G505" i="9" s="1"/>
  <c r="G506" i="9" s="1"/>
  <c r="G507" i="9" s="1"/>
  <c r="G508" i="9" s="1"/>
  <c r="G509" i="9" s="1"/>
  <c r="G510" i="9" s="1"/>
  <c r="G511" i="9" s="1"/>
  <c r="G512" i="9" s="1"/>
  <c r="G513" i="9" s="1"/>
  <c r="G514" i="9" s="1"/>
  <c r="G515" i="9" s="1"/>
  <c r="G516" i="9" s="1"/>
  <c r="G517" i="9" s="1"/>
  <c r="G518" i="9" s="1"/>
  <c r="G519" i="9" s="1"/>
  <c r="G520" i="9" s="1"/>
  <c r="G521" i="9" s="1"/>
  <c r="G522" i="9" s="1"/>
  <c r="G523" i="9" s="1"/>
  <c r="G524" i="9" s="1"/>
  <c r="G525" i="9" s="1"/>
  <c r="G526" i="9" s="1"/>
  <c r="G527" i="9" s="1"/>
  <c r="G528" i="9" s="1"/>
  <c r="G529" i="9" s="1"/>
  <c r="G530" i="9" s="1"/>
  <c r="G531" i="9" s="1"/>
  <c r="G532" i="9" s="1"/>
  <c r="G533" i="9" s="1"/>
  <c r="G534" i="9" s="1"/>
  <c r="G535" i="9" s="1"/>
  <c r="G536" i="9" s="1"/>
  <c r="G537" i="9" s="1"/>
  <c r="G538" i="9" s="1"/>
  <c r="G539" i="9" s="1"/>
  <c r="G540" i="9" s="1"/>
  <c r="G541" i="9" s="1"/>
  <c r="G542" i="9" s="1"/>
  <c r="G543" i="9" s="1"/>
  <c r="G544" i="9" s="1"/>
  <c r="G545" i="9" s="1"/>
  <c r="G546" i="9" s="1"/>
  <c r="G547" i="9" s="1"/>
  <c r="G548" i="9" s="1"/>
  <c r="G549" i="9" s="1"/>
  <c r="G550" i="9" s="1"/>
  <c r="G551" i="9" s="1"/>
  <c r="G552" i="9" s="1"/>
  <c r="G553" i="9" s="1"/>
  <c r="G554" i="9" s="1"/>
  <c r="G555" i="9" s="1"/>
  <c r="G556" i="9" s="1"/>
  <c r="G557" i="9" s="1"/>
  <c r="G558" i="9" s="1"/>
  <c r="G559" i="9" s="1"/>
  <c r="G560" i="9" s="1"/>
  <c r="G561" i="9" s="1"/>
  <c r="G562" i="9" s="1"/>
  <c r="G563" i="9" s="1"/>
  <c r="G564" i="9" s="1"/>
  <c r="G565" i="9" s="1"/>
  <c r="G566" i="9" s="1"/>
  <c r="G567" i="9" s="1"/>
  <c r="G568" i="9" s="1"/>
  <c r="G569" i="9" s="1"/>
  <c r="G570" i="9" s="1"/>
  <c r="G571" i="9" s="1"/>
  <c r="G572" i="9" s="1"/>
  <c r="G573" i="9" s="1"/>
  <c r="G574" i="9" s="1"/>
  <c r="G575" i="9" s="1"/>
  <c r="G576" i="9" s="1"/>
  <c r="G577" i="9" s="1"/>
  <c r="G578" i="9" s="1"/>
  <c r="G579" i="9" s="1"/>
  <c r="G580" i="9" s="1"/>
  <c r="G581" i="9" s="1"/>
  <c r="G582" i="9" s="1"/>
  <c r="G583" i="9" s="1"/>
  <c r="G584" i="9" s="1"/>
  <c r="G585" i="9" s="1"/>
  <c r="G586" i="9" s="1"/>
  <c r="G587" i="9" s="1"/>
  <c r="G588" i="9" s="1"/>
  <c r="G589" i="9" s="1"/>
  <c r="G590" i="9" s="1"/>
  <c r="G591" i="9" s="1"/>
  <c r="G592" i="9" s="1"/>
  <c r="G593" i="9" s="1"/>
  <c r="G594" i="9" s="1"/>
  <c r="G595" i="9" s="1"/>
  <c r="G596" i="9" s="1"/>
  <c r="G597" i="9" s="1"/>
  <c r="G598" i="9" s="1"/>
  <c r="G599" i="9" s="1"/>
  <c r="G600" i="9" s="1"/>
  <c r="G601" i="9" s="1"/>
  <c r="G602" i="9" s="1"/>
  <c r="G603" i="9" s="1"/>
  <c r="G604" i="9" s="1"/>
  <c r="G605" i="9" s="1"/>
  <c r="G606" i="9" s="1"/>
  <c r="G607" i="9" s="1"/>
  <c r="G608" i="9" s="1"/>
  <c r="G609" i="9" s="1"/>
  <c r="G610" i="9" s="1"/>
  <c r="G611" i="9" s="1"/>
  <c r="G612" i="9" s="1"/>
  <c r="G613" i="9" s="1"/>
  <c r="G614" i="9" s="1"/>
  <c r="G615" i="9" s="1"/>
  <c r="G616" i="9" s="1"/>
  <c r="G617" i="9" s="1"/>
  <c r="G618" i="9" s="1"/>
  <c r="G619" i="9" s="1"/>
  <c r="G620" i="9" s="1"/>
  <c r="G621" i="9" s="1"/>
  <c r="G622" i="9" s="1"/>
  <c r="G623" i="9" s="1"/>
  <c r="G624" i="9" s="1"/>
  <c r="G625" i="9" s="1"/>
  <c r="G626" i="9" s="1"/>
  <c r="G627" i="9" s="1"/>
  <c r="G628" i="9" s="1"/>
  <c r="G629" i="9" s="1"/>
  <c r="G630" i="9" s="1"/>
  <c r="G631" i="9" s="1"/>
  <c r="G632" i="9" s="1"/>
  <c r="G633" i="9" s="1"/>
  <c r="G634" i="9" s="1"/>
  <c r="G635" i="9" s="1"/>
  <c r="G636" i="9" s="1"/>
  <c r="G637" i="9" s="1"/>
  <c r="G638" i="9" s="1"/>
  <c r="G639" i="9" s="1"/>
  <c r="G640" i="9" s="1"/>
  <c r="G641" i="9" s="1"/>
  <c r="G642" i="9" s="1"/>
  <c r="G643" i="9" s="1"/>
  <c r="G644" i="9" s="1"/>
  <c r="G645" i="9" s="1"/>
  <c r="G646" i="9" s="1"/>
  <c r="G647" i="9" s="1"/>
  <c r="G648" i="9" s="1"/>
  <c r="G649" i="9" s="1"/>
  <c r="G650" i="9" s="1"/>
  <c r="G651" i="9" s="1"/>
  <c r="G652" i="9" s="1"/>
  <c r="G653" i="9" s="1"/>
  <c r="G654" i="9" s="1"/>
  <c r="G655" i="9" s="1"/>
  <c r="G656" i="9" s="1"/>
  <c r="G657" i="9" s="1"/>
  <c r="G658" i="9" s="1"/>
  <c r="G659" i="9" s="1"/>
  <c r="G660" i="9" s="1"/>
  <c r="G661" i="9" s="1"/>
  <c r="G662" i="9" s="1"/>
  <c r="G663" i="9" s="1"/>
  <c r="G664" i="9" s="1"/>
  <c r="G665" i="9" s="1"/>
  <c r="G666" i="9" s="1"/>
  <c r="G667" i="9" s="1"/>
  <c r="G668" i="9" s="1"/>
  <c r="G669" i="9" s="1"/>
  <c r="G670" i="9" s="1"/>
  <c r="G671" i="9" s="1"/>
  <c r="G672" i="9" s="1"/>
  <c r="G673" i="9" s="1"/>
  <c r="G674" i="9" s="1"/>
  <c r="G675" i="9" s="1"/>
  <c r="G676" i="9" s="1"/>
  <c r="G677" i="9" s="1"/>
  <c r="G678" i="9" s="1"/>
  <c r="G679" i="9" s="1"/>
  <c r="G680" i="9" s="1"/>
  <c r="G681" i="9" s="1"/>
  <c r="G682" i="9" s="1"/>
  <c r="G683" i="9" s="1"/>
  <c r="G684" i="9" s="1"/>
  <c r="G685" i="9" s="1"/>
  <c r="G686" i="9" s="1"/>
  <c r="G687" i="9" s="1"/>
  <c r="G688" i="9" s="1"/>
  <c r="G689" i="9" s="1"/>
  <c r="G690" i="9" s="1"/>
  <c r="G691" i="9" s="1"/>
  <c r="G692" i="9" s="1"/>
  <c r="G693" i="9" s="1"/>
  <c r="G694" i="9" s="1"/>
  <c r="G695" i="9" s="1"/>
  <c r="G696" i="9" s="1"/>
  <c r="G697" i="9" s="1"/>
  <c r="G698" i="9" s="1"/>
  <c r="G699" i="9" s="1"/>
  <c r="G700" i="9" s="1"/>
  <c r="G701" i="9" s="1"/>
  <c r="G702" i="9" s="1"/>
  <c r="G703" i="9" s="1"/>
  <c r="G704" i="9" s="1"/>
  <c r="G705" i="9" s="1"/>
  <c r="G706" i="9" s="1"/>
  <c r="G707" i="9" s="1"/>
  <c r="G708" i="9" s="1"/>
  <c r="G709" i="9" s="1"/>
  <c r="G710" i="9" s="1"/>
  <c r="G711" i="9" s="1"/>
  <c r="G712" i="9" s="1"/>
  <c r="G713" i="9" s="1"/>
  <c r="G714" i="9" s="1"/>
  <c r="G715" i="9" s="1"/>
  <c r="G716" i="9" s="1"/>
  <c r="G717" i="9" s="1"/>
  <c r="G718" i="9" s="1"/>
  <c r="G719" i="9" s="1"/>
  <c r="G720" i="9" s="1"/>
  <c r="G721" i="9" s="1"/>
  <c r="G722" i="9" s="1"/>
  <c r="G723" i="9" s="1"/>
  <c r="G724" i="9" s="1"/>
  <c r="G725" i="9" s="1"/>
  <c r="G726" i="9" s="1"/>
  <c r="G727" i="9" s="1"/>
  <c r="G728" i="9" s="1"/>
  <c r="G729" i="9" s="1"/>
  <c r="G730" i="9" s="1"/>
  <c r="G731" i="9" s="1"/>
  <c r="G732" i="9" s="1"/>
  <c r="G733" i="9" s="1"/>
  <c r="G734" i="9" s="1"/>
  <c r="G735" i="9" s="1"/>
  <c r="G736" i="9" s="1"/>
  <c r="G737" i="9" s="1"/>
  <c r="G738" i="9" s="1"/>
  <c r="G739" i="9" s="1"/>
  <c r="G740" i="9" s="1"/>
  <c r="G741" i="9" s="1"/>
  <c r="G742" i="9" s="1"/>
  <c r="G743" i="9" s="1"/>
  <c r="G744" i="9" s="1"/>
  <c r="G745" i="9" s="1"/>
  <c r="G746" i="9" s="1"/>
  <c r="G747" i="9" s="1"/>
  <c r="G748" i="9" s="1"/>
  <c r="G749" i="9" s="1"/>
  <c r="G750" i="9" s="1"/>
  <c r="G751" i="9" s="1"/>
  <c r="G752" i="9" s="1"/>
  <c r="G753" i="9" s="1"/>
  <c r="G754" i="9" s="1"/>
  <c r="G755" i="9" s="1"/>
  <c r="G756" i="9" s="1"/>
  <c r="G757" i="9" s="1"/>
  <c r="G758" i="9" s="1"/>
  <c r="G759" i="9" s="1"/>
  <c r="G760" i="9" s="1"/>
  <c r="G761" i="9" s="1"/>
  <c r="G762" i="9" s="1"/>
  <c r="G763" i="9" s="1"/>
  <c r="G764" i="9" s="1"/>
  <c r="G765" i="9" s="1"/>
  <c r="G766" i="9" s="1"/>
  <c r="G767" i="9" s="1"/>
  <c r="G768" i="9" s="1"/>
  <c r="G769" i="9" s="1"/>
  <c r="G770" i="9" s="1"/>
  <c r="G771" i="9" s="1"/>
  <c r="G772" i="9" s="1"/>
  <c r="G773" i="9" s="1"/>
  <c r="G774" i="9" s="1"/>
  <c r="G775" i="9" s="1"/>
  <c r="G776" i="9" s="1"/>
  <c r="G777" i="9" s="1"/>
  <c r="G778" i="9" s="1"/>
  <c r="G779" i="9" s="1"/>
  <c r="G780" i="9" s="1"/>
  <c r="G781" i="9" s="1"/>
  <c r="G782" i="9" s="1"/>
  <c r="G783" i="9" s="1"/>
  <c r="G784" i="9" s="1"/>
  <c r="G785" i="9" s="1"/>
  <c r="G786" i="9" s="1"/>
  <c r="G787" i="9" s="1"/>
  <c r="G788" i="9" s="1"/>
  <c r="G789" i="9" s="1"/>
  <c r="G790" i="9" s="1"/>
  <c r="G791" i="9" s="1"/>
  <c r="G792" i="9" s="1"/>
  <c r="G793" i="9" s="1"/>
  <c r="G794" i="9" s="1"/>
  <c r="G795" i="9" s="1"/>
  <c r="G796" i="9" s="1"/>
  <c r="G797" i="9" s="1"/>
  <c r="G798" i="9" s="1"/>
  <c r="G799" i="9" s="1"/>
  <c r="G800" i="9" s="1"/>
  <c r="G801" i="9" s="1"/>
  <c r="G802" i="9" s="1"/>
  <c r="G803" i="9" s="1"/>
  <c r="G804" i="9" s="1"/>
  <c r="G805" i="9" s="1"/>
  <c r="G806" i="9" s="1"/>
  <c r="G807" i="9" s="1"/>
  <c r="G808" i="9" s="1"/>
  <c r="G809" i="9" s="1"/>
  <c r="G810" i="9" s="1"/>
  <c r="G811" i="9" s="1"/>
  <c r="G812" i="9" s="1"/>
  <c r="G813" i="9" s="1"/>
  <c r="G814" i="9" s="1"/>
  <c r="G815" i="9" s="1"/>
  <c r="G816" i="9" s="1"/>
  <c r="G817" i="9" s="1"/>
  <c r="G818" i="9" s="1"/>
  <c r="G819" i="9" s="1"/>
  <c r="G820" i="9" s="1"/>
  <c r="G821" i="9" s="1"/>
  <c r="G822" i="9" s="1"/>
  <c r="G823" i="9" s="1"/>
  <c r="G824" i="9" s="1"/>
  <c r="G825" i="9" s="1"/>
  <c r="G826" i="9" s="1"/>
  <c r="G827" i="9" s="1"/>
  <c r="G828" i="9" s="1"/>
  <c r="G829" i="9" s="1"/>
  <c r="G830" i="9" s="1"/>
  <c r="G831" i="9" s="1"/>
  <c r="G832" i="9" s="1"/>
  <c r="G833" i="9" s="1"/>
  <c r="G834" i="9" s="1"/>
  <c r="G835" i="9" s="1"/>
  <c r="G836" i="9" s="1"/>
  <c r="G837" i="9" s="1"/>
  <c r="G838" i="9" s="1"/>
  <c r="G839" i="9" s="1"/>
  <c r="G840" i="9" s="1"/>
  <c r="G841" i="9" s="1"/>
  <c r="G842" i="9" s="1"/>
  <c r="G843" i="9" s="1"/>
  <c r="G844" i="9" s="1"/>
  <c r="G845" i="9" s="1"/>
  <c r="G846" i="9" s="1"/>
  <c r="G847" i="9" s="1"/>
  <c r="G848" i="9" s="1"/>
  <c r="G849" i="9" s="1"/>
  <c r="G850" i="9" s="1"/>
  <c r="G851" i="9" s="1"/>
  <c r="G852" i="9" s="1"/>
  <c r="G853" i="9" s="1"/>
  <c r="G854" i="9" s="1"/>
  <c r="G855" i="9" s="1"/>
  <c r="G856" i="9" s="1"/>
  <c r="G857" i="9" s="1"/>
  <c r="G858" i="9" s="1"/>
  <c r="G859" i="9" s="1"/>
  <c r="G860" i="9" s="1"/>
  <c r="G861" i="9" s="1"/>
  <c r="G862" i="9" s="1"/>
  <c r="G863" i="9" s="1"/>
  <c r="G864" i="9" s="1"/>
  <c r="G865" i="9" s="1"/>
  <c r="G866" i="9" s="1"/>
  <c r="G867" i="9" s="1"/>
  <c r="G868" i="9" s="1"/>
  <c r="G869" i="9" s="1"/>
  <c r="G870" i="9" s="1"/>
  <c r="G871" i="9" s="1"/>
  <c r="G872" i="9" s="1"/>
  <c r="G873" i="9" s="1"/>
  <c r="G874" i="9" s="1"/>
  <c r="G875" i="9" s="1"/>
  <c r="G876" i="9" s="1"/>
  <c r="G877" i="9" s="1"/>
  <c r="G878" i="9" s="1"/>
  <c r="G879" i="9" s="1"/>
  <c r="G880" i="9" s="1"/>
  <c r="G881" i="9" s="1"/>
  <c r="G882" i="9" s="1"/>
  <c r="G883" i="9" s="1"/>
  <c r="G884" i="9" s="1"/>
  <c r="G885" i="9" s="1"/>
  <c r="G886" i="9" s="1"/>
  <c r="G887" i="9" s="1"/>
  <c r="G888" i="9" s="1"/>
  <c r="G889" i="9" s="1"/>
  <c r="G890" i="9" s="1"/>
  <c r="G891" i="9" s="1"/>
  <c r="G892" i="9" s="1"/>
  <c r="G893" i="9" s="1"/>
  <c r="G894" i="9" s="1"/>
  <c r="G895" i="9" s="1"/>
  <c r="G896" i="9" s="1"/>
  <c r="G897" i="9" s="1"/>
  <c r="G898" i="9" s="1"/>
  <c r="G899" i="9" s="1"/>
  <c r="G900" i="9" s="1"/>
  <c r="G901" i="9" s="1"/>
  <c r="G902" i="9" s="1"/>
  <c r="G903" i="9" s="1"/>
  <c r="G904" i="9" s="1"/>
  <c r="G905" i="9" s="1"/>
  <c r="G906" i="9" s="1"/>
  <c r="G907" i="9" s="1"/>
  <c r="G908" i="9" s="1"/>
  <c r="G909" i="9" s="1"/>
  <c r="G910" i="9" s="1"/>
  <c r="G911" i="9" s="1"/>
  <c r="G912" i="9" s="1"/>
  <c r="G913" i="9" s="1"/>
  <c r="G914" i="9" s="1"/>
  <c r="G915" i="9" s="1"/>
  <c r="G916" i="9" s="1"/>
  <c r="G917" i="9" s="1"/>
  <c r="G918" i="9" s="1"/>
  <c r="G919" i="9" s="1"/>
  <c r="G920" i="9" s="1"/>
  <c r="G921" i="9" s="1"/>
  <c r="G922" i="9" s="1"/>
  <c r="G923" i="9" s="1"/>
  <c r="G924" i="9" s="1"/>
  <c r="G925" i="9" s="1"/>
  <c r="G926" i="9" s="1"/>
  <c r="G927" i="9" s="1"/>
  <c r="G928" i="9" s="1"/>
  <c r="G929" i="9" s="1"/>
  <c r="G930" i="9" s="1"/>
  <c r="G931" i="9" s="1"/>
  <c r="G932" i="9" s="1"/>
  <c r="G933" i="9" s="1"/>
  <c r="G934" i="9" s="1"/>
  <c r="G935" i="9" s="1"/>
  <c r="G936" i="9" s="1"/>
  <c r="G937" i="9" s="1"/>
  <c r="G938" i="9" s="1"/>
  <c r="G939" i="9" s="1"/>
  <c r="G940" i="9" s="1"/>
  <c r="G941" i="9" s="1"/>
  <c r="G942" i="9" s="1"/>
  <c r="G943" i="9" s="1"/>
  <c r="G944" i="9" s="1"/>
  <c r="G945" i="9" s="1"/>
  <c r="G946" i="9" s="1"/>
  <c r="G947" i="9" s="1"/>
  <c r="G948" i="9" s="1"/>
  <c r="G949" i="9" s="1"/>
  <c r="G950" i="9" s="1"/>
  <c r="G951" i="9" s="1"/>
  <c r="G952" i="9" s="1"/>
  <c r="G953" i="9" s="1"/>
  <c r="G954" i="9" s="1"/>
  <c r="G955" i="9" s="1"/>
  <c r="G956" i="9" s="1"/>
  <c r="G957" i="9" s="1"/>
  <c r="G958" i="9" s="1"/>
  <c r="G959" i="9" s="1"/>
  <c r="G960" i="9" s="1"/>
  <c r="G961" i="9" s="1"/>
  <c r="G962" i="9" s="1"/>
  <c r="G963" i="9" s="1"/>
  <c r="G964" i="9" s="1"/>
  <c r="G965" i="9" s="1"/>
  <c r="G966" i="9" s="1"/>
  <c r="G967" i="9" s="1"/>
  <c r="G968" i="9" s="1"/>
  <c r="G969" i="9" s="1"/>
  <c r="G970" i="9" s="1"/>
  <c r="G971" i="9" s="1"/>
  <c r="G972" i="9" s="1"/>
  <c r="G973" i="9" s="1"/>
  <c r="G974" i="9" s="1"/>
  <c r="G975" i="9" s="1"/>
  <c r="G976" i="9" s="1"/>
  <c r="G977" i="9" s="1"/>
  <c r="G978" i="9" s="1"/>
  <c r="G979" i="9" s="1"/>
  <c r="G980" i="9" s="1"/>
  <c r="G981" i="9" s="1"/>
  <c r="G982" i="9" s="1"/>
  <c r="G983" i="9" s="1"/>
  <c r="G984" i="9" s="1"/>
  <c r="G985" i="9" s="1"/>
  <c r="G986" i="9" s="1"/>
  <c r="G987" i="9" s="1"/>
  <c r="G988" i="9" s="1"/>
  <c r="G989" i="9" s="1"/>
  <c r="G990" i="9" s="1"/>
  <c r="G991" i="9" s="1"/>
  <c r="G992" i="9" s="1"/>
  <c r="G993" i="9" s="1"/>
  <c r="G994" i="9" s="1"/>
  <c r="G995" i="9" s="1"/>
  <c r="G996" i="9" s="1"/>
  <c r="G997" i="9" s="1"/>
  <c r="G998" i="9" s="1"/>
  <c r="G999" i="9" s="1"/>
  <c r="G1000" i="9" s="1"/>
  <c r="G1001" i="9" s="1"/>
  <c r="G1002" i="9" s="1"/>
  <c r="G1003" i="9" s="1"/>
  <c r="G1004" i="9" s="1"/>
  <c r="G1005" i="9" s="1"/>
  <c r="G1006" i="9" s="1"/>
  <c r="G1007" i="9" s="1"/>
  <c r="G1008" i="9" s="1"/>
  <c r="G1009" i="9" s="1"/>
  <c r="G1010" i="9" s="1"/>
  <c r="G1011" i="9" s="1"/>
  <c r="G1012" i="9" s="1"/>
  <c r="G1013" i="9" s="1"/>
  <c r="G1014" i="9" s="1"/>
  <c r="G1015" i="9" s="1"/>
  <c r="G1016" i="9" s="1"/>
  <c r="G1017" i="9" s="1"/>
  <c r="G1018" i="9" s="1"/>
  <c r="G1019" i="9" s="1"/>
  <c r="G1020" i="9" s="1"/>
  <c r="G1021" i="9" s="1"/>
  <c r="G1022" i="9" s="1"/>
  <c r="G1023" i="9" s="1"/>
  <c r="G1024" i="9" s="1"/>
  <c r="G1025" i="9" s="1"/>
  <c r="G1026" i="9" s="1"/>
  <c r="G1027" i="9" s="1"/>
  <c r="G1028" i="9" s="1"/>
  <c r="G1029" i="9" s="1"/>
  <c r="G1030" i="9" s="1"/>
  <c r="G1031" i="9" s="1"/>
  <c r="G1032" i="9" s="1"/>
  <c r="G1033" i="9" s="1"/>
  <c r="G1034" i="9" s="1"/>
  <c r="G1035" i="9" s="1"/>
  <c r="G1036" i="9" s="1"/>
  <c r="G1037" i="9" s="1"/>
  <c r="G1038" i="9" s="1"/>
  <c r="G1039" i="9" s="1"/>
  <c r="G1040" i="9" s="1"/>
  <c r="G1041" i="9" s="1"/>
  <c r="G1042" i="9" s="1"/>
  <c r="G1043" i="9" s="1"/>
  <c r="G1044" i="9" s="1"/>
  <c r="G1045" i="9" s="1"/>
  <c r="G1046" i="9" s="1"/>
  <c r="G1047" i="9" s="1"/>
  <c r="G1048" i="9" s="1"/>
  <c r="G1049" i="9" s="1"/>
  <c r="G1050" i="9" s="1"/>
  <c r="G1051" i="9" s="1"/>
  <c r="G1052" i="9" s="1"/>
  <c r="G1053" i="9" s="1"/>
  <c r="G1054" i="9" s="1"/>
  <c r="G1055" i="9" s="1"/>
  <c r="G1056" i="9" s="1"/>
  <c r="G1057" i="9" s="1"/>
  <c r="G1058" i="9" s="1"/>
  <c r="G1059" i="9" s="1"/>
  <c r="G1060" i="9" s="1"/>
  <c r="G1061" i="9" s="1"/>
  <c r="G1062" i="9" s="1"/>
  <c r="G1063" i="9" s="1"/>
  <c r="G1064" i="9" s="1"/>
  <c r="G1065" i="9" s="1"/>
  <c r="G1066" i="9" s="1"/>
  <c r="G1067" i="9" s="1"/>
  <c r="G1068" i="9" s="1"/>
  <c r="G1069" i="9" s="1"/>
  <c r="G1070" i="9" s="1"/>
  <c r="G1071" i="9" s="1"/>
  <c r="G1072" i="9" s="1"/>
  <c r="G1073" i="9" s="1"/>
  <c r="G1074" i="9" s="1"/>
  <c r="G1075" i="9" s="1"/>
  <c r="G1076" i="9" s="1"/>
  <c r="G1077" i="9" s="1"/>
  <c r="G1078" i="9" s="1"/>
  <c r="G1079" i="9" s="1"/>
  <c r="G1080" i="9" s="1"/>
  <c r="G1081" i="9" s="1"/>
  <c r="G1082" i="9" s="1"/>
  <c r="G1083" i="9" s="1"/>
  <c r="G1084" i="9" s="1"/>
  <c r="G1085" i="9" s="1"/>
  <c r="G1086" i="9" s="1"/>
  <c r="G1087" i="9" s="1"/>
  <c r="G1088" i="9" s="1"/>
  <c r="G1089" i="9" s="1"/>
  <c r="G1090" i="9" s="1"/>
  <c r="G1091" i="9" s="1"/>
  <c r="G1092" i="9" s="1"/>
  <c r="G1093" i="9" s="1"/>
  <c r="G1094" i="9" s="1"/>
  <c r="G1095" i="9" s="1"/>
  <c r="G1096" i="9" s="1"/>
  <c r="G1097" i="9" s="1"/>
  <c r="G1098" i="9" s="1"/>
  <c r="G1099" i="9" s="1"/>
  <c r="G1100" i="9" s="1"/>
  <c r="G1101" i="9" s="1"/>
  <c r="G1102" i="9" s="1"/>
  <c r="G1103" i="9" s="1"/>
  <c r="G1104" i="9" s="1"/>
  <c r="G1105" i="9" s="1"/>
  <c r="G1106" i="9" s="1"/>
  <c r="G1107" i="9" s="1"/>
  <c r="G1108" i="9" s="1"/>
  <c r="G1109" i="9" s="1"/>
  <c r="G1110" i="9" s="1"/>
  <c r="G1111" i="9" s="1"/>
  <c r="G1112" i="9" s="1"/>
  <c r="G1113" i="9" s="1"/>
  <c r="G1114" i="9" s="1"/>
  <c r="G1115" i="9" s="1"/>
  <c r="G1116" i="9" s="1"/>
  <c r="G1117" i="9" s="1"/>
  <c r="G1118" i="9" s="1"/>
  <c r="G1119" i="9" s="1"/>
  <c r="G1120" i="9" s="1"/>
  <c r="G1121" i="9" s="1"/>
  <c r="G1122" i="9" s="1"/>
  <c r="G1123" i="9" s="1"/>
  <c r="G1124" i="9" s="1"/>
  <c r="G1125" i="9" s="1"/>
  <c r="G1126" i="9" s="1"/>
  <c r="G1127" i="9" s="1"/>
  <c r="G1128" i="9" s="1"/>
  <c r="G1129" i="9" s="1"/>
  <c r="G1130" i="9" s="1"/>
  <c r="G1131" i="9" s="1"/>
  <c r="G1132" i="9" s="1"/>
  <c r="G1133" i="9" s="1"/>
  <c r="G1134" i="9" s="1"/>
  <c r="G1135" i="9" s="1"/>
  <c r="G1136" i="9" s="1"/>
  <c r="G1137" i="9" s="1"/>
  <c r="G1138" i="9" s="1"/>
  <c r="G1139" i="9" s="1"/>
  <c r="G1140" i="9" s="1"/>
  <c r="G1141" i="9" s="1"/>
  <c r="G1142" i="9" s="1"/>
  <c r="G1143" i="9" s="1"/>
  <c r="G1144" i="9" s="1"/>
  <c r="G1145" i="9" s="1"/>
  <c r="G1146" i="9" s="1"/>
  <c r="G1147" i="9" s="1"/>
  <c r="G1148" i="9" s="1"/>
  <c r="G1149" i="9" s="1"/>
  <c r="G1150" i="9" s="1"/>
  <c r="G1151" i="9" s="1"/>
  <c r="G1152" i="9" s="1"/>
  <c r="G1153" i="9" s="1"/>
  <c r="G1154" i="9" s="1"/>
  <c r="G1155" i="9" s="1"/>
  <c r="G1156" i="9" s="1"/>
  <c r="G1157" i="9" s="1"/>
  <c r="G1158" i="9" s="1"/>
  <c r="G1159" i="9" s="1"/>
  <c r="G1160" i="9" s="1"/>
  <c r="G1161" i="9" s="1"/>
  <c r="G1162" i="9" s="1"/>
  <c r="G1163" i="9" s="1"/>
  <c r="G1164" i="9" s="1"/>
  <c r="G1165" i="9" s="1"/>
  <c r="G1166" i="9" s="1"/>
  <c r="G1167" i="9" s="1"/>
  <c r="G1168" i="9" s="1"/>
  <c r="G1169" i="9" s="1"/>
  <c r="G1170" i="9" s="1"/>
  <c r="G1171" i="9" s="1"/>
  <c r="G1172" i="9" s="1"/>
  <c r="G1173" i="9" s="1"/>
  <c r="G1174" i="9" s="1"/>
  <c r="G1175" i="9" s="1"/>
  <c r="G1176" i="9" s="1"/>
  <c r="G1177" i="9" s="1"/>
  <c r="G1178" i="9" s="1"/>
  <c r="G1179" i="9" s="1"/>
  <c r="G1180" i="9" s="1"/>
  <c r="G1181" i="9" s="1"/>
  <c r="G1182" i="9" s="1"/>
  <c r="G1183" i="9" s="1"/>
  <c r="G1184" i="9" s="1"/>
  <c r="G1185" i="9" s="1"/>
  <c r="G1186" i="9" s="1"/>
  <c r="G1187" i="9" s="1"/>
  <c r="G1188" i="9" s="1"/>
  <c r="G1189" i="9" s="1"/>
  <c r="G1190" i="9" s="1"/>
  <c r="G1191" i="9" s="1"/>
  <c r="G1192" i="9" s="1"/>
  <c r="G1193" i="9" s="1"/>
  <c r="G1194" i="9" s="1"/>
  <c r="G1195" i="9" s="1"/>
  <c r="G1196" i="9" s="1"/>
  <c r="G1197" i="9" s="1"/>
  <c r="G1198" i="9" s="1"/>
  <c r="G1199" i="9" s="1"/>
  <c r="G1200" i="9" s="1"/>
  <c r="G1201" i="9" s="1"/>
  <c r="G1202" i="9" s="1"/>
  <c r="G1203" i="9" s="1"/>
  <c r="G1204" i="9" s="1"/>
  <c r="G1205" i="9" s="1"/>
  <c r="G1206" i="9" s="1"/>
  <c r="G1207" i="9" s="1"/>
  <c r="G1208" i="9" s="1"/>
  <c r="G1209" i="9" s="1"/>
  <c r="G1210" i="9" s="1"/>
  <c r="G1211" i="9" s="1"/>
  <c r="G1212" i="9" s="1"/>
  <c r="G1213" i="9" s="1"/>
  <c r="G1214" i="9" s="1"/>
  <c r="G1215" i="9" s="1"/>
  <c r="G1216" i="9" s="1"/>
  <c r="G1217" i="9" s="1"/>
  <c r="G1218" i="9" s="1"/>
  <c r="G1219" i="9" s="1"/>
  <c r="G1220" i="9" s="1"/>
  <c r="G1221" i="9" s="1"/>
  <c r="G1222" i="9" s="1"/>
  <c r="G1223" i="9" s="1"/>
  <c r="G1224" i="9" s="1"/>
  <c r="G1225" i="9" s="1"/>
  <c r="G1226" i="9" s="1"/>
  <c r="G1227" i="9" s="1"/>
  <c r="G1228" i="9" s="1"/>
  <c r="G1229" i="9" s="1"/>
  <c r="G1230" i="9" s="1"/>
  <c r="G1231" i="9" s="1"/>
  <c r="G1232" i="9" s="1"/>
  <c r="G1233" i="9" s="1"/>
  <c r="G1234" i="9" s="1"/>
  <c r="G1235" i="9" s="1"/>
  <c r="G1236" i="9" s="1"/>
  <c r="G1237" i="9" s="1"/>
  <c r="G1238" i="9" s="1"/>
  <c r="G1239" i="9" s="1"/>
  <c r="G1240" i="9" s="1"/>
  <c r="G1241" i="9" s="1"/>
  <c r="G1242" i="9" s="1"/>
  <c r="G1243" i="9" s="1"/>
  <c r="G1244" i="9" s="1"/>
  <c r="G1245" i="9" s="1"/>
  <c r="G1246" i="9" s="1"/>
  <c r="G1247" i="9" s="1"/>
  <c r="G1248" i="9" s="1"/>
  <c r="G1249" i="9" s="1"/>
  <c r="G1250" i="9" s="1"/>
  <c r="G1251" i="9" s="1"/>
  <c r="G1252" i="9" s="1"/>
  <c r="G1253" i="9" s="1"/>
  <c r="G1254" i="9" s="1"/>
  <c r="G1255" i="9" s="1"/>
  <c r="G1256" i="9" s="1"/>
  <c r="G1257" i="9" s="1"/>
  <c r="G1258" i="9" s="1"/>
  <c r="G1259" i="9" s="1"/>
  <c r="I8" i="8"/>
  <c r="H9" i="8" s="1"/>
  <c r="I4" i="8"/>
  <c r="H9" i="6"/>
  <c r="H8" i="6"/>
  <c r="I4" i="6"/>
  <c r="H4" i="6"/>
  <c r="G4" i="6"/>
  <c r="J20" i="5"/>
  <c r="J15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3" i="5"/>
  <c r="J19" i="5"/>
  <c r="J14" i="5"/>
  <c r="J13" i="5"/>
  <c r="J12" i="5" a="1"/>
  <c r="J12" i="5" s="1"/>
  <c r="J8" i="5" a="1"/>
  <c r="J8" i="5" s="1"/>
  <c r="J9" i="5" a="1"/>
  <c r="J9" i="5" s="1"/>
  <c r="J7" i="5"/>
  <c r="J6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3" i="5"/>
  <c r="I16" i="4"/>
  <c r="I15" i="4"/>
  <c r="I14" i="4"/>
  <c r="I13" i="4"/>
  <c r="I12" i="4"/>
  <c r="I11" i="4"/>
  <c r="I10" i="4"/>
  <c r="I9" i="4"/>
  <c r="I8" i="4"/>
  <c r="I7" i="4"/>
  <c r="I6" i="4"/>
  <c r="I5" i="4"/>
  <c r="H16" i="4"/>
  <c r="H15" i="4"/>
  <c r="H14" i="4"/>
  <c r="H13" i="4"/>
  <c r="H12" i="4"/>
  <c r="H11" i="4"/>
  <c r="H10" i="4"/>
  <c r="H9" i="4"/>
  <c r="H8" i="4"/>
  <c r="H7" i="4"/>
  <c r="H6" i="4"/>
  <c r="H5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3" i="4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2" i="2"/>
  <c r="H6" i="2"/>
  <c r="H7" i="2"/>
  <c r="H8" i="2"/>
  <c r="H5" i="2"/>
  <c r="H4" i="2"/>
  <c r="H3" i="2"/>
  <c r="H2" i="2"/>
  <c r="H10" i="9" l="1"/>
  <c r="H11" i="9" s="1"/>
  <c r="H12" i="9" s="1"/>
  <c r="H13" i="9" s="1"/>
  <c r="H14" i="9" s="1"/>
  <c r="H15" i="9" s="1"/>
  <c r="H16" i="9" s="1"/>
  <c r="H17" i="9" s="1"/>
  <c r="H18" i="9" s="1"/>
  <c r="H19" i="9" s="1"/>
  <c r="H20" i="9" s="1"/>
  <c r="H21" i="9" s="1"/>
  <c r="H22" i="9" s="1"/>
  <c r="H23" i="9" s="1"/>
  <c r="H24" i="9" s="1"/>
  <c r="H25" i="9" s="1"/>
  <c r="H26" i="9" s="1"/>
  <c r="H27" i="9" s="1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H160" i="9" s="1"/>
  <c r="H161" i="9" s="1"/>
  <c r="H162" i="9" s="1"/>
  <c r="H163" i="9" s="1"/>
  <c r="H164" i="9" s="1"/>
  <c r="H165" i="9" s="1"/>
  <c r="H166" i="9" s="1"/>
  <c r="H167" i="9" s="1"/>
  <c r="H168" i="9" s="1"/>
  <c r="H169" i="9" s="1"/>
  <c r="H170" i="9" s="1"/>
  <c r="H171" i="9" s="1"/>
  <c r="H172" i="9" s="1"/>
  <c r="H173" i="9" s="1"/>
  <c r="H174" i="9" s="1"/>
  <c r="H175" i="9" s="1"/>
  <c r="H176" i="9" s="1"/>
  <c r="H177" i="9" s="1"/>
  <c r="H178" i="9" s="1"/>
  <c r="H179" i="9" s="1"/>
  <c r="H180" i="9" s="1"/>
  <c r="H181" i="9" s="1"/>
  <c r="H182" i="9" s="1"/>
  <c r="H183" i="9" s="1"/>
  <c r="H184" i="9" s="1"/>
  <c r="H185" i="9" s="1"/>
  <c r="H186" i="9" s="1"/>
  <c r="H187" i="9" s="1"/>
  <c r="H188" i="9" s="1"/>
  <c r="H189" i="9" s="1"/>
  <c r="H190" i="9" s="1"/>
  <c r="H191" i="9" s="1"/>
  <c r="H192" i="9" s="1"/>
  <c r="H193" i="9" s="1"/>
  <c r="H194" i="9" s="1"/>
  <c r="H195" i="9" s="1"/>
  <c r="H196" i="9" s="1"/>
  <c r="H197" i="9" s="1"/>
  <c r="H198" i="9" s="1"/>
  <c r="H199" i="9" s="1"/>
  <c r="H200" i="9" s="1"/>
  <c r="H201" i="9" s="1"/>
  <c r="H202" i="9" s="1"/>
  <c r="H203" i="9" s="1"/>
  <c r="H204" i="9" s="1"/>
  <c r="H205" i="9" s="1"/>
  <c r="H206" i="9" s="1"/>
  <c r="H207" i="9" s="1"/>
  <c r="H208" i="9" s="1"/>
  <c r="H209" i="9" s="1"/>
  <c r="H210" i="9" s="1"/>
  <c r="H211" i="9" s="1"/>
  <c r="H212" i="9" s="1"/>
  <c r="H213" i="9" s="1"/>
  <c r="H214" i="9" s="1"/>
  <c r="H215" i="9" s="1"/>
  <c r="H216" i="9" s="1"/>
  <c r="H217" i="9" s="1"/>
  <c r="H218" i="9" s="1"/>
  <c r="H219" i="9" s="1"/>
  <c r="H220" i="9" s="1"/>
  <c r="H221" i="9" s="1"/>
  <c r="H222" i="9" s="1"/>
  <c r="H223" i="9" s="1"/>
  <c r="H224" i="9" s="1"/>
  <c r="H225" i="9" s="1"/>
  <c r="H226" i="9" s="1"/>
  <c r="H227" i="9" s="1"/>
  <c r="H228" i="9" s="1"/>
  <c r="H229" i="9" s="1"/>
  <c r="H230" i="9" s="1"/>
  <c r="H231" i="9" s="1"/>
  <c r="H232" i="9" s="1"/>
  <c r="H233" i="9" s="1"/>
  <c r="H234" i="9" s="1"/>
  <c r="H235" i="9" s="1"/>
  <c r="H236" i="9" s="1"/>
  <c r="H237" i="9" s="1"/>
  <c r="H238" i="9" s="1"/>
  <c r="H239" i="9" s="1"/>
  <c r="H240" i="9" s="1"/>
  <c r="H241" i="9" s="1"/>
  <c r="H242" i="9" s="1"/>
  <c r="H243" i="9" s="1"/>
  <c r="H244" i="9" s="1"/>
  <c r="H245" i="9" s="1"/>
  <c r="H246" i="9" s="1"/>
  <c r="H247" i="9" s="1"/>
  <c r="H248" i="9" s="1"/>
  <c r="H249" i="9" s="1"/>
  <c r="H250" i="9" s="1"/>
  <c r="H251" i="9" s="1"/>
  <c r="H252" i="9" s="1"/>
  <c r="H253" i="9" s="1"/>
  <c r="H254" i="9" s="1"/>
  <c r="H255" i="9" s="1"/>
  <c r="H256" i="9" s="1"/>
  <c r="H257" i="9" s="1"/>
  <c r="H258" i="9" s="1"/>
  <c r="H259" i="9" s="1"/>
  <c r="H260" i="9" s="1"/>
  <c r="H261" i="9" s="1"/>
  <c r="H262" i="9" s="1"/>
  <c r="H263" i="9" s="1"/>
  <c r="H264" i="9" s="1"/>
  <c r="H265" i="9" s="1"/>
  <c r="H266" i="9" s="1"/>
  <c r="H267" i="9" s="1"/>
  <c r="H268" i="9" s="1"/>
  <c r="H269" i="9" s="1"/>
  <c r="H270" i="9" s="1"/>
  <c r="H271" i="9" s="1"/>
  <c r="H272" i="9" s="1"/>
  <c r="H273" i="9" s="1"/>
  <c r="H274" i="9" s="1"/>
  <c r="H275" i="9" s="1"/>
  <c r="H276" i="9" s="1"/>
  <c r="H277" i="9" s="1"/>
  <c r="H278" i="9" s="1"/>
  <c r="H279" i="9" s="1"/>
  <c r="H280" i="9" s="1"/>
  <c r="H281" i="9" s="1"/>
  <c r="H282" i="9" s="1"/>
  <c r="H283" i="9" s="1"/>
  <c r="H284" i="9" s="1"/>
  <c r="H285" i="9" s="1"/>
  <c r="H286" i="9" s="1"/>
  <c r="H287" i="9" s="1"/>
  <c r="H288" i="9" s="1"/>
  <c r="H289" i="9" s="1"/>
  <c r="H290" i="9" s="1"/>
  <c r="H291" i="9" s="1"/>
  <c r="H292" i="9" s="1"/>
  <c r="H293" i="9" s="1"/>
  <c r="H294" i="9" s="1"/>
  <c r="H295" i="9" s="1"/>
  <c r="H296" i="9" s="1"/>
  <c r="H297" i="9" s="1"/>
  <c r="H298" i="9" s="1"/>
  <c r="H299" i="9" s="1"/>
  <c r="H300" i="9" s="1"/>
  <c r="H301" i="9" s="1"/>
  <c r="H302" i="9" s="1"/>
  <c r="H303" i="9" s="1"/>
  <c r="H304" i="9" s="1"/>
  <c r="H305" i="9" s="1"/>
  <c r="H306" i="9" s="1"/>
  <c r="H307" i="9" s="1"/>
  <c r="H308" i="9" s="1"/>
  <c r="H309" i="9" s="1"/>
  <c r="H310" i="9" s="1"/>
  <c r="H311" i="9" s="1"/>
  <c r="H312" i="9" s="1"/>
  <c r="H313" i="9" s="1"/>
  <c r="H314" i="9" s="1"/>
  <c r="H315" i="9" s="1"/>
  <c r="H316" i="9" s="1"/>
  <c r="H317" i="9" s="1"/>
  <c r="H318" i="9" s="1"/>
  <c r="H319" i="9" s="1"/>
  <c r="H320" i="9" s="1"/>
  <c r="H321" i="9" s="1"/>
  <c r="H322" i="9" s="1"/>
  <c r="H323" i="9" s="1"/>
  <c r="H324" i="9" s="1"/>
  <c r="H325" i="9" s="1"/>
  <c r="H326" i="9" s="1"/>
  <c r="H327" i="9" s="1"/>
  <c r="H328" i="9" s="1"/>
  <c r="H329" i="9" s="1"/>
  <c r="H330" i="9" s="1"/>
  <c r="H331" i="9" s="1"/>
  <c r="H332" i="9" s="1"/>
  <c r="H333" i="9" s="1"/>
  <c r="H334" i="9" s="1"/>
  <c r="H335" i="9" s="1"/>
  <c r="H336" i="9" s="1"/>
  <c r="H337" i="9" s="1"/>
  <c r="H338" i="9" s="1"/>
  <c r="H339" i="9" s="1"/>
  <c r="H340" i="9" s="1"/>
  <c r="H341" i="9" s="1"/>
  <c r="H342" i="9" s="1"/>
  <c r="H343" i="9" s="1"/>
  <c r="H344" i="9" s="1"/>
  <c r="H345" i="9" s="1"/>
  <c r="H346" i="9" s="1"/>
  <c r="H347" i="9" s="1"/>
  <c r="H348" i="9" s="1"/>
  <c r="H349" i="9" s="1"/>
  <c r="H350" i="9" s="1"/>
  <c r="H351" i="9" s="1"/>
  <c r="H352" i="9" s="1"/>
  <c r="H353" i="9" s="1"/>
  <c r="H354" i="9" s="1"/>
  <c r="H355" i="9" s="1"/>
  <c r="H356" i="9" s="1"/>
  <c r="H357" i="9" s="1"/>
  <c r="H358" i="9" s="1"/>
  <c r="H359" i="9" s="1"/>
  <c r="H360" i="9" s="1"/>
  <c r="H361" i="9" s="1"/>
  <c r="H362" i="9" s="1"/>
  <c r="H363" i="9" s="1"/>
  <c r="H364" i="9" s="1"/>
  <c r="H365" i="9" s="1"/>
  <c r="H366" i="9" s="1"/>
  <c r="H367" i="9" s="1"/>
  <c r="H368" i="9" s="1"/>
  <c r="H369" i="9" s="1"/>
  <c r="H370" i="9" s="1"/>
  <c r="H371" i="9" s="1"/>
  <c r="H372" i="9" s="1"/>
  <c r="H373" i="9" s="1"/>
  <c r="H374" i="9" s="1"/>
  <c r="H375" i="9" s="1"/>
  <c r="H376" i="9" s="1"/>
  <c r="H377" i="9" s="1"/>
  <c r="H378" i="9" s="1"/>
  <c r="H379" i="9" s="1"/>
  <c r="H380" i="9" s="1"/>
  <c r="H381" i="9" s="1"/>
  <c r="H382" i="9" s="1"/>
  <c r="H383" i="9" s="1"/>
  <c r="H384" i="9" s="1"/>
  <c r="H385" i="9" s="1"/>
  <c r="H386" i="9" s="1"/>
  <c r="H387" i="9" s="1"/>
  <c r="H388" i="9" s="1"/>
  <c r="H389" i="9" s="1"/>
  <c r="H390" i="9" s="1"/>
  <c r="H391" i="9" s="1"/>
  <c r="H392" i="9" s="1"/>
  <c r="H393" i="9" s="1"/>
  <c r="H394" i="9" s="1"/>
  <c r="H395" i="9" s="1"/>
  <c r="H396" i="9" s="1"/>
  <c r="H397" i="9" s="1"/>
  <c r="H398" i="9" s="1"/>
  <c r="H399" i="9" s="1"/>
  <c r="H400" i="9" s="1"/>
  <c r="H401" i="9" s="1"/>
  <c r="H402" i="9" s="1"/>
  <c r="H403" i="9" s="1"/>
  <c r="H404" i="9" s="1"/>
  <c r="H405" i="9" s="1"/>
  <c r="H406" i="9" s="1"/>
  <c r="H407" i="9" s="1"/>
  <c r="H408" i="9" s="1"/>
  <c r="H409" i="9" s="1"/>
  <c r="H410" i="9" s="1"/>
  <c r="H411" i="9" s="1"/>
  <c r="H412" i="9" s="1"/>
  <c r="H413" i="9" s="1"/>
  <c r="H414" i="9" s="1"/>
  <c r="H415" i="9" s="1"/>
  <c r="H416" i="9" s="1"/>
  <c r="H417" i="9" s="1"/>
  <c r="H418" i="9" s="1"/>
  <c r="H419" i="9" s="1"/>
  <c r="H420" i="9" s="1"/>
  <c r="H421" i="9" s="1"/>
  <c r="H422" i="9" s="1"/>
  <c r="H423" i="9" s="1"/>
  <c r="H424" i="9" s="1"/>
  <c r="H425" i="9" s="1"/>
  <c r="H426" i="9" s="1"/>
  <c r="H427" i="9" s="1"/>
  <c r="H428" i="9" s="1"/>
  <c r="H429" i="9" s="1"/>
  <c r="H430" i="9" s="1"/>
  <c r="H431" i="9" s="1"/>
  <c r="H432" i="9" s="1"/>
  <c r="H433" i="9" s="1"/>
  <c r="H434" i="9" s="1"/>
  <c r="H435" i="9" s="1"/>
  <c r="H436" i="9" s="1"/>
  <c r="H437" i="9" s="1"/>
  <c r="H438" i="9" s="1"/>
  <c r="H439" i="9" s="1"/>
  <c r="H440" i="9" s="1"/>
  <c r="H441" i="9" s="1"/>
  <c r="H442" i="9" s="1"/>
  <c r="H443" i="9" s="1"/>
  <c r="H444" i="9" s="1"/>
  <c r="H445" i="9" s="1"/>
  <c r="H446" i="9" s="1"/>
  <c r="H447" i="9" s="1"/>
  <c r="H448" i="9" s="1"/>
  <c r="H449" i="9" s="1"/>
  <c r="H450" i="9" s="1"/>
  <c r="H451" i="9" s="1"/>
  <c r="H452" i="9" s="1"/>
  <c r="H453" i="9" s="1"/>
  <c r="H454" i="9" s="1"/>
  <c r="H455" i="9" s="1"/>
  <c r="H456" i="9" s="1"/>
  <c r="H457" i="9" s="1"/>
  <c r="H458" i="9" s="1"/>
  <c r="H459" i="9" s="1"/>
  <c r="H460" i="9" s="1"/>
  <c r="H461" i="9" s="1"/>
  <c r="H462" i="9" s="1"/>
  <c r="H463" i="9" s="1"/>
  <c r="H464" i="9" s="1"/>
  <c r="H465" i="9" s="1"/>
  <c r="H466" i="9" s="1"/>
  <c r="H467" i="9" s="1"/>
  <c r="H468" i="9" s="1"/>
  <c r="H469" i="9" s="1"/>
  <c r="H470" i="9" s="1"/>
  <c r="H471" i="9" s="1"/>
  <c r="H472" i="9" s="1"/>
  <c r="H473" i="9" s="1"/>
  <c r="H474" i="9" s="1"/>
  <c r="H475" i="9" s="1"/>
  <c r="H476" i="9" s="1"/>
  <c r="H477" i="9" s="1"/>
  <c r="H478" i="9" s="1"/>
  <c r="H479" i="9" s="1"/>
  <c r="H480" i="9" s="1"/>
  <c r="H481" i="9" s="1"/>
  <c r="H482" i="9" s="1"/>
  <c r="H483" i="9" s="1"/>
  <c r="H484" i="9" s="1"/>
  <c r="H485" i="9" s="1"/>
  <c r="H486" i="9" s="1"/>
  <c r="H487" i="9" s="1"/>
  <c r="H488" i="9" s="1"/>
  <c r="H489" i="9" s="1"/>
  <c r="H490" i="9" s="1"/>
  <c r="H491" i="9" s="1"/>
  <c r="H492" i="9" s="1"/>
  <c r="H493" i="9" s="1"/>
  <c r="H494" i="9" s="1"/>
  <c r="H495" i="9" s="1"/>
  <c r="H496" i="9" s="1"/>
  <c r="H497" i="9" s="1"/>
  <c r="H498" i="9" s="1"/>
  <c r="H499" i="9" s="1"/>
  <c r="H500" i="9" s="1"/>
  <c r="H501" i="9" s="1"/>
  <c r="H502" i="9" s="1"/>
  <c r="H503" i="9" s="1"/>
  <c r="H504" i="9" s="1"/>
  <c r="H505" i="9" s="1"/>
  <c r="H506" i="9" s="1"/>
  <c r="H507" i="9" s="1"/>
  <c r="H508" i="9" s="1"/>
  <c r="H509" i="9" s="1"/>
  <c r="H510" i="9" s="1"/>
  <c r="H511" i="9" s="1"/>
  <c r="H512" i="9" s="1"/>
  <c r="H513" i="9" s="1"/>
  <c r="H514" i="9" s="1"/>
  <c r="H515" i="9" s="1"/>
  <c r="H516" i="9" s="1"/>
  <c r="H517" i="9" s="1"/>
  <c r="H518" i="9" s="1"/>
  <c r="H519" i="9" s="1"/>
  <c r="H520" i="9" s="1"/>
  <c r="H521" i="9" s="1"/>
  <c r="H522" i="9" s="1"/>
  <c r="H523" i="9" s="1"/>
  <c r="H524" i="9" s="1"/>
  <c r="H525" i="9" s="1"/>
  <c r="H526" i="9" s="1"/>
  <c r="H527" i="9" s="1"/>
  <c r="H528" i="9" s="1"/>
  <c r="H529" i="9" s="1"/>
  <c r="H530" i="9" s="1"/>
  <c r="H531" i="9" s="1"/>
  <c r="H532" i="9" s="1"/>
  <c r="H533" i="9" s="1"/>
  <c r="H534" i="9" s="1"/>
  <c r="H535" i="9" s="1"/>
  <c r="H536" i="9" s="1"/>
  <c r="H537" i="9" s="1"/>
  <c r="H538" i="9" s="1"/>
  <c r="H539" i="9" s="1"/>
  <c r="H540" i="9" s="1"/>
  <c r="H541" i="9" s="1"/>
  <c r="H542" i="9" s="1"/>
  <c r="H543" i="9" s="1"/>
  <c r="H544" i="9" s="1"/>
  <c r="H545" i="9" s="1"/>
  <c r="H546" i="9" s="1"/>
  <c r="H547" i="9" s="1"/>
  <c r="H548" i="9" s="1"/>
  <c r="H549" i="9" s="1"/>
  <c r="H550" i="9" s="1"/>
  <c r="H551" i="9" s="1"/>
  <c r="H552" i="9" s="1"/>
  <c r="H553" i="9" s="1"/>
  <c r="H554" i="9" s="1"/>
  <c r="H555" i="9" s="1"/>
  <c r="H556" i="9" s="1"/>
  <c r="H557" i="9" s="1"/>
  <c r="H558" i="9" s="1"/>
  <c r="H559" i="9" s="1"/>
  <c r="H560" i="9" s="1"/>
  <c r="H561" i="9" s="1"/>
  <c r="H562" i="9" s="1"/>
  <c r="H563" i="9" s="1"/>
  <c r="H564" i="9" s="1"/>
  <c r="H565" i="9" s="1"/>
  <c r="H566" i="9" s="1"/>
  <c r="H567" i="9" s="1"/>
  <c r="H568" i="9" s="1"/>
  <c r="H569" i="9" s="1"/>
  <c r="H570" i="9" s="1"/>
  <c r="H571" i="9" s="1"/>
  <c r="H572" i="9" s="1"/>
  <c r="H573" i="9" s="1"/>
  <c r="H574" i="9" s="1"/>
  <c r="H575" i="9" s="1"/>
  <c r="H576" i="9" s="1"/>
  <c r="H577" i="9" s="1"/>
  <c r="H578" i="9" s="1"/>
  <c r="H579" i="9" s="1"/>
  <c r="H580" i="9" s="1"/>
  <c r="H581" i="9" s="1"/>
  <c r="H582" i="9" s="1"/>
  <c r="H583" i="9" s="1"/>
  <c r="H584" i="9" s="1"/>
  <c r="H585" i="9" s="1"/>
  <c r="H586" i="9" s="1"/>
  <c r="H587" i="9" s="1"/>
  <c r="H588" i="9" s="1"/>
  <c r="H589" i="9" s="1"/>
  <c r="H590" i="9" s="1"/>
  <c r="H591" i="9" s="1"/>
  <c r="H592" i="9" s="1"/>
  <c r="H593" i="9" s="1"/>
  <c r="H594" i="9" s="1"/>
  <c r="H595" i="9" s="1"/>
  <c r="H596" i="9" s="1"/>
  <c r="H597" i="9" s="1"/>
  <c r="H598" i="9" s="1"/>
  <c r="H599" i="9" s="1"/>
  <c r="H600" i="9" s="1"/>
  <c r="H601" i="9" s="1"/>
  <c r="H602" i="9" s="1"/>
  <c r="H603" i="9" s="1"/>
  <c r="H604" i="9" s="1"/>
  <c r="H605" i="9" s="1"/>
  <c r="H606" i="9" s="1"/>
  <c r="H607" i="9" s="1"/>
  <c r="H608" i="9" s="1"/>
  <c r="H609" i="9" s="1"/>
  <c r="H610" i="9" s="1"/>
  <c r="H611" i="9" s="1"/>
  <c r="H612" i="9" s="1"/>
  <c r="H613" i="9" s="1"/>
  <c r="H614" i="9" s="1"/>
  <c r="H615" i="9" s="1"/>
  <c r="H616" i="9" s="1"/>
  <c r="H617" i="9" s="1"/>
  <c r="H618" i="9" s="1"/>
  <c r="H619" i="9" s="1"/>
  <c r="H620" i="9" s="1"/>
  <c r="H621" i="9" s="1"/>
  <c r="H622" i="9" s="1"/>
  <c r="H623" i="9" s="1"/>
  <c r="H624" i="9" s="1"/>
  <c r="H625" i="9" s="1"/>
  <c r="H626" i="9" s="1"/>
  <c r="H627" i="9" s="1"/>
  <c r="H628" i="9" s="1"/>
  <c r="H629" i="9" s="1"/>
  <c r="H630" i="9" s="1"/>
  <c r="H631" i="9" s="1"/>
  <c r="H632" i="9" s="1"/>
  <c r="H633" i="9" s="1"/>
  <c r="H634" i="9" s="1"/>
  <c r="H635" i="9" s="1"/>
  <c r="H636" i="9" s="1"/>
  <c r="H637" i="9" s="1"/>
  <c r="H638" i="9" s="1"/>
  <c r="H639" i="9" s="1"/>
  <c r="H640" i="9" s="1"/>
  <c r="H641" i="9" s="1"/>
  <c r="H642" i="9" s="1"/>
  <c r="H643" i="9" s="1"/>
  <c r="H644" i="9" s="1"/>
  <c r="H645" i="9" s="1"/>
  <c r="H646" i="9" s="1"/>
  <c r="H647" i="9" s="1"/>
  <c r="H648" i="9" s="1"/>
  <c r="H649" i="9" s="1"/>
  <c r="H650" i="9" s="1"/>
  <c r="H651" i="9" s="1"/>
  <c r="H652" i="9" s="1"/>
  <c r="H653" i="9" s="1"/>
  <c r="H654" i="9" s="1"/>
  <c r="H655" i="9" s="1"/>
  <c r="H656" i="9" s="1"/>
  <c r="H657" i="9" s="1"/>
  <c r="H658" i="9" s="1"/>
  <c r="H659" i="9" s="1"/>
  <c r="H660" i="9" s="1"/>
  <c r="H661" i="9" s="1"/>
  <c r="H662" i="9" s="1"/>
  <c r="H663" i="9" s="1"/>
  <c r="H664" i="9" s="1"/>
  <c r="H665" i="9" s="1"/>
  <c r="H666" i="9" s="1"/>
  <c r="H667" i="9" s="1"/>
  <c r="H668" i="9" s="1"/>
  <c r="H669" i="9" s="1"/>
  <c r="H670" i="9" s="1"/>
  <c r="H671" i="9" s="1"/>
  <c r="H672" i="9" s="1"/>
  <c r="H673" i="9" s="1"/>
  <c r="H674" i="9" s="1"/>
  <c r="H675" i="9" s="1"/>
  <c r="H676" i="9" s="1"/>
  <c r="H677" i="9" s="1"/>
  <c r="H678" i="9" s="1"/>
  <c r="H679" i="9" s="1"/>
  <c r="H680" i="9" s="1"/>
  <c r="H681" i="9" s="1"/>
  <c r="H682" i="9" s="1"/>
  <c r="H683" i="9" s="1"/>
  <c r="H684" i="9" s="1"/>
  <c r="H685" i="9" s="1"/>
  <c r="H686" i="9" s="1"/>
  <c r="H687" i="9" s="1"/>
  <c r="H688" i="9" s="1"/>
  <c r="H689" i="9" s="1"/>
  <c r="H690" i="9" s="1"/>
  <c r="H691" i="9" s="1"/>
  <c r="H692" i="9" s="1"/>
  <c r="H693" i="9" s="1"/>
  <c r="H694" i="9" s="1"/>
  <c r="H695" i="9" s="1"/>
  <c r="H696" i="9" s="1"/>
  <c r="H697" i="9" s="1"/>
  <c r="H698" i="9" s="1"/>
  <c r="H699" i="9" s="1"/>
  <c r="H700" i="9" s="1"/>
  <c r="H701" i="9" s="1"/>
  <c r="H702" i="9" s="1"/>
  <c r="H703" i="9" s="1"/>
  <c r="H704" i="9" s="1"/>
  <c r="H705" i="9" s="1"/>
  <c r="H706" i="9" s="1"/>
  <c r="H707" i="9" s="1"/>
  <c r="H708" i="9" s="1"/>
  <c r="H709" i="9" s="1"/>
  <c r="H710" i="9" s="1"/>
  <c r="H711" i="9" s="1"/>
  <c r="H712" i="9" s="1"/>
  <c r="H713" i="9" s="1"/>
  <c r="H714" i="9" s="1"/>
  <c r="H715" i="9" s="1"/>
  <c r="H716" i="9" s="1"/>
  <c r="H717" i="9" s="1"/>
  <c r="H718" i="9" s="1"/>
  <c r="H719" i="9" s="1"/>
  <c r="H720" i="9" s="1"/>
  <c r="H721" i="9" s="1"/>
  <c r="H722" i="9" s="1"/>
  <c r="H723" i="9" s="1"/>
  <c r="H724" i="9" s="1"/>
  <c r="H725" i="9" s="1"/>
  <c r="H726" i="9" s="1"/>
  <c r="H727" i="9" s="1"/>
  <c r="H728" i="9" s="1"/>
  <c r="H729" i="9" s="1"/>
  <c r="H730" i="9" s="1"/>
  <c r="H731" i="9" s="1"/>
  <c r="H732" i="9" s="1"/>
  <c r="H733" i="9" s="1"/>
  <c r="H734" i="9" s="1"/>
  <c r="H735" i="9" s="1"/>
  <c r="H736" i="9" s="1"/>
  <c r="H737" i="9" s="1"/>
  <c r="H738" i="9" s="1"/>
  <c r="H739" i="9" s="1"/>
  <c r="H740" i="9" s="1"/>
  <c r="H741" i="9" s="1"/>
  <c r="H742" i="9" s="1"/>
  <c r="H743" i="9" s="1"/>
  <c r="H744" i="9" s="1"/>
  <c r="H745" i="9" s="1"/>
  <c r="H746" i="9" s="1"/>
  <c r="H747" i="9" s="1"/>
  <c r="H748" i="9" s="1"/>
  <c r="H749" i="9" s="1"/>
  <c r="H750" i="9" s="1"/>
  <c r="H751" i="9" s="1"/>
  <c r="H752" i="9" s="1"/>
  <c r="H753" i="9" s="1"/>
  <c r="H754" i="9" s="1"/>
  <c r="H755" i="9" s="1"/>
  <c r="H756" i="9" s="1"/>
  <c r="H757" i="9" s="1"/>
  <c r="H758" i="9" s="1"/>
  <c r="H759" i="9" s="1"/>
  <c r="H760" i="9" s="1"/>
  <c r="H761" i="9" s="1"/>
  <c r="H762" i="9" s="1"/>
  <c r="H763" i="9" s="1"/>
  <c r="H764" i="9" s="1"/>
  <c r="H765" i="9" s="1"/>
  <c r="H766" i="9" s="1"/>
  <c r="H767" i="9" s="1"/>
  <c r="H768" i="9" s="1"/>
  <c r="H769" i="9" s="1"/>
  <c r="H770" i="9" s="1"/>
  <c r="H771" i="9" s="1"/>
  <c r="H772" i="9" s="1"/>
  <c r="H773" i="9" s="1"/>
  <c r="H774" i="9" s="1"/>
  <c r="H775" i="9" s="1"/>
  <c r="H776" i="9" s="1"/>
  <c r="H777" i="9" s="1"/>
  <c r="H778" i="9" s="1"/>
  <c r="H779" i="9" s="1"/>
  <c r="H780" i="9" s="1"/>
  <c r="H781" i="9" s="1"/>
  <c r="H782" i="9" s="1"/>
  <c r="H783" i="9" s="1"/>
  <c r="H784" i="9" s="1"/>
  <c r="H785" i="9" s="1"/>
  <c r="H786" i="9" s="1"/>
  <c r="H787" i="9" s="1"/>
  <c r="H788" i="9" s="1"/>
  <c r="H789" i="9" s="1"/>
  <c r="H790" i="9" s="1"/>
  <c r="H791" i="9" s="1"/>
  <c r="H792" i="9" s="1"/>
  <c r="H793" i="9" s="1"/>
  <c r="H794" i="9" s="1"/>
  <c r="H795" i="9" s="1"/>
  <c r="H796" i="9" s="1"/>
  <c r="H797" i="9" s="1"/>
  <c r="H798" i="9" s="1"/>
  <c r="H799" i="9" s="1"/>
  <c r="H800" i="9" s="1"/>
  <c r="H801" i="9" s="1"/>
  <c r="H802" i="9" s="1"/>
  <c r="H803" i="9" s="1"/>
  <c r="H804" i="9" s="1"/>
  <c r="H805" i="9" s="1"/>
  <c r="H806" i="9" s="1"/>
  <c r="H807" i="9" s="1"/>
  <c r="H808" i="9" s="1"/>
  <c r="H809" i="9" s="1"/>
  <c r="H810" i="9" s="1"/>
  <c r="H811" i="9" s="1"/>
  <c r="H812" i="9" s="1"/>
  <c r="H813" i="9" s="1"/>
  <c r="H814" i="9" s="1"/>
  <c r="H815" i="9" s="1"/>
  <c r="H816" i="9" s="1"/>
  <c r="H817" i="9" s="1"/>
  <c r="H818" i="9" s="1"/>
  <c r="H819" i="9" s="1"/>
  <c r="H820" i="9" s="1"/>
  <c r="H821" i="9" s="1"/>
  <c r="H822" i="9" s="1"/>
  <c r="H823" i="9" s="1"/>
  <c r="H824" i="9" s="1"/>
  <c r="H825" i="9" s="1"/>
  <c r="H826" i="9" s="1"/>
  <c r="H827" i="9" s="1"/>
  <c r="H828" i="9" s="1"/>
  <c r="H829" i="9" s="1"/>
  <c r="H830" i="9" s="1"/>
  <c r="H831" i="9" s="1"/>
  <c r="H832" i="9" s="1"/>
  <c r="H833" i="9" s="1"/>
  <c r="H834" i="9" s="1"/>
  <c r="H835" i="9" s="1"/>
  <c r="H836" i="9" s="1"/>
  <c r="H837" i="9" s="1"/>
  <c r="H838" i="9" s="1"/>
  <c r="H839" i="9" s="1"/>
  <c r="H840" i="9" s="1"/>
  <c r="H841" i="9" s="1"/>
  <c r="H842" i="9" s="1"/>
  <c r="H843" i="9" s="1"/>
  <c r="H844" i="9" s="1"/>
  <c r="H845" i="9" s="1"/>
  <c r="H846" i="9" s="1"/>
  <c r="H847" i="9" s="1"/>
  <c r="H848" i="9" s="1"/>
  <c r="H849" i="9" s="1"/>
  <c r="H850" i="9" s="1"/>
  <c r="H851" i="9" s="1"/>
  <c r="H852" i="9" s="1"/>
  <c r="H853" i="9" s="1"/>
  <c r="H854" i="9" s="1"/>
  <c r="H855" i="9" s="1"/>
  <c r="H856" i="9" s="1"/>
  <c r="H857" i="9" s="1"/>
  <c r="H858" i="9" s="1"/>
  <c r="H859" i="9" s="1"/>
  <c r="H860" i="9" s="1"/>
  <c r="H861" i="9" s="1"/>
  <c r="H862" i="9" s="1"/>
  <c r="H863" i="9" s="1"/>
  <c r="H864" i="9" s="1"/>
  <c r="H865" i="9" s="1"/>
  <c r="H866" i="9" s="1"/>
  <c r="H867" i="9" s="1"/>
  <c r="H868" i="9" s="1"/>
  <c r="H869" i="9" s="1"/>
  <c r="H870" i="9" s="1"/>
  <c r="H871" i="9" s="1"/>
  <c r="H872" i="9" s="1"/>
  <c r="H873" i="9" s="1"/>
  <c r="H874" i="9" s="1"/>
  <c r="H875" i="9" s="1"/>
  <c r="H876" i="9" s="1"/>
  <c r="H877" i="9" s="1"/>
  <c r="H878" i="9" s="1"/>
  <c r="H879" i="9" s="1"/>
  <c r="H880" i="9" s="1"/>
  <c r="H881" i="9" s="1"/>
  <c r="H882" i="9" s="1"/>
  <c r="H883" i="9" s="1"/>
  <c r="H884" i="9" s="1"/>
  <c r="H885" i="9" s="1"/>
  <c r="H886" i="9" s="1"/>
  <c r="H887" i="9" s="1"/>
  <c r="H888" i="9" s="1"/>
  <c r="H889" i="9" s="1"/>
  <c r="H890" i="9" s="1"/>
  <c r="H891" i="9" s="1"/>
  <c r="H892" i="9" s="1"/>
  <c r="H893" i="9" s="1"/>
  <c r="H894" i="9" s="1"/>
  <c r="H895" i="9" s="1"/>
  <c r="H896" i="9" s="1"/>
  <c r="H897" i="9" s="1"/>
  <c r="H898" i="9" s="1"/>
  <c r="H899" i="9" s="1"/>
  <c r="H900" i="9" s="1"/>
  <c r="H901" i="9" s="1"/>
  <c r="H902" i="9" s="1"/>
  <c r="H903" i="9" s="1"/>
  <c r="H904" i="9" s="1"/>
  <c r="H905" i="9" s="1"/>
  <c r="H906" i="9" s="1"/>
  <c r="H907" i="9" s="1"/>
  <c r="H908" i="9" s="1"/>
  <c r="H909" i="9" s="1"/>
  <c r="H910" i="9" s="1"/>
  <c r="H911" i="9" s="1"/>
  <c r="H912" i="9" s="1"/>
  <c r="H913" i="9" s="1"/>
  <c r="H914" i="9" s="1"/>
  <c r="H915" i="9" s="1"/>
  <c r="H916" i="9" s="1"/>
  <c r="H917" i="9" s="1"/>
  <c r="H918" i="9" s="1"/>
  <c r="H919" i="9" s="1"/>
  <c r="H920" i="9" s="1"/>
  <c r="H921" i="9" s="1"/>
  <c r="H922" i="9" s="1"/>
  <c r="H923" i="9" s="1"/>
  <c r="H924" i="9" s="1"/>
  <c r="H925" i="9" s="1"/>
  <c r="H926" i="9" s="1"/>
  <c r="H927" i="9" s="1"/>
  <c r="H928" i="9" s="1"/>
  <c r="H929" i="9" s="1"/>
  <c r="H930" i="9" s="1"/>
  <c r="H931" i="9" s="1"/>
  <c r="H932" i="9" s="1"/>
  <c r="H933" i="9" s="1"/>
  <c r="H934" i="9" s="1"/>
  <c r="H935" i="9" s="1"/>
  <c r="H936" i="9" s="1"/>
  <c r="H937" i="9" s="1"/>
  <c r="H938" i="9" s="1"/>
  <c r="H939" i="9" s="1"/>
  <c r="H940" i="9" s="1"/>
  <c r="H941" i="9" s="1"/>
  <c r="H942" i="9" s="1"/>
  <c r="H943" i="9" s="1"/>
  <c r="H944" i="9" s="1"/>
  <c r="H945" i="9" s="1"/>
  <c r="H946" i="9" s="1"/>
  <c r="H947" i="9" s="1"/>
  <c r="H948" i="9" s="1"/>
  <c r="H949" i="9" s="1"/>
  <c r="H950" i="9" s="1"/>
  <c r="H951" i="9" s="1"/>
  <c r="H952" i="9" s="1"/>
  <c r="H953" i="9" s="1"/>
  <c r="H954" i="9" s="1"/>
  <c r="H955" i="9" s="1"/>
  <c r="H956" i="9" s="1"/>
  <c r="H957" i="9" s="1"/>
  <c r="H958" i="9" s="1"/>
  <c r="H959" i="9" s="1"/>
  <c r="H960" i="9" s="1"/>
  <c r="H961" i="9" s="1"/>
  <c r="H962" i="9" s="1"/>
  <c r="H963" i="9" s="1"/>
  <c r="H964" i="9" s="1"/>
  <c r="H965" i="9" s="1"/>
  <c r="H966" i="9" s="1"/>
  <c r="H967" i="9" s="1"/>
  <c r="H968" i="9" s="1"/>
  <c r="H969" i="9" s="1"/>
  <c r="H970" i="9" s="1"/>
  <c r="H971" i="9" s="1"/>
  <c r="H972" i="9" s="1"/>
  <c r="H973" i="9" s="1"/>
  <c r="H974" i="9" s="1"/>
  <c r="H975" i="9" s="1"/>
  <c r="H976" i="9" s="1"/>
  <c r="H977" i="9" s="1"/>
  <c r="H978" i="9" s="1"/>
  <c r="H979" i="9" s="1"/>
  <c r="H980" i="9" s="1"/>
  <c r="H981" i="9" s="1"/>
  <c r="H982" i="9" s="1"/>
  <c r="H983" i="9" s="1"/>
  <c r="H984" i="9" s="1"/>
  <c r="H985" i="9" s="1"/>
  <c r="H986" i="9" s="1"/>
  <c r="H987" i="9" s="1"/>
  <c r="H988" i="9" s="1"/>
  <c r="H989" i="9" s="1"/>
  <c r="H990" i="9" s="1"/>
  <c r="H991" i="9" s="1"/>
  <c r="H992" i="9" s="1"/>
  <c r="H993" i="9" s="1"/>
  <c r="H994" i="9" s="1"/>
  <c r="H995" i="9" s="1"/>
  <c r="H996" i="9" s="1"/>
  <c r="H997" i="9" s="1"/>
  <c r="H998" i="9" s="1"/>
  <c r="H999" i="9" s="1"/>
  <c r="H1000" i="9" s="1"/>
  <c r="H1001" i="9" s="1"/>
  <c r="H1002" i="9" s="1"/>
  <c r="H1003" i="9" s="1"/>
  <c r="H1004" i="9" s="1"/>
  <c r="H1005" i="9" s="1"/>
  <c r="H1006" i="9" s="1"/>
  <c r="H1007" i="9" s="1"/>
  <c r="H1008" i="9" s="1"/>
  <c r="H1009" i="9" s="1"/>
  <c r="H1010" i="9" s="1"/>
  <c r="H1011" i="9" s="1"/>
  <c r="H1012" i="9" s="1"/>
  <c r="H1013" i="9" s="1"/>
  <c r="H1014" i="9" s="1"/>
  <c r="H1015" i="9" s="1"/>
  <c r="H1016" i="9" s="1"/>
  <c r="H1017" i="9" s="1"/>
  <c r="H1018" i="9" s="1"/>
  <c r="H1019" i="9" s="1"/>
  <c r="H1020" i="9" s="1"/>
  <c r="H1021" i="9" s="1"/>
  <c r="H1022" i="9" s="1"/>
  <c r="H1023" i="9" s="1"/>
  <c r="H1024" i="9" s="1"/>
  <c r="H1025" i="9" s="1"/>
  <c r="H1026" i="9" s="1"/>
  <c r="H1027" i="9" s="1"/>
  <c r="H1028" i="9" s="1"/>
  <c r="H1029" i="9" s="1"/>
  <c r="H1030" i="9" s="1"/>
  <c r="H1031" i="9" s="1"/>
  <c r="H1032" i="9" s="1"/>
  <c r="H1033" i="9" s="1"/>
  <c r="H1034" i="9" s="1"/>
  <c r="H1035" i="9" s="1"/>
  <c r="H1036" i="9" s="1"/>
  <c r="H1037" i="9" s="1"/>
  <c r="H1038" i="9" s="1"/>
  <c r="H1039" i="9" s="1"/>
  <c r="H1040" i="9" s="1"/>
  <c r="H1041" i="9" s="1"/>
  <c r="H1042" i="9" s="1"/>
  <c r="H1043" i="9" s="1"/>
  <c r="H1044" i="9" s="1"/>
  <c r="H1045" i="9" s="1"/>
  <c r="H1046" i="9" s="1"/>
  <c r="H1047" i="9" s="1"/>
  <c r="H1048" i="9" s="1"/>
  <c r="H1049" i="9" s="1"/>
  <c r="H1050" i="9" s="1"/>
  <c r="H1051" i="9" s="1"/>
  <c r="H1052" i="9" s="1"/>
  <c r="H1053" i="9" s="1"/>
  <c r="H1054" i="9" s="1"/>
  <c r="H1055" i="9" s="1"/>
  <c r="H1056" i="9" s="1"/>
  <c r="H1057" i="9" s="1"/>
  <c r="H1058" i="9" s="1"/>
  <c r="H1059" i="9" s="1"/>
  <c r="H1060" i="9" s="1"/>
  <c r="H1061" i="9" s="1"/>
  <c r="H1062" i="9" s="1"/>
  <c r="H1063" i="9" s="1"/>
  <c r="H1064" i="9" s="1"/>
  <c r="H1065" i="9" s="1"/>
  <c r="H1066" i="9" s="1"/>
  <c r="H1067" i="9" s="1"/>
  <c r="H1068" i="9" s="1"/>
  <c r="H1069" i="9" s="1"/>
  <c r="H1070" i="9" s="1"/>
  <c r="H1071" i="9" s="1"/>
  <c r="H1072" i="9" s="1"/>
  <c r="H1073" i="9" s="1"/>
  <c r="H1074" i="9" s="1"/>
  <c r="H1075" i="9" s="1"/>
  <c r="H1076" i="9" s="1"/>
  <c r="H1077" i="9" s="1"/>
  <c r="H1078" i="9" s="1"/>
  <c r="H1079" i="9" s="1"/>
  <c r="H1080" i="9" s="1"/>
  <c r="H1081" i="9" s="1"/>
  <c r="H1082" i="9" s="1"/>
  <c r="H1083" i="9" s="1"/>
  <c r="H1084" i="9" s="1"/>
  <c r="H1085" i="9" s="1"/>
  <c r="H1086" i="9" s="1"/>
  <c r="H1087" i="9" s="1"/>
  <c r="H1088" i="9" s="1"/>
  <c r="H1089" i="9" s="1"/>
  <c r="H1090" i="9" s="1"/>
  <c r="H1091" i="9" s="1"/>
  <c r="H1092" i="9" s="1"/>
  <c r="H1093" i="9" s="1"/>
  <c r="H1094" i="9" s="1"/>
  <c r="H1095" i="9" s="1"/>
  <c r="H1096" i="9" s="1"/>
  <c r="H1097" i="9" s="1"/>
  <c r="H1098" i="9" s="1"/>
  <c r="H1099" i="9" s="1"/>
  <c r="H1100" i="9" s="1"/>
  <c r="H1101" i="9" s="1"/>
  <c r="H1102" i="9" s="1"/>
  <c r="H1103" i="9" s="1"/>
  <c r="H1104" i="9" s="1"/>
  <c r="H1105" i="9" s="1"/>
  <c r="H1106" i="9" s="1"/>
  <c r="H1107" i="9" s="1"/>
  <c r="H1108" i="9" s="1"/>
  <c r="H1109" i="9" s="1"/>
  <c r="H1110" i="9" s="1"/>
  <c r="H1111" i="9" s="1"/>
  <c r="H1112" i="9" s="1"/>
  <c r="H1113" i="9" s="1"/>
  <c r="H1114" i="9" s="1"/>
  <c r="H1115" i="9" s="1"/>
  <c r="H1116" i="9" s="1"/>
  <c r="H1117" i="9" s="1"/>
  <c r="H1118" i="9" s="1"/>
  <c r="H1119" i="9" s="1"/>
  <c r="H1120" i="9" s="1"/>
  <c r="H1121" i="9" s="1"/>
  <c r="H1122" i="9" s="1"/>
  <c r="H1123" i="9" s="1"/>
  <c r="H1124" i="9" s="1"/>
  <c r="H1125" i="9" s="1"/>
  <c r="H1126" i="9" s="1"/>
  <c r="H1127" i="9" s="1"/>
  <c r="H1128" i="9" s="1"/>
  <c r="H1129" i="9" s="1"/>
  <c r="H1130" i="9" s="1"/>
  <c r="H1131" i="9" s="1"/>
  <c r="H1132" i="9" s="1"/>
  <c r="H1133" i="9" s="1"/>
  <c r="H1134" i="9" s="1"/>
  <c r="H1135" i="9" s="1"/>
  <c r="H1136" i="9" s="1"/>
  <c r="H1137" i="9" s="1"/>
  <c r="H1138" i="9" s="1"/>
  <c r="H1139" i="9" s="1"/>
  <c r="H1140" i="9" s="1"/>
  <c r="H1141" i="9" s="1"/>
  <c r="H1142" i="9" s="1"/>
  <c r="H1143" i="9" s="1"/>
  <c r="H1144" i="9" s="1"/>
  <c r="H1145" i="9" s="1"/>
  <c r="H1146" i="9" s="1"/>
  <c r="H1147" i="9" s="1"/>
  <c r="H1148" i="9" s="1"/>
  <c r="H1149" i="9" s="1"/>
  <c r="H1150" i="9" s="1"/>
  <c r="H1151" i="9" s="1"/>
  <c r="H1152" i="9" s="1"/>
  <c r="H1153" i="9" s="1"/>
  <c r="H1154" i="9" s="1"/>
  <c r="H1155" i="9" s="1"/>
  <c r="H1156" i="9" s="1"/>
  <c r="H1157" i="9" s="1"/>
  <c r="H1158" i="9" s="1"/>
  <c r="H1159" i="9" s="1"/>
  <c r="H1160" i="9" s="1"/>
  <c r="H1161" i="9" s="1"/>
  <c r="H1162" i="9" s="1"/>
  <c r="H1163" i="9" s="1"/>
  <c r="H1164" i="9" s="1"/>
  <c r="H1165" i="9" s="1"/>
  <c r="H1166" i="9" s="1"/>
  <c r="H1167" i="9" s="1"/>
  <c r="H1168" i="9" s="1"/>
  <c r="H1169" i="9" s="1"/>
  <c r="H1170" i="9" s="1"/>
  <c r="H1171" i="9" s="1"/>
  <c r="H1172" i="9" s="1"/>
  <c r="H1173" i="9" s="1"/>
  <c r="H1174" i="9" s="1"/>
  <c r="H1175" i="9" s="1"/>
  <c r="H1176" i="9" s="1"/>
  <c r="H1177" i="9" s="1"/>
  <c r="H1178" i="9" s="1"/>
  <c r="H1179" i="9" s="1"/>
  <c r="H1180" i="9" s="1"/>
  <c r="H1181" i="9" s="1"/>
  <c r="H1182" i="9" s="1"/>
  <c r="H1183" i="9" s="1"/>
  <c r="H1184" i="9" s="1"/>
  <c r="H1185" i="9" s="1"/>
  <c r="H1186" i="9" s="1"/>
  <c r="H1187" i="9" s="1"/>
  <c r="H1188" i="9" s="1"/>
  <c r="H1189" i="9" s="1"/>
  <c r="H1190" i="9" s="1"/>
  <c r="H1191" i="9" s="1"/>
  <c r="H1192" i="9" s="1"/>
  <c r="H1193" i="9" s="1"/>
  <c r="H1194" i="9" s="1"/>
  <c r="H1195" i="9" s="1"/>
  <c r="H1196" i="9" s="1"/>
  <c r="H1197" i="9" s="1"/>
  <c r="H1198" i="9" s="1"/>
  <c r="H1199" i="9" s="1"/>
  <c r="H1200" i="9" s="1"/>
  <c r="H1201" i="9" s="1"/>
  <c r="H1202" i="9" s="1"/>
  <c r="H1203" i="9" s="1"/>
  <c r="H1204" i="9" s="1"/>
  <c r="H1205" i="9" s="1"/>
  <c r="H1206" i="9" s="1"/>
  <c r="H1207" i="9" s="1"/>
  <c r="H1208" i="9" s="1"/>
  <c r="H1209" i="9" s="1"/>
  <c r="H1210" i="9" s="1"/>
  <c r="H1211" i="9" s="1"/>
  <c r="H1212" i="9" s="1"/>
  <c r="H1213" i="9" s="1"/>
  <c r="H1214" i="9" s="1"/>
  <c r="H1215" i="9" s="1"/>
  <c r="H1216" i="9" s="1"/>
  <c r="H1217" i="9" s="1"/>
  <c r="H1218" i="9" s="1"/>
  <c r="H1219" i="9" s="1"/>
  <c r="H1220" i="9" s="1"/>
  <c r="H1221" i="9" s="1"/>
  <c r="H1222" i="9" s="1"/>
  <c r="H1223" i="9" s="1"/>
  <c r="H1224" i="9" s="1"/>
  <c r="H1225" i="9" s="1"/>
  <c r="H1226" i="9" s="1"/>
  <c r="H1227" i="9" s="1"/>
  <c r="H1228" i="9" s="1"/>
  <c r="H1229" i="9" s="1"/>
  <c r="H1230" i="9" s="1"/>
  <c r="H1231" i="9" s="1"/>
  <c r="H1232" i="9" s="1"/>
  <c r="H1233" i="9" s="1"/>
  <c r="H1234" i="9" s="1"/>
  <c r="H1235" i="9" s="1"/>
  <c r="H1236" i="9" s="1"/>
  <c r="H1237" i="9" s="1"/>
  <c r="H1238" i="9" s="1"/>
  <c r="H1239" i="9" s="1"/>
  <c r="H1240" i="9" s="1"/>
  <c r="H1241" i="9" s="1"/>
  <c r="H1242" i="9" s="1"/>
  <c r="H1243" i="9" s="1"/>
  <c r="H1244" i="9" s="1"/>
  <c r="H1245" i="9" s="1"/>
  <c r="H1246" i="9" s="1"/>
  <c r="H1247" i="9" s="1"/>
  <c r="H1248" i="9" s="1"/>
  <c r="H1249" i="9" s="1"/>
  <c r="H1250" i="9" s="1"/>
  <c r="H1251" i="9" s="1"/>
  <c r="H1252" i="9" s="1"/>
  <c r="H1253" i="9" s="1"/>
  <c r="H1254" i="9" s="1"/>
  <c r="H1255" i="9" s="1"/>
  <c r="H1256" i="9" s="1"/>
  <c r="H1257" i="9" s="1"/>
  <c r="H1258" i="9" s="1"/>
  <c r="H1259" i="9" s="1"/>
  <c r="I9" i="8"/>
  <c r="H10" i="8" s="1"/>
  <c r="J8" i="8"/>
  <c r="I9" i="6"/>
  <c r="H10" i="6" s="1"/>
  <c r="I10" i="6" s="1"/>
  <c r="H11" i="6" s="1"/>
  <c r="I10" i="8" l="1"/>
  <c r="H11" i="8" s="1"/>
  <c r="J9" i="8"/>
  <c r="I11" i="6"/>
  <c r="H12" i="6" s="1"/>
  <c r="J11" i="6"/>
  <c r="J10" i="6"/>
  <c r="J9" i="6"/>
  <c r="I11" i="8" l="1"/>
  <c r="H12" i="8" s="1"/>
  <c r="J10" i="8"/>
  <c r="I12" i="6"/>
  <c r="H13" i="6" s="1"/>
  <c r="J12" i="6"/>
  <c r="I12" i="8" l="1"/>
  <c r="H13" i="8" s="1"/>
  <c r="J11" i="8"/>
  <c r="I13" i="6"/>
  <c r="H14" i="6" s="1"/>
  <c r="J13" i="6"/>
  <c r="I13" i="8" l="1"/>
  <c r="H14" i="8" s="1"/>
  <c r="J12" i="8"/>
  <c r="I14" i="6"/>
  <c r="H15" i="6" s="1"/>
  <c r="J14" i="6"/>
  <c r="I14" i="8" l="1"/>
  <c r="H15" i="8" s="1"/>
  <c r="J14" i="8"/>
  <c r="J13" i="8"/>
  <c r="I15" i="6"/>
  <c r="H16" i="6" s="1"/>
  <c r="J15" i="6"/>
  <c r="I15" i="8" l="1"/>
  <c r="H16" i="8" s="1"/>
  <c r="I16" i="6"/>
  <c r="H17" i="6" s="1"/>
  <c r="J16" i="6"/>
  <c r="I16" i="8" l="1"/>
  <c r="H17" i="8" s="1"/>
  <c r="J15" i="8"/>
  <c r="I17" i="6"/>
  <c r="H18" i="6" s="1"/>
  <c r="J17" i="6"/>
  <c r="I17" i="8" l="1"/>
  <c r="H18" i="8" s="1"/>
  <c r="J16" i="8"/>
  <c r="I18" i="6"/>
  <c r="H19" i="6" s="1"/>
  <c r="J18" i="6"/>
  <c r="I18" i="8" l="1"/>
  <c r="H19" i="8" s="1"/>
  <c r="J17" i="8"/>
  <c r="I19" i="6"/>
  <c r="H20" i="6" s="1"/>
  <c r="J19" i="6"/>
  <c r="I19" i="8" l="1"/>
  <c r="H20" i="8" s="1"/>
  <c r="J18" i="8"/>
  <c r="I20" i="6"/>
  <c r="H21" i="6" s="1"/>
  <c r="J20" i="6"/>
  <c r="J19" i="8" l="1"/>
  <c r="I20" i="8"/>
  <c r="H21" i="8" s="1"/>
  <c r="J20" i="8"/>
  <c r="I21" i="6"/>
  <c r="H22" i="6" s="1"/>
  <c r="J21" i="6"/>
  <c r="I21" i="8" l="1"/>
  <c r="H22" i="8" s="1"/>
  <c r="I22" i="6"/>
  <c r="H23" i="6" s="1"/>
  <c r="J22" i="6"/>
  <c r="J21" i="8" l="1"/>
  <c r="I22" i="8"/>
  <c r="H23" i="8" s="1"/>
  <c r="I23" i="6"/>
  <c r="H24" i="6" s="1"/>
  <c r="J23" i="6"/>
  <c r="I23" i="8" l="1"/>
  <c r="H24" i="8" s="1"/>
  <c r="J22" i="8"/>
  <c r="I24" i="6"/>
  <c r="H25" i="6" s="1"/>
  <c r="J24" i="6"/>
  <c r="I24" i="8" l="1"/>
  <c r="H25" i="8" s="1"/>
  <c r="J24" i="8"/>
  <c r="J23" i="8"/>
  <c r="I25" i="6"/>
  <c r="H26" i="6" s="1"/>
  <c r="J25" i="6"/>
  <c r="I25" i="8" l="1"/>
  <c r="H26" i="8" s="1"/>
  <c r="I26" i="6"/>
  <c r="H27" i="6" s="1"/>
  <c r="J26" i="6"/>
  <c r="I26" i="8" l="1"/>
  <c r="H27" i="8" s="1"/>
  <c r="J25" i="8"/>
  <c r="I27" i="6"/>
  <c r="H28" i="6" s="1"/>
  <c r="J27" i="6"/>
  <c r="I27" i="8" l="1"/>
  <c r="H28" i="8" s="1"/>
  <c r="J26" i="8"/>
  <c r="I28" i="6"/>
  <c r="H29" i="6" s="1"/>
  <c r="J28" i="6"/>
  <c r="I28" i="8" l="1"/>
  <c r="H29" i="8" s="1"/>
  <c r="J27" i="8"/>
  <c r="I29" i="6"/>
  <c r="H30" i="6" s="1"/>
  <c r="J29" i="6"/>
  <c r="I29" i="8" l="1"/>
  <c r="H30" i="8" s="1"/>
  <c r="J28" i="8"/>
  <c r="I30" i="6"/>
  <c r="H31" i="6" s="1"/>
  <c r="J30" i="6"/>
  <c r="I30" i="8" l="1"/>
  <c r="H31" i="8" s="1"/>
  <c r="J29" i="8"/>
  <c r="I31" i="6"/>
  <c r="H32" i="6" s="1"/>
  <c r="J31" i="6"/>
  <c r="I31" i="8" l="1"/>
  <c r="H32" i="8" s="1"/>
  <c r="J30" i="8"/>
  <c r="I32" i="6"/>
  <c r="H33" i="6" s="1"/>
  <c r="J32" i="6"/>
  <c r="I32" i="8" l="1"/>
  <c r="H33" i="8" s="1"/>
  <c r="J31" i="8"/>
  <c r="I33" i="6"/>
  <c r="H34" i="6" s="1"/>
  <c r="J33" i="6"/>
  <c r="I33" i="8" l="1"/>
  <c r="H34" i="8" s="1"/>
  <c r="J32" i="8"/>
  <c r="I34" i="6"/>
  <c r="H35" i="6" s="1"/>
  <c r="J34" i="6"/>
  <c r="I34" i="8" l="1"/>
  <c r="H35" i="8" s="1"/>
  <c r="J34" i="8"/>
  <c r="J33" i="8"/>
  <c r="I35" i="6"/>
  <c r="H36" i="6" s="1"/>
  <c r="J35" i="6"/>
  <c r="I35" i="8" l="1"/>
  <c r="H36" i="8" s="1"/>
  <c r="I36" i="6"/>
  <c r="H37" i="6" s="1"/>
  <c r="J36" i="6"/>
  <c r="I36" i="8" l="1"/>
  <c r="H37" i="8" s="1"/>
  <c r="J36" i="8"/>
  <c r="J35" i="8"/>
  <c r="I37" i="6"/>
  <c r="J37" i="6"/>
  <c r="I37" i="8" l="1"/>
  <c r="J37" i="8" s="1"/>
  <c r="J38" i="6"/>
  <c r="J38" i="8" l="1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8" i="8" l="1"/>
  <c r="K9" i="8"/>
  <c r="K10" i="8"/>
  <c r="K11" i="8"/>
  <c r="K12" i="8"/>
  <c r="K13" i="8"/>
  <c r="K14" i="8"/>
  <c r="K15" i="8"/>
  <c r="K16" i="8"/>
  <c r="K17" i="8"/>
  <c r="K18" i="8"/>
  <c r="K20" i="8"/>
  <c r="K19" i="8"/>
  <c r="K21" i="8"/>
  <c r="K22" i="8"/>
  <c r="K24" i="8"/>
  <c r="K23" i="8"/>
  <c r="K25" i="8"/>
  <c r="K26" i="8"/>
  <c r="K27" i="8"/>
  <c r="K28" i="8"/>
  <c r="K29" i="8"/>
  <c r="K30" i="8"/>
  <c r="K31" i="8"/>
  <c r="K32" i="8"/>
  <c r="K34" i="8"/>
  <c r="K33" i="8"/>
  <c r="K35" i="8"/>
  <c r="K36" i="8"/>
  <c r="K37" i="8"/>
</calcChain>
</file>

<file path=xl/sharedStrings.xml><?xml version="1.0" encoding="utf-8"?>
<sst xmlns="http://schemas.openxmlformats.org/spreadsheetml/2006/main" count="144" uniqueCount="91">
  <si>
    <t>Date</t>
  </si>
  <si>
    <t>Open</t>
  </si>
  <si>
    <t>High</t>
  </si>
  <si>
    <t>Low</t>
  </si>
  <si>
    <t>Close</t>
  </si>
  <si>
    <t>Volume</t>
  </si>
  <si>
    <t>Adj Close</t>
  </si>
  <si>
    <t>Number of Prices</t>
  </si>
  <si>
    <t>Number of Prices  &gt;50</t>
  </si>
  <si>
    <t>Minimum Price</t>
  </si>
  <si>
    <t>Maximum Price</t>
  </si>
  <si>
    <t>Price on 12/30/2011</t>
  </si>
  <si>
    <t>Find Date for Max Price</t>
  </si>
  <si>
    <t>Percentage Return</t>
  </si>
  <si>
    <t>Convert to Percentage</t>
  </si>
  <si>
    <t>Month using Month()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</si>
  <si>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</si>
  <si>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</si>
  <si>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</si>
  <si>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</si>
  <si>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</si>
  <si>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</si>
  <si>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</si>
  <si>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</si>
  <si>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</si>
  <si>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</si>
  <si>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</si>
  <si>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</si>
  <si>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Positive Returns</t>
  </si>
  <si>
    <t>Negative Returns</t>
  </si>
  <si>
    <t>Reward Metrics</t>
  </si>
  <si>
    <t>Average Return</t>
  </si>
  <si>
    <t>1+ Return</t>
  </si>
  <si>
    <t>Effective Return (PRODUCT)</t>
  </si>
  <si>
    <t>Effective Return (AF + PRODUCT)</t>
  </si>
  <si>
    <t>Effective Return (AF + GEOMEAN)</t>
  </si>
  <si>
    <t>Risk Metrics</t>
  </si>
  <si>
    <t>Volatility (Formula)</t>
  </si>
  <si>
    <t xml:space="preserve">Volatility </t>
  </si>
  <si>
    <t>5% Historical VaR</t>
  </si>
  <si>
    <t>Sharpe Ratio</t>
  </si>
  <si>
    <t>Risk-Adjusted Metrics</t>
  </si>
  <si>
    <t>Risk-Free Rate</t>
  </si>
  <si>
    <t>Semideviation</t>
  </si>
  <si>
    <t>(Return - Average)^2</t>
  </si>
  <si>
    <t>Percentage Returns</t>
  </si>
  <si>
    <t>Sortino Ratio</t>
  </si>
  <si>
    <t>Histogram Features:</t>
  </si>
  <si>
    <t>Minimum</t>
  </si>
  <si>
    <t>Maximum</t>
  </si>
  <si>
    <t>Range</t>
  </si>
  <si>
    <t>Number of Bins</t>
  </si>
  <si>
    <t>Bins' Width</t>
  </si>
  <si>
    <t>#</t>
  </si>
  <si>
    <t>Bins</t>
  </si>
  <si>
    <t>Upper Bound</t>
  </si>
  <si>
    <t>Lower Bound</t>
  </si>
  <si>
    <t>Frequency</t>
  </si>
  <si>
    <t>Total:</t>
  </si>
  <si>
    <t>Relative Frequency</t>
  </si>
  <si>
    <t>Gaussian Model # 1</t>
  </si>
  <si>
    <t>Gaussian Model #2</t>
  </si>
  <si>
    <t>Gaussian Model #3</t>
  </si>
  <si>
    <t>Empirical Relative Frequency</t>
  </si>
  <si>
    <t>Gaussian Probability</t>
  </si>
  <si>
    <t>Calibrated Gaussian Model</t>
  </si>
  <si>
    <t>Mean</t>
  </si>
  <si>
    <t>Standard Deviation</t>
  </si>
  <si>
    <t>5% Gaussian VaR</t>
  </si>
  <si>
    <t>Skewness</t>
  </si>
  <si>
    <t>Kurtosis</t>
  </si>
  <si>
    <t>Benchmark</t>
  </si>
  <si>
    <t>Benchmark %</t>
  </si>
  <si>
    <t>Cumulative Wealth</t>
  </si>
  <si>
    <t xml:space="preserve">Benchmark Cumulative Wealth </t>
  </si>
  <si>
    <t>Benchmark Price</t>
  </si>
  <si>
    <t>Stock Effective Return</t>
  </si>
  <si>
    <t xml:space="preserve">Stock Volatility </t>
  </si>
  <si>
    <t xml:space="preserve">Benchmark Volatility </t>
  </si>
  <si>
    <t>Stock Sharpe Ratio</t>
  </si>
  <si>
    <t>Benchmark Sharpe Ratio</t>
  </si>
  <si>
    <t>Benchmark Effective Return</t>
  </si>
  <si>
    <t>Stock Drawdown</t>
  </si>
  <si>
    <t>Benchmark Drawdown</t>
  </si>
  <si>
    <t>Drawdown Analysis</t>
  </si>
  <si>
    <t>Benchmark Max Drawdown</t>
  </si>
  <si>
    <t>Stock Max Drawdown</t>
  </si>
  <si>
    <t>Correlation with CORREL()</t>
  </si>
  <si>
    <t>Correlation with PEARSON()</t>
  </si>
  <si>
    <t>1 Month rolling Window</t>
  </si>
  <si>
    <t>Stock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</si>
</sst>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0"/>
    <numFmt numFmtId="165" formatCode="0.00000"/>
    <numFmt numFmtId="166" formatCode="0.000%"/>
    <numFmt numFmtId="167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0"/>
      <color theme="1"/>
      <name val="Arial"/>
      <family val="2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0"/>
      <color rgb="FF000000"/>
      <name val="Roboto"/>
    </font>
    <font>
      <b/>
      <sz val="11"/>
      <name val="Calibri"/>
      <family val="2"/>
      <scheme val="minor"/>
    </font>
    <font>
      <sz val="80"/>
      <color theme="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3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71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0" fontId="2" fillId="0" borderId="0" xfId="0" applyFont="1"/>
    <xf numFmtId="0" fontId="0" fillId="0" borderId="1" xfId="0" applyBorder="1"/>
    <xf numFmtId="2" fontId="0" fillId="0" borderId="1" xfId="0" applyNumberFormat="1" applyBorder="1"/>
    <xf numFmtId="14" fontId="0" fillId="0" borderId="1" xfId="0" applyNumberFormat="1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10" fontId="0" fillId="0" borderId="0" xfId="1" applyNumberFormat="1" applyFont="1"/>
    <xf numFmtId="0" fontId="3" fillId="2" borderId="0" xfId="0" applyFont="1" applyFill="1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9" xfId="0" applyFont="1" applyBorder="1"/>
    <xf numFmtId="0" fontId="2" fillId="0" borderId="10" xfId="0" applyFont="1" applyBorder="1"/>
    <xf numFmtId="10" fontId="0" fillId="0" borderId="0" xfId="0" applyNumberFormat="1"/>
    <xf numFmtId="0" fontId="3" fillId="0" borderId="0" xfId="0" applyFont="1" applyFill="1" applyBorder="1" applyAlignment="1">
      <alignment horizontal="center"/>
    </xf>
    <xf numFmtId="0" fontId="4" fillId="0" borderId="0" xfId="0" applyFont="1"/>
    <xf numFmtId="0" fontId="2" fillId="0" borderId="0" xfId="0" applyFont="1" applyBorder="1" applyAlignment="1"/>
    <xf numFmtId="0" fontId="0" fillId="0" borderId="0" xfId="0" applyAlignment="1">
      <alignment horizontal="right"/>
    </xf>
    <xf numFmtId="10" fontId="5" fillId="2" borderId="0" xfId="0" applyNumberFormat="1" applyFont="1" applyFill="1" applyAlignment="1">
      <alignment horizontal="center"/>
    </xf>
    <xf numFmtId="0" fontId="5" fillId="2" borderId="0" xfId="0" applyFont="1" applyFill="1" applyAlignment="1">
      <alignment horizontal="center"/>
    </xf>
    <xf numFmtId="165" fontId="5" fillId="2" borderId="0" xfId="0" applyNumberFormat="1" applyFont="1" applyFill="1" applyAlignment="1">
      <alignment horizontal="center"/>
    </xf>
    <xf numFmtId="0" fontId="0" fillId="2" borderId="0" xfId="0" applyFill="1"/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0" fillId="0" borderId="14" xfId="0" applyBorder="1" applyAlignment="1">
      <alignment horizontal="center"/>
    </xf>
    <xf numFmtId="10" fontId="0" fillId="0" borderId="15" xfId="0" applyNumberFormat="1" applyBorder="1"/>
    <xf numFmtId="0" fontId="0" fillId="0" borderId="15" xfId="0" applyBorder="1"/>
    <xf numFmtId="10" fontId="0" fillId="0" borderId="16" xfId="1" applyNumberFormat="1" applyFont="1" applyBorder="1"/>
    <xf numFmtId="0" fontId="0" fillId="0" borderId="17" xfId="0" applyBorder="1" applyAlignment="1">
      <alignment horizontal="center"/>
    </xf>
    <xf numFmtId="10" fontId="0" fillId="0" borderId="0" xfId="0" applyNumberFormat="1" applyBorder="1"/>
    <xf numFmtId="0" fontId="0" fillId="0" borderId="0" xfId="0" applyBorder="1"/>
    <xf numFmtId="10" fontId="0" fillId="0" borderId="18" xfId="1" applyNumberFormat="1" applyFont="1" applyBorder="1"/>
    <xf numFmtId="0" fontId="0" fillId="0" borderId="19" xfId="0" applyBorder="1" applyAlignment="1">
      <alignment horizontal="center"/>
    </xf>
    <xf numFmtId="10" fontId="0" fillId="0" borderId="20" xfId="0" applyNumberFormat="1" applyBorder="1"/>
    <xf numFmtId="0" fontId="0" fillId="0" borderId="20" xfId="0" applyBorder="1"/>
    <xf numFmtId="10" fontId="0" fillId="0" borderId="21" xfId="1" applyNumberFormat="1" applyFont="1" applyBorder="1"/>
    <xf numFmtId="0" fontId="6" fillId="0" borderId="0" xfId="0" applyFont="1"/>
    <xf numFmtId="166" fontId="0" fillId="0" borderId="0" xfId="1" applyNumberFormat="1" applyFont="1"/>
    <xf numFmtId="167" fontId="0" fillId="0" borderId="0" xfId="0" applyNumberFormat="1"/>
    <xf numFmtId="10" fontId="0" fillId="0" borderId="0" xfId="1" applyNumberFormat="1" applyFont="1" applyBorder="1"/>
    <xf numFmtId="10" fontId="0" fillId="0" borderId="12" xfId="0" applyNumberFormat="1" applyBorder="1"/>
    <xf numFmtId="10" fontId="0" fillId="0" borderId="12" xfId="1" applyNumberFormat="1" applyFont="1" applyBorder="1"/>
    <xf numFmtId="0" fontId="2" fillId="0" borderId="13" xfId="0" applyFont="1" applyFill="1" applyBorder="1" applyAlignment="1">
      <alignment horizontal="center"/>
    </xf>
    <xf numFmtId="10" fontId="0" fillId="0" borderId="15" xfId="1" applyNumberFormat="1" applyFont="1" applyBorder="1"/>
    <xf numFmtId="10" fontId="0" fillId="0" borderId="16" xfId="0" applyNumberFormat="1" applyBorder="1"/>
    <xf numFmtId="10" fontId="0" fillId="0" borderId="18" xfId="0" applyNumberFormat="1" applyBorder="1"/>
    <xf numFmtId="10" fontId="0" fillId="0" borderId="20" xfId="1" applyNumberFormat="1" applyFont="1" applyBorder="1"/>
    <xf numFmtId="10" fontId="0" fillId="0" borderId="21" xfId="0" applyNumberFormat="1" applyBorder="1"/>
    <xf numFmtId="0" fontId="2" fillId="0" borderId="12" xfId="0" applyFont="1" applyFill="1" applyBorder="1" applyAlignment="1">
      <alignment horizontal="center" vertical="center"/>
    </xf>
    <xf numFmtId="2" fontId="0" fillId="0" borderId="12" xfId="0" applyNumberFormat="1" applyBorder="1"/>
    <xf numFmtId="0" fontId="7" fillId="0" borderId="0" xfId="0" applyFont="1"/>
    <xf numFmtId="8" fontId="0" fillId="0" borderId="0" xfId="0" applyNumberFormat="1"/>
    <xf numFmtId="44" fontId="0" fillId="0" borderId="0" xfId="2" applyFont="1"/>
    <xf numFmtId="166" fontId="0" fillId="0" borderId="0" xfId="0" applyNumberFormat="1"/>
    <xf numFmtId="0" fontId="8" fillId="3" borderId="0" xfId="0" applyFont="1" applyFill="1" applyAlignment="1">
      <alignment horizontal="center" vertical="center"/>
    </xf>
    <xf numFmtId="0" fontId="2" fillId="0" borderId="9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6" xfId="0" applyBorder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Stock Closing Price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Statistics!$B$1</c:f>
              <c:strCache>
                <c:ptCount val="1"/>
                <c:pt idx="0">
                  <c:v>Adj Close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dPt>
            <c:idx val="23"/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1C77-49CD-A9B5-31EA233686FC}"/>
              </c:ext>
            </c:extLst>
          </c:dPt>
          <c:cat>
            <c:numRef>
              <c:f>Statistics!$A$2:$A$1259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Statistics!$B$2:$B$1259</c:f>
              <c:numCache>
                <c:formatCode>0.00</c:formatCode>
                <c:ptCount val="1258"/>
                <c:pt idx="0">
                  <c:v>30.336245000000002</c:v>
                </c:pt>
                <c:pt idx="1">
                  <c:v>30.430537000000001</c:v>
                </c:pt>
                <c:pt idx="2">
                  <c:v>31.073436000000001</c:v>
                </c:pt>
                <c:pt idx="3">
                  <c:v>31.356313</c:v>
                </c:pt>
                <c:pt idx="4">
                  <c:v>30.379104000000002</c:v>
                </c:pt>
                <c:pt idx="5">
                  <c:v>30.070516000000001</c:v>
                </c:pt>
                <c:pt idx="6">
                  <c:v>30.541974</c:v>
                </c:pt>
                <c:pt idx="7">
                  <c:v>30.739128999999998</c:v>
                </c:pt>
                <c:pt idx="8">
                  <c:v>30.644836999999999</c:v>
                </c:pt>
                <c:pt idx="9">
                  <c:v>30.473396999999999</c:v>
                </c:pt>
                <c:pt idx="10">
                  <c:v>30.293386000000002</c:v>
                </c:pt>
                <c:pt idx="11">
                  <c:v>30.327674999999999</c:v>
                </c:pt>
                <c:pt idx="12">
                  <c:v>30.019082999999998</c:v>
                </c:pt>
                <c:pt idx="13">
                  <c:v>30.156234000000001</c:v>
                </c:pt>
                <c:pt idx="14">
                  <c:v>29.950505</c:v>
                </c:pt>
                <c:pt idx="15">
                  <c:v>30.36196</c:v>
                </c:pt>
                <c:pt idx="16">
                  <c:v>30.319101</c:v>
                </c:pt>
                <c:pt idx="17">
                  <c:v>30.36196</c:v>
                </c:pt>
                <c:pt idx="18">
                  <c:v>29.864787</c:v>
                </c:pt>
                <c:pt idx="19">
                  <c:v>30.370533999999999</c:v>
                </c:pt>
                <c:pt idx="20">
                  <c:v>30.301956000000001</c:v>
                </c:pt>
                <c:pt idx="21">
                  <c:v>30.336245000000002</c:v>
                </c:pt>
                <c:pt idx="22">
                  <c:v>30.233381999999999</c:v>
                </c:pt>
                <c:pt idx="23">
                  <c:v>30.550545</c:v>
                </c:pt>
                <c:pt idx="24">
                  <c:v>30.610548000000001</c:v>
                </c:pt>
                <c:pt idx="25">
                  <c:v>30.224807999999999</c:v>
                </c:pt>
                <c:pt idx="26">
                  <c:v>30.156234000000001</c:v>
                </c:pt>
                <c:pt idx="27">
                  <c:v>29.110451000000001</c:v>
                </c:pt>
                <c:pt idx="28">
                  <c:v>29.110451000000001</c:v>
                </c:pt>
                <c:pt idx="29">
                  <c:v>28.913295999999999</c:v>
                </c:pt>
                <c:pt idx="30">
                  <c:v>29.144739999999999</c:v>
                </c:pt>
                <c:pt idx="31">
                  <c:v>29.35904</c:v>
                </c:pt>
                <c:pt idx="32">
                  <c:v>31.030577000000001</c:v>
                </c:pt>
                <c:pt idx="33">
                  <c:v>31.210588000000001</c:v>
                </c:pt>
                <c:pt idx="34">
                  <c:v>30.687695999999999</c:v>
                </c:pt>
                <c:pt idx="35">
                  <c:v>30.473396999999999</c:v>
                </c:pt>
                <c:pt idx="36">
                  <c:v>30.721985</c:v>
                </c:pt>
                <c:pt idx="37">
                  <c:v>31.227732</c:v>
                </c:pt>
                <c:pt idx="38">
                  <c:v>30.91057</c:v>
                </c:pt>
                <c:pt idx="39">
                  <c:v>31.296306000000001</c:v>
                </c:pt>
                <c:pt idx="40">
                  <c:v>31.219158</c:v>
                </c:pt>
                <c:pt idx="41">
                  <c:v>31.982067000000001</c:v>
                </c:pt>
                <c:pt idx="42">
                  <c:v>32.067785999999998</c:v>
                </c:pt>
                <c:pt idx="43">
                  <c:v>32.016353000000002</c:v>
                </c:pt>
                <c:pt idx="44">
                  <c:v>32.213510999999997</c:v>
                </c:pt>
                <c:pt idx="45">
                  <c:v>32.547817999999999</c:v>
                </c:pt>
                <c:pt idx="46">
                  <c:v>31.939205000000001</c:v>
                </c:pt>
                <c:pt idx="47">
                  <c:v>32.119219000000001</c:v>
                </c:pt>
                <c:pt idx="48">
                  <c:v>32.316374000000003</c:v>
                </c:pt>
                <c:pt idx="49">
                  <c:v>32.076357000000002</c:v>
                </c:pt>
                <c:pt idx="50">
                  <c:v>31.707764000000001</c:v>
                </c:pt>
                <c:pt idx="51">
                  <c:v>32.156537</c:v>
                </c:pt>
                <c:pt idx="52">
                  <c:v>32.691619000000003</c:v>
                </c:pt>
                <c:pt idx="53">
                  <c:v>31.93215</c:v>
                </c:pt>
                <c:pt idx="54">
                  <c:v>32.260103000000001</c:v>
                </c:pt>
                <c:pt idx="55">
                  <c:v>32.536273000000001</c:v>
                </c:pt>
                <c:pt idx="56">
                  <c:v>32.691619000000003</c:v>
                </c:pt>
                <c:pt idx="57">
                  <c:v>32.691619000000003</c:v>
                </c:pt>
                <c:pt idx="58">
                  <c:v>32.199691000000001</c:v>
                </c:pt>
                <c:pt idx="59">
                  <c:v>32.406816999999997</c:v>
                </c:pt>
                <c:pt idx="60">
                  <c:v>32.285992999999998</c:v>
                </c:pt>
                <c:pt idx="61">
                  <c:v>32.070234999999997</c:v>
                </c:pt>
                <c:pt idx="62">
                  <c:v>32.372295000000001</c:v>
                </c:pt>
                <c:pt idx="63">
                  <c:v>32.570794999999997</c:v>
                </c:pt>
                <c:pt idx="64">
                  <c:v>32.285992999999998</c:v>
                </c:pt>
                <c:pt idx="65">
                  <c:v>32.424078000000002</c:v>
                </c:pt>
                <c:pt idx="66">
                  <c:v>32.493122</c:v>
                </c:pt>
                <c:pt idx="67">
                  <c:v>32.329143999999999</c:v>
                </c:pt>
                <c:pt idx="68">
                  <c:v>32.924636999999997</c:v>
                </c:pt>
                <c:pt idx="69">
                  <c:v>33.373410999999997</c:v>
                </c:pt>
                <c:pt idx="70">
                  <c:v>33.269848000000003</c:v>
                </c:pt>
                <c:pt idx="71">
                  <c:v>33.364781999999998</c:v>
                </c:pt>
                <c:pt idx="72">
                  <c:v>33.062722000000001</c:v>
                </c:pt>
                <c:pt idx="73">
                  <c:v>33.261218999999997</c:v>
                </c:pt>
                <c:pt idx="74">
                  <c:v>33.502867000000002</c:v>
                </c:pt>
                <c:pt idx="75">
                  <c:v>33.546017999999997</c:v>
                </c:pt>
                <c:pt idx="76">
                  <c:v>33.718623999999998</c:v>
                </c:pt>
                <c:pt idx="77">
                  <c:v>33.442455000000002</c:v>
                </c:pt>
                <c:pt idx="78">
                  <c:v>33.338892000000001</c:v>
                </c:pt>
                <c:pt idx="79">
                  <c:v>34.573027000000003</c:v>
                </c:pt>
                <c:pt idx="80">
                  <c:v>34.193291000000002</c:v>
                </c:pt>
                <c:pt idx="81">
                  <c:v>33.830818999999998</c:v>
                </c:pt>
                <c:pt idx="82">
                  <c:v>33.994793999999999</c:v>
                </c:pt>
                <c:pt idx="83">
                  <c:v>34.279595999999998</c:v>
                </c:pt>
                <c:pt idx="84">
                  <c:v>33.839447999999997</c:v>
                </c:pt>
                <c:pt idx="85">
                  <c:v>33.899859999999997</c:v>
                </c:pt>
                <c:pt idx="86">
                  <c:v>33.899859999999997</c:v>
                </c:pt>
                <c:pt idx="87">
                  <c:v>33.986165</c:v>
                </c:pt>
                <c:pt idx="88">
                  <c:v>34.219183999999998</c:v>
                </c:pt>
                <c:pt idx="89">
                  <c:v>35.168517000000001</c:v>
                </c:pt>
                <c:pt idx="90">
                  <c:v>35.746746000000002</c:v>
                </c:pt>
                <c:pt idx="91">
                  <c:v>36.057437999999998</c:v>
                </c:pt>
                <c:pt idx="92">
                  <c:v>36.126482000000003</c:v>
                </c:pt>
                <c:pt idx="93">
                  <c:v>36.437173999999999</c:v>
                </c:pt>
                <c:pt idx="94">
                  <c:v>35.936613999999999</c:v>
                </c:pt>
                <c:pt idx="95">
                  <c:v>36.488953000000002</c:v>
                </c:pt>
                <c:pt idx="96">
                  <c:v>36.333607999999998</c:v>
                </c:pt>
                <c:pt idx="97">
                  <c:v>36.161003999999998</c:v>
                </c:pt>
                <c:pt idx="98">
                  <c:v>36.169632999999997</c:v>
                </c:pt>
                <c:pt idx="99">
                  <c:v>35.764006999999999</c:v>
                </c:pt>
                <c:pt idx="100">
                  <c:v>35.867573</c:v>
                </c:pt>
                <c:pt idx="101">
                  <c:v>35.436058000000003</c:v>
                </c:pt>
                <c:pt idx="102">
                  <c:v>35.556882000000002</c:v>
                </c:pt>
                <c:pt idx="103">
                  <c:v>35.332492000000002</c:v>
                </c:pt>
                <c:pt idx="104">
                  <c:v>35.177146</c:v>
                </c:pt>
                <c:pt idx="105">
                  <c:v>34.780152000000001</c:v>
                </c:pt>
                <c:pt idx="106">
                  <c:v>34.581654999999998</c:v>
                </c:pt>
                <c:pt idx="107">
                  <c:v>34.667957000000001</c:v>
                </c:pt>
                <c:pt idx="108">
                  <c:v>34.296857000000003</c:v>
                </c:pt>
                <c:pt idx="109">
                  <c:v>34.443570999999999</c:v>
                </c:pt>
                <c:pt idx="110">
                  <c:v>34.788784</c:v>
                </c:pt>
                <c:pt idx="111">
                  <c:v>35.185777999999999</c:v>
                </c:pt>
                <c:pt idx="112">
                  <c:v>35.487836999999999</c:v>
                </c:pt>
                <c:pt idx="113">
                  <c:v>35.142626999999997</c:v>
                </c:pt>
                <c:pt idx="114">
                  <c:v>35.386187999999997</c:v>
                </c:pt>
                <c:pt idx="115">
                  <c:v>35.264408000000003</c:v>
                </c:pt>
                <c:pt idx="116">
                  <c:v>35.577559999999998</c:v>
                </c:pt>
                <c:pt idx="117">
                  <c:v>35.499271999999998</c:v>
                </c:pt>
                <c:pt idx="118">
                  <c:v>35.177419</c:v>
                </c:pt>
                <c:pt idx="119">
                  <c:v>34.829473999999998</c:v>
                </c:pt>
                <c:pt idx="120">
                  <c:v>34.698993000000002</c:v>
                </c:pt>
                <c:pt idx="121">
                  <c:v>35.273105000000001</c:v>
                </c:pt>
                <c:pt idx="122">
                  <c:v>35.473174</c:v>
                </c:pt>
                <c:pt idx="123">
                  <c:v>36.021191000000002</c:v>
                </c:pt>
                <c:pt idx="124">
                  <c:v>36.473522000000003</c:v>
                </c:pt>
                <c:pt idx="125">
                  <c:v>36.664893999999997</c:v>
                </c:pt>
                <c:pt idx="126">
                  <c:v>37.178116000000003</c:v>
                </c:pt>
                <c:pt idx="127">
                  <c:v>37.239006000000003</c:v>
                </c:pt>
                <c:pt idx="128">
                  <c:v>36.229961000000003</c:v>
                </c:pt>
                <c:pt idx="129">
                  <c:v>36.464821999999998</c:v>
                </c:pt>
                <c:pt idx="130">
                  <c:v>35.890709999999999</c:v>
                </c:pt>
                <c:pt idx="131">
                  <c:v>36.064684</c:v>
                </c:pt>
                <c:pt idx="132">
                  <c:v>36.073383999999997</c:v>
                </c:pt>
                <c:pt idx="133">
                  <c:v>35.551462000000001</c:v>
                </c:pt>
                <c:pt idx="134">
                  <c:v>35.516669999999998</c:v>
                </c:pt>
                <c:pt idx="135">
                  <c:v>34.594610000000003</c:v>
                </c:pt>
                <c:pt idx="136">
                  <c:v>35.473174</c:v>
                </c:pt>
                <c:pt idx="137">
                  <c:v>35.464477000000002</c:v>
                </c:pt>
                <c:pt idx="138">
                  <c:v>35.220914999999998</c:v>
                </c:pt>
                <c:pt idx="139">
                  <c:v>35.107830999999997</c:v>
                </c:pt>
                <c:pt idx="140">
                  <c:v>34.551116999999998</c:v>
                </c:pt>
                <c:pt idx="141">
                  <c:v>34.481526000000002</c:v>
                </c:pt>
                <c:pt idx="142">
                  <c:v>33.602961999999998</c:v>
                </c:pt>
                <c:pt idx="143">
                  <c:v>33.272410999999998</c:v>
                </c:pt>
                <c:pt idx="144">
                  <c:v>32.846175000000002</c:v>
                </c:pt>
                <c:pt idx="145">
                  <c:v>32.680902000000003</c:v>
                </c:pt>
                <c:pt idx="146">
                  <c:v>32.454737999999999</c:v>
                </c:pt>
                <c:pt idx="147">
                  <c:v>32.959259000000003</c:v>
                </c:pt>
                <c:pt idx="148">
                  <c:v>31.819735000000001</c:v>
                </c:pt>
                <c:pt idx="149">
                  <c:v>32.567818000000003</c:v>
                </c:pt>
                <c:pt idx="150">
                  <c:v>30.932471</c:v>
                </c:pt>
                <c:pt idx="151">
                  <c:v>31.506582999999999</c:v>
                </c:pt>
                <c:pt idx="152">
                  <c:v>30.454041</c:v>
                </c:pt>
                <c:pt idx="153">
                  <c:v>31.863227999999999</c:v>
                </c:pt>
                <c:pt idx="154">
                  <c:v>32.559120999999998</c:v>
                </c:pt>
                <c:pt idx="155">
                  <c:v>32.228569999999998</c:v>
                </c:pt>
                <c:pt idx="156">
                  <c:v>32.089391999999997</c:v>
                </c:pt>
                <c:pt idx="157">
                  <c:v>32.341653999999998</c:v>
                </c:pt>
                <c:pt idx="158">
                  <c:v>31.550075</c:v>
                </c:pt>
                <c:pt idx="159">
                  <c:v>31.089047000000001</c:v>
                </c:pt>
                <c:pt idx="160">
                  <c:v>31.167335000000001</c:v>
                </c:pt>
                <c:pt idx="161">
                  <c:v>31.680553</c:v>
                </c:pt>
                <c:pt idx="162">
                  <c:v>31.393498999999998</c:v>
                </c:pt>
                <c:pt idx="163">
                  <c:v>30.958565</c:v>
                </c:pt>
                <c:pt idx="164">
                  <c:v>31.811035</c:v>
                </c:pt>
                <c:pt idx="165">
                  <c:v>32.915765999999998</c:v>
                </c:pt>
                <c:pt idx="166">
                  <c:v>33.115834999999997</c:v>
                </c:pt>
                <c:pt idx="167">
                  <c:v>33.472479999999997</c:v>
                </c:pt>
                <c:pt idx="168">
                  <c:v>33.255014000000003</c:v>
                </c:pt>
                <c:pt idx="169">
                  <c:v>32.820079999999997</c:v>
                </c:pt>
                <c:pt idx="170">
                  <c:v>32.559120999999998</c:v>
                </c:pt>
                <c:pt idx="171">
                  <c:v>32.698298999999999</c:v>
                </c:pt>
                <c:pt idx="172">
                  <c:v>32.489530000000002</c:v>
                </c:pt>
                <c:pt idx="173">
                  <c:v>32.054595999999997</c:v>
                </c:pt>
                <c:pt idx="174">
                  <c:v>32.037202000000001</c:v>
                </c:pt>
                <c:pt idx="175">
                  <c:v>32.672204000000001</c:v>
                </c:pt>
                <c:pt idx="176">
                  <c:v>33.063642000000002</c:v>
                </c:pt>
                <c:pt idx="177">
                  <c:v>33.282955000000001</c:v>
                </c:pt>
                <c:pt idx="178">
                  <c:v>33.712809999999998</c:v>
                </c:pt>
                <c:pt idx="179">
                  <c:v>33.256638000000002</c:v>
                </c:pt>
                <c:pt idx="180">
                  <c:v>33.511042000000003</c:v>
                </c:pt>
                <c:pt idx="181">
                  <c:v>32.782921000000002</c:v>
                </c:pt>
                <c:pt idx="182">
                  <c:v>32.949601000000001</c:v>
                </c:pt>
                <c:pt idx="183">
                  <c:v>32.432022000000003</c:v>
                </c:pt>
                <c:pt idx="184">
                  <c:v>32.660105999999999</c:v>
                </c:pt>
                <c:pt idx="185">
                  <c:v>32.633789999999998</c:v>
                </c:pt>
                <c:pt idx="186">
                  <c:v>32.028483999999999</c:v>
                </c:pt>
                <c:pt idx="187">
                  <c:v>33.475951000000002</c:v>
                </c:pt>
                <c:pt idx="188">
                  <c:v>34.019846999999999</c:v>
                </c:pt>
                <c:pt idx="189">
                  <c:v>32.668880999999999</c:v>
                </c:pt>
                <c:pt idx="190">
                  <c:v>32.861874</c:v>
                </c:pt>
                <c:pt idx="191">
                  <c:v>32.475884000000001</c:v>
                </c:pt>
                <c:pt idx="192">
                  <c:v>33.168914000000001</c:v>
                </c:pt>
                <c:pt idx="193">
                  <c:v>33.747900999999999</c:v>
                </c:pt>
                <c:pt idx="194">
                  <c:v>34.423386000000001</c:v>
                </c:pt>
                <c:pt idx="195">
                  <c:v>34.160207</c:v>
                </c:pt>
                <c:pt idx="196">
                  <c:v>34.844465999999997</c:v>
                </c:pt>
                <c:pt idx="197">
                  <c:v>34.826920999999999</c:v>
                </c:pt>
                <c:pt idx="198">
                  <c:v>34.914645</c:v>
                </c:pt>
                <c:pt idx="199">
                  <c:v>34.405839999999998</c:v>
                </c:pt>
                <c:pt idx="200">
                  <c:v>34.633924</c:v>
                </c:pt>
                <c:pt idx="201">
                  <c:v>34.405839999999998</c:v>
                </c:pt>
                <c:pt idx="202">
                  <c:v>34.598832999999999</c:v>
                </c:pt>
                <c:pt idx="203">
                  <c:v>35.160277999999998</c:v>
                </c:pt>
                <c:pt idx="204">
                  <c:v>35.195365000000002</c:v>
                </c:pt>
                <c:pt idx="205">
                  <c:v>34.511110000000002</c:v>
                </c:pt>
                <c:pt idx="206">
                  <c:v>33.256638000000002</c:v>
                </c:pt>
                <c:pt idx="207">
                  <c:v>32.326749999999997</c:v>
                </c:pt>
                <c:pt idx="208">
                  <c:v>32.800466999999998</c:v>
                </c:pt>
                <c:pt idx="209">
                  <c:v>32.853102999999997</c:v>
                </c:pt>
                <c:pt idx="210">
                  <c:v>32.107436</c:v>
                </c:pt>
                <c:pt idx="211">
                  <c:v>32.537292000000001</c:v>
                </c:pt>
                <c:pt idx="212">
                  <c:v>33.089962</c:v>
                </c:pt>
                <c:pt idx="213">
                  <c:v>32.572383000000002</c:v>
                </c:pt>
                <c:pt idx="214">
                  <c:v>32.809241</c:v>
                </c:pt>
                <c:pt idx="215">
                  <c:v>32.528520999999998</c:v>
                </c:pt>
                <c:pt idx="216">
                  <c:v>32.010942</c:v>
                </c:pt>
                <c:pt idx="217">
                  <c:v>32.809241</c:v>
                </c:pt>
                <c:pt idx="218">
                  <c:v>32.625016000000002</c:v>
                </c:pt>
                <c:pt idx="219">
                  <c:v>32.046028999999997</c:v>
                </c:pt>
                <c:pt idx="220">
                  <c:v>32.212708999999997</c:v>
                </c:pt>
                <c:pt idx="221">
                  <c:v>31.642493999999999</c:v>
                </c:pt>
                <c:pt idx="222">
                  <c:v>31.396864000000001</c:v>
                </c:pt>
                <c:pt idx="223">
                  <c:v>32.212708999999997</c:v>
                </c:pt>
                <c:pt idx="224">
                  <c:v>31.431954999999999</c:v>
                </c:pt>
                <c:pt idx="225">
                  <c:v>31.300366</c:v>
                </c:pt>
                <c:pt idx="226">
                  <c:v>30.510836999999999</c:v>
                </c:pt>
                <c:pt idx="227">
                  <c:v>30.668742999999999</c:v>
                </c:pt>
                <c:pt idx="228">
                  <c:v>31.317910999999999</c:v>
                </c:pt>
                <c:pt idx="229">
                  <c:v>31.203868</c:v>
                </c:pt>
                <c:pt idx="230">
                  <c:v>32.046028999999997</c:v>
                </c:pt>
                <c:pt idx="231">
                  <c:v>32.142527000000001</c:v>
                </c:pt>
                <c:pt idx="232">
                  <c:v>32.186388999999998</c:v>
                </c:pt>
                <c:pt idx="233">
                  <c:v>33.072415999999997</c:v>
                </c:pt>
                <c:pt idx="234">
                  <c:v>32.949601000000001</c:v>
                </c:pt>
                <c:pt idx="235">
                  <c:v>33.098733000000003</c:v>
                </c:pt>
                <c:pt idx="236">
                  <c:v>33.265408999999998</c:v>
                </c:pt>
                <c:pt idx="237">
                  <c:v>33.177684999999997</c:v>
                </c:pt>
                <c:pt idx="238">
                  <c:v>33.142595</c:v>
                </c:pt>
                <c:pt idx="239">
                  <c:v>33.037325000000003</c:v>
                </c:pt>
                <c:pt idx="240">
                  <c:v>33.142595</c:v>
                </c:pt>
                <c:pt idx="241">
                  <c:v>33.797310000000003</c:v>
                </c:pt>
                <c:pt idx="242">
                  <c:v>34.337006000000002</c:v>
                </c:pt>
                <c:pt idx="243">
                  <c:v>34.089274000000003</c:v>
                </c:pt>
                <c:pt idx="244">
                  <c:v>34.717447</c:v>
                </c:pt>
                <c:pt idx="245">
                  <c:v>34.788224999999997</c:v>
                </c:pt>
                <c:pt idx="246">
                  <c:v>34.752834</c:v>
                </c:pt>
                <c:pt idx="247">
                  <c:v>35.239446999999998</c:v>
                </c:pt>
                <c:pt idx="248">
                  <c:v>35.283684000000001</c:v>
                </c:pt>
                <c:pt idx="249">
                  <c:v>34.867851999999999</c:v>
                </c:pt>
                <c:pt idx="250">
                  <c:v>35.310225000000003</c:v>
                </c:pt>
                <c:pt idx="251">
                  <c:v>34.929783999999998</c:v>
                </c:pt>
                <c:pt idx="252">
                  <c:v>33.921174000000001</c:v>
                </c:pt>
                <c:pt idx="253">
                  <c:v>34.106969999999997</c:v>
                </c:pt>
                <c:pt idx="254">
                  <c:v>34.319310000000002</c:v>
                </c:pt>
                <c:pt idx="255">
                  <c:v>34.080427999999998</c:v>
                </c:pt>
                <c:pt idx="256">
                  <c:v>34.080427999999998</c:v>
                </c:pt>
                <c:pt idx="257">
                  <c:v>34.168902000000003</c:v>
                </c:pt>
                <c:pt idx="258">
                  <c:v>33.753073000000001</c:v>
                </c:pt>
                <c:pt idx="259">
                  <c:v>33.584969000000001</c:v>
                </c:pt>
                <c:pt idx="260">
                  <c:v>33.461105000000003</c:v>
                </c:pt>
                <c:pt idx="261">
                  <c:v>33.293005000000001</c:v>
                </c:pt>
                <c:pt idx="262">
                  <c:v>33.372632000000003</c:v>
                </c:pt>
                <c:pt idx="263">
                  <c:v>33.027580999999998</c:v>
                </c:pt>
                <c:pt idx="264">
                  <c:v>33.328392000000001</c:v>
                </c:pt>
                <c:pt idx="265">
                  <c:v>33.699987</c:v>
                </c:pt>
                <c:pt idx="266">
                  <c:v>33.44341</c:v>
                </c:pt>
                <c:pt idx="267">
                  <c:v>34.292766</c:v>
                </c:pt>
                <c:pt idx="268">
                  <c:v>34.575887999999999</c:v>
                </c:pt>
                <c:pt idx="269">
                  <c:v>34.248528999999998</c:v>
                </c:pt>
                <c:pt idx="270">
                  <c:v>33.947715000000002</c:v>
                </c:pt>
                <c:pt idx="271">
                  <c:v>34.345852000000001</c:v>
                </c:pt>
                <c:pt idx="272">
                  <c:v>34.549343</c:v>
                </c:pt>
                <c:pt idx="273">
                  <c:v>34.575887999999999</c:v>
                </c:pt>
                <c:pt idx="274">
                  <c:v>34.195445999999997</c:v>
                </c:pt>
                <c:pt idx="275">
                  <c:v>33.912328000000002</c:v>
                </c:pt>
                <c:pt idx="276">
                  <c:v>34.027341999999997</c:v>
                </c:pt>
                <c:pt idx="277">
                  <c:v>33.779615</c:v>
                </c:pt>
                <c:pt idx="278">
                  <c:v>33.735377999999997</c:v>
                </c:pt>
                <c:pt idx="279">
                  <c:v>34.071579</c:v>
                </c:pt>
                <c:pt idx="280">
                  <c:v>34.186596999999999</c:v>
                </c:pt>
                <c:pt idx="281">
                  <c:v>34.602429000000001</c:v>
                </c:pt>
                <c:pt idx="282">
                  <c:v>35.301378999999997</c:v>
                </c:pt>
                <c:pt idx="283">
                  <c:v>35.389853000000002</c:v>
                </c:pt>
                <c:pt idx="284">
                  <c:v>34.991715999999997</c:v>
                </c:pt>
                <c:pt idx="285">
                  <c:v>34.690902000000001</c:v>
                </c:pt>
                <c:pt idx="286">
                  <c:v>34.398938000000001</c:v>
                </c:pt>
                <c:pt idx="287">
                  <c:v>34.390087999999999</c:v>
                </c:pt>
                <c:pt idx="288">
                  <c:v>34.142359999999996</c:v>
                </c:pt>
                <c:pt idx="289">
                  <c:v>33.983105999999999</c:v>
                </c:pt>
                <c:pt idx="290">
                  <c:v>33.726528999999999</c:v>
                </c:pt>
                <c:pt idx="291">
                  <c:v>33.664597000000001</c:v>
                </c:pt>
                <c:pt idx="292">
                  <c:v>33.744224000000003</c:v>
                </c:pt>
                <c:pt idx="293">
                  <c:v>33.44341</c:v>
                </c:pt>
                <c:pt idx="294">
                  <c:v>33.496496</c:v>
                </c:pt>
                <c:pt idx="295">
                  <c:v>33.496496</c:v>
                </c:pt>
                <c:pt idx="296">
                  <c:v>33.337240999999999</c:v>
                </c:pt>
                <c:pt idx="297">
                  <c:v>33.354937</c:v>
                </c:pt>
                <c:pt idx="298">
                  <c:v>33.699987</c:v>
                </c:pt>
                <c:pt idx="299">
                  <c:v>34.089274000000003</c:v>
                </c:pt>
                <c:pt idx="300">
                  <c:v>34.443173999999999</c:v>
                </c:pt>
                <c:pt idx="301">
                  <c:v>34.195445999999997</c:v>
                </c:pt>
                <c:pt idx="302">
                  <c:v>34.320408999999998</c:v>
                </c:pt>
                <c:pt idx="303">
                  <c:v>34.409666999999999</c:v>
                </c:pt>
                <c:pt idx="304">
                  <c:v>34.507854000000002</c:v>
                </c:pt>
                <c:pt idx="305">
                  <c:v>34.257927000000002</c:v>
                </c:pt>
                <c:pt idx="306">
                  <c:v>34.454296999999997</c:v>
                </c:pt>
                <c:pt idx="307">
                  <c:v>34.766708000000001</c:v>
                </c:pt>
                <c:pt idx="308">
                  <c:v>34.60604</c:v>
                </c:pt>
                <c:pt idx="309">
                  <c:v>34.597112000000003</c:v>
                </c:pt>
                <c:pt idx="310">
                  <c:v>34.427520000000001</c:v>
                </c:pt>
                <c:pt idx="311">
                  <c:v>34.534630999999997</c:v>
                </c:pt>
                <c:pt idx="312">
                  <c:v>35.480786000000002</c:v>
                </c:pt>
                <c:pt idx="313">
                  <c:v>35.891379999999998</c:v>
                </c:pt>
                <c:pt idx="314">
                  <c:v>36.257345999999998</c:v>
                </c:pt>
                <c:pt idx="315">
                  <c:v>36.114530000000002</c:v>
                </c:pt>
                <c:pt idx="316">
                  <c:v>35.971713999999999</c:v>
                </c:pt>
                <c:pt idx="317">
                  <c:v>36.185940000000002</c:v>
                </c:pt>
                <c:pt idx="318">
                  <c:v>35.498638</c:v>
                </c:pt>
                <c:pt idx="319">
                  <c:v>35.061264000000001</c:v>
                </c:pt>
                <c:pt idx="320">
                  <c:v>35.23086</c:v>
                </c:pt>
                <c:pt idx="321">
                  <c:v>34.936300000000003</c:v>
                </c:pt>
                <c:pt idx="322">
                  <c:v>35.043410999999999</c:v>
                </c:pt>
                <c:pt idx="323">
                  <c:v>35.132672999999997</c:v>
                </c:pt>
                <c:pt idx="324">
                  <c:v>35.775345000000002</c:v>
                </c:pt>
                <c:pt idx="325">
                  <c:v>36.052047999999999</c:v>
                </c:pt>
                <c:pt idx="326">
                  <c:v>36.150235000000002</c:v>
                </c:pt>
                <c:pt idx="327">
                  <c:v>36.230569000000003</c:v>
                </c:pt>
                <c:pt idx="328">
                  <c:v>35.668230999999999</c:v>
                </c:pt>
                <c:pt idx="329">
                  <c:v>35.989567000000001</c:v>
                </c:pt>
                <c:pt idx="330">
                  <c:v>35.088043999999996</c:v>
                </c:pt>
                <c:pt idx="331">
                  <c:v>35.445081000000002</c:v>
                </c:pt>
                <c:pt idx="332">
                  <c:v>35.445081000000002</c:v>
                </c:pt>
                <c:pt idx="333">
                  <c:v>36.221643999999998</c:v>
                </c:pt>
                <c:pt idx="334">
                  <c:v>36.168087</c:v>
                </c:pt>
                <c:pt idx="335">
                  <c:v>36.882165000000001</c:v>
                </c:pt>
                <c:pt idx="336">
                  <c:v>35.802121999999997</c:v>
                </c:pt>
                <c:pt idx="337">
                  <c:v>35.632525999999999</c:v>
                </c:pt>
                <c:pt idx="338">
                  <c:v>35.543267999999998</c:v>
                </c:pt>
                <c:pt idx="339">
                  <c:v>36.230569000000003</c:v>
                </c:pt>
                <c:pt idx="340">
                  <c:v>36.551904999999998</c:v>
                </c:pt>
                <c:pt idx="341">
                  <c:v>36.757201999999999</c:v>
                </c:pt>
                <c:pt idx="342">
                  <c:v>36.551904999999998</c:v>
                </c:pt>
                <c:pt idx="343">
                  <c:v>36.426941999999997</c:v>
                </c:pt>
                <c:pt idx="344">
                  <c:v>36.087752999999999</c:v>
                </c:pt>
                <c:pt idx="345">
                  <c:v>36.676867999999999</c:v>
                </c:pt>
                <c:pt idx="346">
                  <c:v>36.444794000000002</c:v>
                </c:pt>
                <c:pt idx="347">
                  <c:v>35.927084999999998</c:v>
                </c:pt>
                <c:pt idx="348">
                  <c:v>36.212716</c:v>
                </c:pt>
                <c:pt idx="349">
                  <c:v>36.516199999999998</c:v>
                </c:pt>
                <c:pt idx="350">
                  <c:v>36.703645000000002</c:v>
                </c:pt>
                <c:pt idx="351">
                  <c:v>36.382308999999999</c:v>
                </c:pt>
                <c:pt idx="352">
                  <c:v>36.676867999999999</c:v>
                </c:pt>
                <c:pt idx="353">
                  <c:v>36.685791999999999</c:v>
                </c:pt>
                <c:pt idx="354">
                  <c:v>36.676867999999999</c:v>
                </c:pt>
                <c:pt idx="355">
                  <c:v>36.828608000000003</c:v>
                </c:pt>
                <c:pt idx="356">
                  <c:v>36.266274000000003</c:v>
                </c:pt>
                <c:pt idx="357">
                  <c:v>36.444794000000002</c:v>
                </c:pt>
                <c:pt idx="358">
                  <c:v>36.453718000000002</c:v>
                </c:pt>
                <c:pt idx="359">
                  <c:v>36.944647000000003</c:v>
                </c:pt>
                <c:pt idx="360">
                  <c:v>37.364168999999997</c:v>
                </c:pt>
                <c:pt idx="361">
                  <c:v>38.060395</c:v>
                </c:pt>
                <c:pt idx="362">
                  <c:v>37.890802000000001</c:v>
                </c:pt>
                <c:pt idx="363">
                  <c:v>38.961920999999997</c:v>
                </c:pt>
                <c:pt idx="364">
                  <c:v>38.578104000000003</c:v>
                </c:pt>
                <c:pt idx="365">
                  <c:v>38.569105</c:v>
                </c:pt>
                <c:pt idx="366">
                  <c:v>38.407162999999997</c:v>
                </c:pt>
                <c:pt idx="367">
                  <c:v>38.596097999999998</c:v>
                </c:pt>
                <c:pt idx="368">
                  <c:v>38.524121999999998</c:v>
                </c:pt>
                <c:pt idx="369">
                  <c:v>38.380173999999997</c:v>
                </c:pt>
                <c:pt idx="370">
                  <c:v>37.984318000000002</c:v>
                </c:pt>
                <c:pt idx="371">
                  <c:v>38.596097999999998</c:v>
                </c:pt>
                <c:pt idx="372">
                  <c:v>38.380173999999997</c:v>
                </c:pt>
                <c:pt idx="373">
                  <c:v>38.254219999999997</c:v>
                </c:pt>
                <c:pt idx="374">
                  <c:v>38.497132999999998</c:v>
                </c:pt>
                <c:pt idx="375">
                  <c:v>39.108913000000001</c:v>
                </c:pt>
                <c:pt idx="376">
                  <c:v>39.360821000000001</c:v>
                </c:pt>
                <c:pt idx="377">
                  <c:v>39.171889999999998</c:v>
                </c:pt>
                <c:pt idx="378">
                  <c:v>39.495773999999997</c:v>
                </c:pt>
                <c:pt idx="379">
                  <c:v>39.513764000000002</c:v>
                </c:pt>
                <c:pt idx="380">
                  <c:v>38.964964999999999</c:v>
                </c:pt>
                <c:pt idx="381">
                  <c:v>38.892989</c:v>
                </c:pt>
                <c:pt idx="382">
                  <c:v>39.441792</c:v>
                </c:pt>
                <c:pt idx="383">
                  <c:v>39.252861000000003</c:v>
                </c:pt>
                <c:pt idx="384">
                  <c:v>39.315837999999999</c:v>
                </c:pt>
                <c:pt idx="385">
                  <c:v>39.666710999999999</c:v>
                </c:pt>
                <c:pt idx="386">
                  <c:v>39.036937000000002</c:v>
                </c:pt>
                <c:pt idx="387">
                  <c:v>39.261856000000002</c:v>
                </c:pt>
                <c:pt idx="388">
                  <c:v>39.666710999999999</c:v>
                </c:pt>
                <c:pt idx="389">
                  <c:v>39.540756999999999</c:v>
                </c:pt>
                <c:pt idx="390">
                  <c:v>39.387810000000002</c:v>
                </c:pt>
                <c:pt idx="391">
                  <c:v>39.135902000000002</c:v>
                </c:pt>
                <c:pt idx="392">
                  <c:v>38.991954</c:v>
                </c:pt>
                <c:pt idx="393">
                  <c:v>39.378815000000003</c:v>
                </c:pt>
                <c:pt idx="394">
                  <c:v>40.179526000000003</c:v>
                </c:pt>
                <c:pt idx="395">
                  <c:v>41.016224999999999</c:v>
                </c:pt>
                <c:pt idx="396">
                  <c:v>41.007229000000002</c:v>
                </c:pt>
                <c:pt idx="397">
                  <c:v>41.007229000000002</c:v>
                </c:pt>
                <c:pt idx="398">
                  <c:v>40.890270999999998</c:v>
                </c:pt>
                <c:pt idx="399">
                  <c:v>40.575381999999998</c:v>
                </c:pt>
                <c:pt idx="400">
                  <c:v>41.025219999999997</c:v>
                </c:pt>
                <c:pt idx="401">
                  <c:v>40.818294999999999</c:v>
                </c:pt>
                <c:pt idx="402">
                  <c:v>40.692340999999999</c:v>
                </c:pt>
                <c:pt idx="403">
                  <c:v>40.917259999999999</c:v>
                </c:pt>
                <c:pt idx="404">
                  <c:v>40.494410999999999</c:v>
                </c:pt>
                <c:pt idx="405">
                  <c:v>40.512405000000001</c:v>
                </c:pt>
                <c:pt idx="406">
                  <c:v>40.206515000000003</c:v>
                </c:pt>
                <c:pt idx="407">
                  <c:v>40.458427</c:v>
                </c:pt>
                <c:pt idx="408">
                  <c:v>40.521403999999997</c:v>
                </c:pt>
                <c:pt idx="409">
                  <c:v>40.404445000000003</c:v>
                </c:pt>
                <c:pt idx="410">
                  <c:v>40.629364000000002</c:v>
                </c:pt>
                <c:pt idx="411">
                  <c:v>40.872276999999997</c:v>
                </c:pt>
                <c:pt idx="412">
                  <c:v>40.773311999999997</c:v>
                </c:pt>
                <c:pt idx="413">
                  <c:v>40.782310000000003</c:v>
                </c:pt>
                <c:pt idx="414">
                  <c:v>40.188521000000001</c:v>
                </c:pt>
                <c:pt idx="415">
                  <c:v>40.656353000000003</c:v>
                </c:pt>
                <c:pt idx="416">
                  <c:v>40.791305999999999</c:v>
                </c:pt>
                <c:pt idx="417">
                  <c:v>40.476421000000002</c:v>
                </c:pt>
                <c:pt idx="418">
                  <c:v>40.539397999999998</c:v>
                </c:pt>
                <c:pt idx="419">
                  <c:v>40.125543999999998</c:v>
                </c:pt>
                <c:pt idx="420">
                  <c:v>40.314478999999999</c:v>
                </c:pt>
                <c:pt idx="421">
                  <c:v>40.422438999999997</c:v>
                </c:pt>
                <c:pt idx="422">
                  <c:v>40.296484999999997</c:v>
                </c:pt>
                <c:pt idx="423">
                  <c:v>40.881272000000003</c:v>
                </c:pt>
                <c:pt idx="424">
                  <c:v>40.431434000000003</c:v>
                </c:pt>
                <c:pt idx="425">
                  <c:v>40.098554999999998</c:v>
                </c:pt>
                <c:pt idx="426">
                  <c:v>40.332473</c:v>
                </c:pt>
                <c:pt idx="427">
                  <c:v>40.341467999999999</c:v>
                </c:pt>
                <c:pt idx="428">
                  <c:v>41.157362999999997</c:v>
                </c:pt>
                <c:pt idx="429">
                  <c:v>39.960717000000002</c:v>
                </c:pt>
                <c:pt idx="430">
                  <c:v>39.915387000000003</c:v>
                </c:pt>
                <c:pt idx="431">
                  <c:v>40.223613999999998</c:v>
                </c:pt>
                <c:pt idx="432">
                  <c:v>40.513710000000003</c:v>
                </c:pt>
                <c:pt idx="433">
                  <c:v>40.305204000000003</c:v>
                </c:pt>
                <c:pt idx="434">
                  <c:v>39.679685999999997</c:v>
                </c:pt>
                <c:pt idx="435">
                  <c:v>39.770339</c:v>
                </c:pt>
                <c:pt idx="436">
                  <c:v>39.60716</c:v>
                </c:pt>
                <c:pt idx="437">
                  <c:v>39.851928999999998</c:v>
                </c:pt>
                <c:pt idx="438">
                  <c:v>40.250813000000001</c:v>
                </c:pt>
                <c:pt idx="439">
                  <c:v>40.368662</c:v>
                </c:pt>
                <c:pt idx="440">
                  <c:v>40.459319000000001</c:v>
                </c:pt>
                <c:pt idx="441">
                  <c:v>40.477449999999997</c:v>
                </c:pt>
                <c:pt idx="442">
                  <c:v>40.160156000000001</c:v>
                </c:pt>
                <c:pt idx="443">
                  <c:v>39.661554000000002</c:v>
                </c:pt>
                <c:pt idx="444">
                  <c:v>39.906323</c:v>
                </c:pt>
                <c:pt idx="445">
                  <c:v>39.933517999999999</c:v>
                </c:pt>
                <c:pt idx="446">
                  <c:v>39.806601999999998</c:v>
                </c:pt>
                <c:pt idx="447">
                  <c:v>39.190148000000001</c:v>
                </c:pt>
                <c:pt idx="448">
                  <c:v>39.353327</c:v>
                </c:pt>
                <c:pt idx="449">
                  <c:v>39.398654000000001</c:v>
                </c:pt>
                <c:pt idx="450">
                  <c:v>39.579965000000001</c:v>
                </c:pt>
                <c:pt idx="451">
                  <c:v>40.413992</c:v>
                </c:pt>
                <c:pt idx="452">
                  <c:v>40.513710000000003</c:v>
                </c:pt>
                <c:pt idx="453">
                  <c:v>41.03951</c:v>
                </c:pt>
                <c:pt idx="454">
                  <c:v>40.305204000000003</c:v>
                </c:pt>
                <c:pt idx="455">
                  <c:v>40.187354999999997</c:v>
                </c:pt>
                <c:pt idx="456">
                  <c:v>39.933517999999999</c:v>
                </c:pt>
                <c:pt idx="457">
                  <c:v>38.628087999999998</c:v>
                </c:pt>
                <c:pt idx="458">
                  <c:v>38.909115999999997</c:v>
                </c:pt>
                <c:pt idx="459">
                  <c:v>38.764068000000002</c:v>
                </c:pt>
                <c:pt idx="460">
                  <c:v>38.845658</c:v>
                </c:pt>
                <c:pt idx="461">
                  <c:v>39.235475000000001</c:v>
                </c:pt>
                <c:pt idx="462">
                  <c:v>38.927247999999999</c:v>
                </c:pt>
                <c:pt idx="463">
                  <c:v>39.244542000000003</c:v>
                </c:pt>
                <c:pt idx="464">
                  <c:v>39.634359000000003</c:v>
                </c:pt>
                <c:pt idx="465">
                  <c:v>39.471179999999997</c:v>
                </c:pt>
                <c:pt idx="466">
                  <c:v>39.199215000000002</c:v>
                </c:pt>
                <c:pt idx="467">
                  <c:v>39.443981000000001</c:v>
                </c:pt>
                <c:pt idx="468">
                  <c:v>39.851928999999998</c:v>
                </c:pt>
                <c:pt idx="469">
                  <c:v>39.389589999999998</c:v>
                </c:pt>
                <c:pt idx="470">
                  <c:v>38.990706000000003</c:v>
                </c:pt>
                <c:pt idx="471">
                  <c:v>38.619020999999996</c:v>
                </c:pt>
                <c:pt idx="472">
                  <c:v>38.845658</c:v>
                </c:pt>
                <c:pt idx="473">
                  <c:v>39.389589999999998</c:v>
                </c:pt>
                <c:pt idx="474">
                  <c:v>39.770339</c:v>
                </c:pt>
                <c:pt idx="475">
                  <c:v>39.915387000000003</c:v>
                </c:pt>
                <c:pt idx="476">
                  <c:v>40.622498</c:v>
                </c:pt>
                <c:pt idx="477">
                  <c:v>40.105764999999998</c:v>
                </c:pt>
                <c:pt idx="478">
                  <c:v>40.096698000000004</c:v>
                </c:pt>
                <c:pt idx="479">
                  <c:v>40.486514</c:v>
                </c:pt>
                <c:pt idx="480">
                  <c:v>40.658757999999999</c:v>
                </c:pt>
                <c:pt idx="481">
                  <c:v>40.658757999999999</c:v>
                </c:pt>
                <c:pt idx="482">
                  <c:v>40.649693999999997</c:v>
                </c:pt>
                <c:pt idx="483">
                  <c:v>40.803804999999997</c:v>
                </c:pt>
                <c:pt idx="484">
                  <c:v>41.202689999999997</c:v>
                </c:pt>
                <c:pt idx="485">
                  <c:v>41.248016</c:v>
                </c:pt>
                <c:pt idx="486">
                  <c:v>41.257080000000002</c:v>
                </c:pt>
                <c:pt idx="487">
                  <c:v>41.619701999999997</c:v>
                </c:pt>
                <c:pt idx="488">
                  <c:v>41.284278999999998</c:v>
                </c:pt>
                <c:pt idx="489">
                  <c:v>40.957920999999999</c:v>
                </c:pt>
                <c:pt idx="490">
                  <c:v>40.583418999999999</c:v>
                </c:pt>
                <c:pt idx="491">
                  <c:v>40.766103999999999</c:v>
                </c:pt>
                <c:pt idx="492">
                  <c:v>40.729565999999998</c:v>
                </c:pt>
                <c:pt idx="493">
                  <c:v>40.820906999999998</c:v>
                </c:pt>
                <c:pt idx="494">
                  <c:v>40.629089</c:v>
                </c:pt>
                <c:pt idx="495">
                  <c:v>40.939653</c:v>
                </c:pt>
                <c:pt idx="496">
                  <c:v>40.811774999999997</c:v>
                </c:pt>
                <c:pt idx="497">
                  <c:v>40.830044000000001</c:v>
                </c:pt>
                <c:pt idx="498">
                  <c:v>40.446404000000001</c:v>
                </c:pt>
                <c:pt idx="499">
                  <c:v>40.382463999999999</c:v>
                </c:pt>
                <c:pt idx="500">
                  <c:v>40.081035999999997</c:v>
                </c:pt>
                <c:pt idx="501">
                  <c:v>40.355063000000001</c:v>
                </c:pt>
                <c:pt idx="502">
                  <c:v>41.652123000000003</c:v>
                </c:pt>
                <c:pt idx="503">
                  <c:v>41.487706000000003</c:v>
                </c:pt>
                <c:pt idx="504">
                  <c:v>41.725197999999999</c:v>
                </c:pt>
                <c:pt idx="505">
                  <c:v>41.323293</c:v>
                </c:pt>
                <c:pt idx="506">
                  <c:v>41.451172</c:v>
                </c:pt>
                <c:pt idx="507">
                  <c:v>41.743467000000003</c:v>
                </c:pt>
                <c:pt idx="508">
                  <c:v>41.798270000000002</c:v>
                </c:pt>
                <c:pt idx="509">
                  <c:v>41.177146</c:v>
                </c:pt>
                <c:pt idx="510">
                  <c:v>41.277619000000001</c:v>
                </c:pt>
                <c:pt idx="511">
                  <c:v>41.359827000000003</c:v>
                </c:pt>
                <c:pt idx="512">
                  <c:v>41.049263000000003</c:v>
                </c:pt>
                <c:pt idx="513">
                  <c:v>41.168008999999998</c:v>
                </c:pt>
                <c:pt idx="514">
                  <c:v>41.378095999999999</c:v>
                </c:pt>
                <c:pt idx="515">
                  <c:v>41.286754999999999</c:v>
                </c:pt>
                <c:pt idx="516">
                  <c:v>40.446404000000001</c:v>
                </c:pt>
                <c:pt idx="517">
                  <c:v>40.683895999999997</c:v>
                </c:pt>
                <c:pt idx="518">
                  <c:v>40.702165000000001</c:v>
                </c:pt>
                <c:pt idx="519">
                  <c:v>40.784373000000002</c:v>
                </c:pt>
                <c:pt idx="520">
                  <c:v>41.113202999999999</c:v>
                </c:pt>
                <c:pt idx="521">
                  <c:v>41.378095999999999</c:v>
                </c:pt>
                <c:pt idx="522">
                  <c:v>41.168008999999998</c:v>
                </c:pt>
                <c:pt idx="523">
                  <c:v>41.323293</c:v>
                </c:pt>
                <c:pt idx="524">
                  <c:v>41.487706000000003</c:v>
                </c:pt>
                <c:pt idx="525">
                  <c:v>41.926152999999999</c:v>
                </c:pt>
                <c:pt idx="526">
                  <c:v>42.054031999999999</c:v>
                </c:pt>
                <c:pt idx="527">
                  <c:v>41.999225000000003</c:v>
                </c:pt>
                <c:pt idx="528">
                  <c:v>41.770868999999998</c:v>
                </c:pt>
                <c:pt idx="529">
                  <c:v>41.487706000000003</c:v>
                </c:pt>
                <c:pt idx="530">
                  <c:v>41.396365000000003</c:v>
                </c:pt>
                <c:pt idx="531">
                  <c:v>38.994059999999998</c:v>
                </c:pt>
                <c:pt idx="532">
                  <c:v>39.094537000000003</c:v>
                </c:pt>
                <c:pt idx="533">
                  <c:v>39.195014</c:v>
                </c:pt>
                <c:pt idx="534">
                  <c:v>39.277222000000002</c:v>
                </c:pt>
                <c:pt idx="535">
                  <c:v>38.793109000000001</c:v>
                </c:pt>
                <c:pt idx="536">
                  <c:v>38.884450000000001</c:v>
                </c:pt>
                <c:pt idx="537">
                  <c:v>39.185881000000002</c:v>
                </c:pt>
                <c:pt idx="538">
                  <c:v>39.021464999999999</c:v>
                </c:pt>
                <c:pt idx="539">
                  <c:v>39.085403999999997</c:v>
                </c:pt>
                <c:pt idx="540">
                  <c:v>39.459907999999999</c:v>
                </c:pt>
                <c:pt idx="541">
                  <c:v>39.843544000000001</c:v>
                </c:pt>
                <c:pt idx="542">
                  <c:v>39.989691999999998</c:v>
                </c:pt>
                <c:pt idx="543">
                  <c:v>40.026229999999998</c:v>
                </c:pt>
                <c:pt idx="544">
                  <c:v>40.446404000000001</c:v>
                </c:pt>
                <c:pt idx="545">
                  <c:v>40.355063000000001</c:v>
                </c:pt>
                <c:pt idx="546">
                  <c:v>40.053631000000003</c:v>
                </c:pt>
                <c:pt idx="547">
                  <c:v>40.190646000000001</c:v>
                </c:pt>
                <c:pt idx="548">
                  <c:v>40.318525000000001</c:v>
                </c:pt>
                <c:pt idx="549">
                  <c:v>40.546880999999999</c:v>
                </c:pt>
                <c:pt idx="550">
                  <c:v>40.279701000000003</c:v>
                </c:pt>
                <c:pt idx="551">
                  <c:v>40.334977000000002</c:v>
                </c:pt>
                <c:pt idx="552">
                  <c:v>40.602158000000003</c:v>
                </c:pt>
                <c:pt idx="553">
                  <c:v>40.860123999999999</c:v>
                </c:pt>
                <c:pt idx="554">
                  <c:v>41.440550999999999</c:v>
                </c:pt>
                <c:pt idx="555">
                  <c:v>42.177598000000003</c:v>
                </c:pt>
                <c:pt idx="556">
                  <c:v>42.011761999999997</c:v>
                </c:pt>
                <c:pt idx="557">
                  <c:v>42.767237000000002</c:v>
                </c:pt>
                <c:pt idx="558">
                  <c:v>42.711959999999998</c:v>
                </c:pt>
                <c:pt idx="559">
                  <c:v>43.025205999999997</c:v>
                </c:pt>
                <c:pt idx="560">
                  <c:v>42.997563999999997</c:v>
                </c:pt>
                <c:pt idx="561">
                  <c:v>43.255533999999997</c:v>
                </c:pt>
                <c:pt idx="562">
                  <c:v>42.997563999999997</c:v>
                </c:pt>
                <c:pt idx="563">
                  <c:v>42.969926000000001</c:v>
                </c:pt>
                <c:pt idx="564">
                  <c:v>42.647469000000001</c:v>
                </c:pt>
                <c:pt idx="565">
                  <c:v>42.840943000000003</c:v>
                </c:pt>
                <c:pt idx="566">
                  <c:v>42.490844000000003</c:v>
                </c:pt>
                <c:pt idx="567">
                  <c:v>43.006779000000002</c:v>
                </c:pt>
                <c:pt idx="568">
                  <c:v>42.702745</c:v>
                </c:pt>
                <c:pt idx="569">
                  <c:v>43.283172</c:v>
                </c:pt>
                <c:pt idx="570">
                  <c:v>43.863598000000003</c:v>
                </c:pt>
                <c:pt idx="571">
                  <c:v>43.891236999999997</c:v>
                </c:pt>
                <c:pt idx="572">
                  <c:v>43.052844</c:v>
                </c:pt>
                <c:pt idx="573">
                  <c:v>43.780679999999997</c:v>
                </c:pt>
                <c:pt idx="574">
                  <c:v>43.237107000000002</c:v>
                </c:pt>
                <c:pt idx="575">
                  <c:v>43.402943</c:v>
                </c:pt>
                <c:pt idx="576">
                  <c:v>44.287399999999998</c:v>
                </c:pt>
                <c:pt idx="577">
                  <c:v>44.112352999999999</c:v>
                </c:pt>
                <c:pt idx="578">
                  <c:v>44.020220000000002</c:v>
                </c:pt>
                <c:pt idx="579">
                  <c:v>44.397956999999998</c:v>
                </c:pt>
                <c:pt idx="580">
                  <c:v>44.333464999999997</c:v>
                </c:pt>
                <c:pt idx="581">
                  <c:v>44.296616</c:v>
                </c:pt>
                <c:pt idx="582">
                  <c:v>44.342680000000001</c:v>
                </c:pt>
                <c:pt idx="583">
                  <c:v>44.987597999999998</c:v>
                </c:pt>
                <c:pt idx="584">
                  <c:v>44.278188999999998</c:v>
                </c:pt>
                <c:pt idx="585">
                  <c:v>44.849400000000003</c:v>
                </c:pt>
                <c:pt idx="586">
                  <c:v>45.328482000000001</c:v>
                </c:pt>
                <c:pt idx="587">
                  <c:v>45.439039000000001</c:v>
                </c:pt>
                <c:pt idx="588">
                  <c:v>45.595663000000002</c:v>
                </c:pt>
                <c:pt idx="589">
                  <c:v>45.512745000000002</c:v>
                </c:pt>
                <c:pt idx="590">
                  <c:v>44.794120999999997</c:v>
                </c:pt>
                <c:pt idx="591">
                  <c:v>45.144219999999997</c:v>
                </c:pt>
                <c:pt idx="592">
                  <c:v>45.070512999999998</c:v>
                </c:pt>
                <c:pt idx="593">
                  <c:v>45.420611999999998</c:v>
                </c:pt>
                <c:pt idx="594">
                  <c:v>46.397202999999998</c:v>
                </c:pt>
                <c:pt idx="595">
                  <c:v>45.687792999999999</c:v>
                </c:pt>
                <c:pt idx="596">
                  <c:v>45.374547</c:v>
                </c:pt>
                <c:pt idx="597">
                  <c:v>44.932319</c:v>
                </c:pt>
                <c:pt idx="598">
                  <c:v>44.480874999999997</c:v>
                </c:pt>
                <c:pt idx="599">
                  <c:v>44.462448000000002</c:v>
                </c:pt>
                <c:pt idx="600">
                  <c:v>43.882024999999999</c:v>
                </c:pt>
                <c:pt idx="601">
                  <c:v>44.305827000000001</c:v>
                </c:pt>
                <c:pt idx="602">
                  <c:v>44.757271000000003</c:v>
                </c:pt>
                <c:pt idx="603">
                  <c:v>43.7254</c:v>
                </c:pt>
                <c:pt idx="604">
                  <c:v>43.264744999999998</c:v>
                </c:pt>
                <c:pt idx="605">
                  <c:v>42.361860999999998</c:v>
                </c:pt>
                <c:pt idx="606">
                  <c:v>43.320025000000001</c:v>
                </c:pt>
                <c:pt idx="607">
                  <c:v>43.218679999999999</c:v>
                </c:pt>
                <c:pt idx="608">
                  <c:v>42.831732000000002</c:v>
                </c:pt>
                <c:pt idx="609">
                  <c:v>42.453994000000002</c:v>
                </c:pt>
                <c:pt idx="610">
                  <c:v>42.684322000000002</c:v>
                </c:pt>
                <c:pt idx="611">
                  <c:v>43.347662999999997</c:v>
                </c:pt>
                <c:pt idx="612">
                  <c:v>42.988352999999996</c:v>
                </c:pt>
                <c:pt idx="613">
                  <c:v>43.301597999999998</c:v>
                </c:pt>
                <c:pt idx="614">
                  <c:v>43.478076999999999</c:v>
                </c:pt>
                <c:pt idx="615">
                  <c:v>43.589534999999998</c:v>
                </c:pt>
                <c:pt idx="616">
                  <c:v>43.747432000000003</c:v>
                </c:pt>
                <c:pt idx="617">
                  <c:v>44.053944999999999</c:v>
                </c:pt>
                <c:pt idx="618">
                  <c:v>43.283022000000003</c:v>
                </c:pt>
                <c:pt idx="619">
                  <c:v>42.149864000000001</c:v>
                </c:pt>
                <c:pt idx="620">
                  <c:v>42.298475000000003</c:v>
                </c:pt>
                <c:pt idx="621">
                  <c:v>41.973385999999998</c:v>
                </c:pt>
                <c:pt idx="622">
                  <c:v>41.778334999999998</c:v>
                </c:pt>
                <c:pt idx="623">
                  <c:v>42.391356000000002</c:v>
                </c:pt>
                <c:pt idx="624">
                  <c:v>42.725732000000001</c:v>
                </c:pt>
                <c:pt idx="625">
                  <c:v>42.660713999999999</c:v>
                </c:pt>
                <c:pt idx="626">
                  <c:v>43.106547999999997</c:v>
                </c:pt>
                <c:pt idx="627">
                  <c:v>43.283022000000003</c:v>
                </c:pt>
                <c:pt idx="628">
                  <c:v>43.264448999999999</c:v>
                </c:pt>
                <c:pt idx="629">
                  <c:v>43.069394000000003</c:v>
                </c:pt>
                <c:pt idx="630">
                  <c:v>43.087971000000003</c:v>
                </c:pt>
                <c:pt idx="631">
                  <c:v>43.283022000000003</c:v>
                </c:pt>
                <c:pt idx="632">
                  <c:v>43.617398000000001</c:v>
                </c:pt>
                <c:pt idx="633">
                  <c:v>44.183979000000001</c:v>
                </c:pt>
                <c:pt idx="634">
                  <c:v>44.081808000000002</c:v>
                </c:pt>
                <c:pt idx="635">
                  <c:v>44.118962000000003</c:v>
                </c:pt>
                <c:pt idx="636">
                  <c:v>43.942487</c:v>
                </c:pt>
                <c:pt idx="637">
                  <c:v>44.304727</c:v>
                </c:pt>
                <c:pt idx="638">
                  <c:v>44.499777999999999</c:v>
                </c:pt>
                <c:pt idx="639">
                  <c:v>44.852730999999999</c:v>
                </c:pt>
                <c:pt idx="640">
                  <c:v>44.416184000000001</c:v>
                </c:pt>
                <c:pt idx="641">
                  <c:v>44.286149999999999</c:v>
                </c:pt>
                <c:pt idx="642">
                  <c:v>43.022953999999999</c:v>
                </c:pt>
                <c:pt idx="643">
                  <c:v>42.827902000000002</c:v>
                </c:pt>
                <c:pt idx="644">
                  <c:v>43.320175999999996</c:v>
                </c:pt>
                <c:pt idx="645">
                  <c:v>43.468786999999999</c:v>
                </c:pt>
                <c:pt idx="646">
                  <c:v>43.143701</c:v>
                </c:pt>
                <c:pt idx="647">
                  <c:v>43.413060000000002</c:v>
                </c:pt>
                <c:pt idx="648">
                  <c:v>43.896044000000003</c:v>
                </c:pt>
                <c:pt idx="649">
                  <c:v>44.035367999999998</c:v>
                </c:pt>
                <c:pt idx="650">
                  <c:v>44.091099</c:v>
                </c:pt>
                <c:pt idx="651">
                  <c:v>43.793875999999997</c:v>
                </c:pt>
                <c:pt idx="652">
                  <c:v>43.858893000000002</c:v>
                </c:pt>
                <c:pt idx="653">
                  <c:v>43.691706000000003</c:v>
                </c:pt>
                <c:pt idx="654">
                  <c:v>43.515227000000003</c:v>
                </c:pt>
                <c:pt idx="655">
                  <c:v>43.301599000000003</c:v>
                </c:pt>
                <c:pt idx="656">
                  <c:v>43.152988000000001</c:v>
                </c:pt>
                <c:pt idx="657">
                  <c:v>42.595697000000001</c:v>
                </c:pt>
                <c:pt idx="658">
                  <c:v>42.056980000000003</c:v>
                </c:pt>
                <c:pt idx="659">
                  <c:v>41.639014000000003</c:v>
                </c:pt>
                <c:pt idx="660">
                  <c:v>41.982675999999998</c:v>
                </c:pt>
                <c:pt idx="661">
                  <c:v>42.335628999999997</c:v>
                </c:pt>
                <c:pt idx="662">
                  <c:v>41.945521999999997</c:v>
                </c:pt>
                <c:pt idx="663">
                  <c:v>42.019829999999999</c:v>
                </c:pt>
                <c:pt idx="664">
                  <c:v>42.372779000000001</c:v>
                </c:pt>
                <c:pt idx="665">
                  <c:v>42.094133999999997</c:v>
                </c:pt>
                <c:pt idx="666">
                  <c:v>42.131287</c:v>
                </c:pt>
                <c:pt idx="667">
                  <c:v>41.704031000000001</c:v>
                </c:pt>
                <c:pt idx="668">
                  <c:v>41.416094999999999</c:v>
                </c:pt>
                <c:pt idx="669">
                  <c:v>41.573993000000002</c:v>
                </c:pt>
                <c:pt idx="670">
                  <c:v>41.425381999999999</c:v>
                </c:pt>
                <c:pt idx="671">
                  <c:v>42.029116000000002</c:v>
                </c:pt>
                <c:pt idx="672">
                  <c:v>41.434671999999999</c:v>
                </c:pt>
                <c:pt idx="673">
                  <c:v>41.304637999999997</c:v>
                </c:pt>
                <c:pt idx="674">
                  <c:v>41.406809000000003</c:v>
                </c:pt>
                <c:pt idx="675">
                  <c:v>41.369655000000002</c:v>
                </c:pt>
                <c:pt idx="676">
                  <c:v>41.156027000000002</c:v>
                </c:pt>
                <c:pt idx="677">
                  <c:v>41.746245000000002</c:v>
                </c:pt>
                <c:pt idx="678">
                  <c:v>42.074142999999999</c:v>
                </c:pt>
                <c:pt idx="679">
                  <c:v>42.280251999999997</c:v>
                </c:pt>
                <c:pt idx="680">
                  <c:v>42.645625000000003</c:v>
                </c:pt>
                <c:pt idx="681">
                  <c:v>43.179631000000001</c:v>
                </c:pt>
                <c:pt idx="682">
                  <c:v>42.898575999999998</c:v>
                </c:pt>
                <c:pt idx="683">
                  <c:v>42.711204000000002</c:v>
                </c:pt>
                <c:pt idx="684">
                  <c:v>42.430148000000003</c:v>
                </c:pt>
                <c:pt idx="685">
                  <c:v>42.411411000000001</c:v>
                </c:pt>
                <c:pt idx="686">
                  <c:v>42.111618</c:v>
                </c:pt>
                <c:pt idx="687">
                  <c:v>42.224038999999998</c:v>
                </c:pt>
                <c:pt idx="688">
                  <c:v>42.139721999999999</c:v>
                </c:pt>
                <c:pt idx="689">
                  <c:v>41.989826000000001</c:v>
                </c:pt>
                <c:pt idx="690">
                  <c:v>41.671295000000001</c:v>
                </c:pt>
                <c:pt idx="691">
                  <c:v>41.221604999999997</c:v>
                </c:pt>
                <c:pt idx="692">
                  <c:v>40.668861</c:v>
                </c:pt>
                <c:pt idx="693">
                  <c:v>40.725073000000002</c:v>
                </c:pt>
                <c:pt idx="694">
                  <c:v>40.640756000000003</c:v>
                </c:pt>
                <c:pt idx="695">
                  <c:v>40.725073000000002</c:v>
                </c:pt>
                <c:pt idx="696">
                  <c:v>40.874969999999998</c:v>
                </c:pt>
                <c:pt idx="697">
                  <c:v>41.268447000000002</c:v>
                </c:pt>
                <c:pt idx="698">
                  <c:v>41.146655000000003</c:v>
                </c:pt>
                <c:pt idx="699">
                  <c:v>41.380868999999997</c:v>
                </c:pt>
                <c:pt idx="700">
                  <c:v>41.015495999999999</c:v>
                </c:pt>
                <c:pt idx="701">
                  <c:v>42.195934999999999</c:v>
                </c:pt>
                <c:pt idx="702">
                  <c:v>42.186563999999997</c:v>
                </c:pt>
                <c:pt idx="703">
                  <c:v>42.167827000000003</c:v>
                </c:pt>
                <c:pt idx="704">
                  <c:v>42.139721999999999</c:v>
                </c:pt>
                <c:pt idx="705">
                  <c:v>42.505094999999997</c:v>
                </c:pt>
                <c:pt idx="706">
                  <c:v>43.554375</c:v>
                </c:pt>
                <c:pt idx="707">
                  <c:v>43.554375</c:v>
                </c:pt>
                <c:pt idx="708">
                  <c:v>43.723005000000001</c:v>
                </c:pt>
                <c:pt idx="709">
                  <c:v>44.509962999999999</c:v>
                </c:pt>
                <c:pt idx="710">
                  <c:v>44.697335000000002</c:v>
                </c:pt>
                <c:pt idx="711">
                  <c:v>44.472492000000003</c:v>
                </c:pt>
                <c:pt idx="712">
                  <c:v>44.360067000000001</c:v>
                </c:pt>
                <c:pt idx="713">
                  <c:v>44.435017000000002</c:v>
                </c:pt>
                <c:pt idx="714">
                  <c:v>44.200803000000001</c:v>
                </c:pt>
                <c:pt idx="715">
                  <c:v>44.294486999999997</c:v>
                </c:pt>
                <c:pt idx="716">
                  <c:v>44.744177000000001</c:v>
                </c:pt>
                <c:pt idx="717">
                  <c:v>44.341332999999999</c:v>
                </c:pt>
                <c:pt idx="718">
                  <c:v>44.884706999999999</c:v>
                </c:pt>
                <c:pt idx="719">
                  <c:v>44.884706999999999</c:v>
                </c:pt>
                <c:pt idx="720">
                  <c:v>44.912810999999998</c:v>
                </c:pt>
                <c:pt idx="721">
                  <c:v>45.100183000000001</c:v>
                </c:pt>
                <c:pt idx="722">
                  <c:v>45.671664999999997</c:v>
                </c:pt>
                <c:pt idx="723">
                  <c:v>45.493664000000003</c:v>
                </c:pt>
                <c:pt idx="724">
                  <c:v>45.587347999999999</c:v>
                </c:pt>
                <c:pt idx="725">
                  <c:v>45.390608999999998</c:v>
                </c:pt>
                <c:pt idx="726">
                  <c:v>45.353133999999997</c:v>
                </c:pt>
                <c:pt idx="727">
                  <c:v>46.065142000000002</c:v>
                </c:pt>
                <c:pt idx="728">
                  <c:v>45.849665999999999</c:v>
                </c:pt>
                <c:pt idx="729">
                  <c:v>45.428083999999998</c:v>
                </c:pt>
                <c:pt idx="730">
                  <c:v>45.147024999999999</c:v>
                </c:pt>
                <c:pt idx="731">
                  <c:v>45.409346999999997</c:v>
                </c:pt>
                <c:pt idx="732">
                  <c:v>45.212603999999999</c:v>
                </c:pt>
                <c:pt idx="733">
                  <c:v>44.725442999999999</c:v>
                </c:pt>
                <c:pt idx="734">
                  <c:v>45.072077999999998</c:v>
                </c:pt>
                <c:pt idx="735">
                  <c:v>45.559243000000002</c:v>
                </c:pt>
                <c:pt idx="736">
                  <c:v>45.165762000000001</c:v>
                </c:pt>
                <c:pt idx="737">
                  <c:v>45.905878000000001</c:v>
                </c:pt>
                <c:pt idx="738">
                  <c:v>45.662298</c:v>
                </c:pt>
                <c:pt idx="739">
                  <c:v>45.334395999999998</c:v>
                </c:pt>
                <c:pt idx="740">
                  <c:v>45.259450000000001</c:v>
                </c:pt>
                <c:pt idx="741">
                  <c:v>44.664549000000001</c:v>
                </c:pt>
                <c:pt idx="742">
                  <c:v>44.92895</c:v>
                </c:pt>
                <c:pt idx="743">
                  <c:v>45.089477000000002</c:v>
                </c:pt>
                <c:pt idx="744">
                  <c:v>44.711762</c:v>
                </c:pt>
                <c:pt idx="745">
                  <c:v>45.533290000000001</c:v>
                </c:pt>
                <c:pt idx="746">
                  <c:v>45.136690000000002</c:v>
                </c:pt>
                <c:pt idx="747">
                  <c:v>45.722144</c:v>
                </c:pt>
                <c:pt idx="748">
                  <c:v>45.504959999999997</c:v>
                </c:pt>
                <c:pt idx="749">
                  <c:v>45.797688000000001</c:v>
                </c:pt>
                <c:pt idx="750">
                  <c:v>45.882674000000002</c:v>
                </c:pt>
                <c:pt idx="751">
                  <c:v>46.080972000000003</c:v>
                </c:pt>
                <c:pt idx="752">
                  <c:v>46.118744</c:v>
                </c:pt>
                <c:pt idx="753">
                  <c:v>46.005431999999999</c:v>
                </c:pt>
                <c:pt idx="754">
                  <c:v>45.013931999999997</c:v>
                </c:pt>
                <c:pt idx="755">
                  <c:v>44.947833000000003</c:v>
                </c:pt>
                <c:pt idx="756">
                  <c:v>45.061149</c:v>
                </c:pt>
                <c:pt idx="757">
                  <c:v>45.419974000000003</c:v>
                </c:pt>
                <c:pt idx="758">
                  <c:v>45.061149</c:v>
                </c:pt>
                <c:pt idx="759">
                  <c:v>45.297220000000003</c:v>
                </c:pt>
                <c:pt idx="760">
                  <c:v>45.731589</c:v>
                </c:pt>
                <c:pt idx="761">
                  <c:v>44.787306999999998</c:v>
                </c:pt>
                <c:pt idx="762">
                  <c:v>45.363318999999997</c:v>
                </c:pt>
                <c:pt idx="763">
                  <c:v>45.391646999999999</c:v>
                </c:pt>
                <c:pt idx="764">
                  <c:v>45.656044999999999</c:v>
                </c:pt>
                <c:pt idx="765">
                  <c:v>45.788246999999998</c:v>
                </c:pt>
                <c:pt idx="766">
                  <c:v>46.883614000000001</c:v>
                </c:pt>
                <c:pt idx="767">
                  <c:v>46.685312000000003</c:v>
                </c:pt>
                <c:pt idx="768">
                  <c:v>46.354815000000002</c:v>
                </c:pt>
                <c:pt idx="769">
                  <c:v>45.769361000000004</c:v>
                </c:pt>
                <c:pt idx="770">
                  <c:v>46.317042999999998</c:v>
                </c:pt>
                <c:pt idx="771">
                  <c:v>46.250942999999999</c:v>
                </c:pt>
                <c:pt idx="772">
                  <c:v>45.231119999999997</c:v>
                </c:pt>
                <c:pt idx="773">
                  <c:v>45.59939</c:v>
                </c:pt>
                <c:pt idx="774">
                  <c:v>45.212234000000002</c:v>
                </c:pt>
                <c:pt idx="775">
                  <c:v>44.589008</c:v>
                </c:pt>
                <c:pt idx="776">
                  <c:v>44.673994</c:v>
                </c:pt>
                <c:pt idx="777">
                  <c:v>44.919505999999998</c:v>
                </c:pt>
                <c:pt idx="778">
                  <c:v>45.193348</c:v>
                </c:pt>
                <c:pt idx="779">
                  <c:v>46.165958000000003</c:v>
                </c:pt>
                <c:pt idx="780">
                  <c:v>45.986545999999997</c:v>
                </c:pt>
                <c:pt idx="781">
                  <c:v>46.175403000000003</c:v>
                </c:pt>
                <c:pt idx="782">
                  <c:v>47.20467</c:v>
                </c:pt>
                <c:pt idx="783">
                  <c:v>47.280211000000001</c:v>
                </c:pt>
                <c:pt idx="784">
                  <c:v>47.497396000000002</c:v>
                </c:pt>
                <c:pt idx="785">
                  <c:v>47.799565999999999</c:v>
                </c:pt>
                <c:pt idx="786">
                  <c:v>48.120621999999997</c:v>
                </c:pt>
                <c:pt idx="787">
                  <c:v>48.602207999999997</c:v>
                </c:pt>
                <c:pt idx="788">
                  <c:v>48.857163999999997</c:v>
                </c:pt>
                <c:pt idx="789">
                  <c:v>48.866605999999997</c:v>
                </c:pt>
                <c:pt idx="790">
                  <c:v>49.555931000000001</c:v>
                </c:pt>
                <c:pt idx="791">
                  <c:v>48.715521000000003</c:v>
                </c:pt>
                <c:pt idx="792">
                  <c:v>48.772179000000001</c:v>
                </c:pt>
                <c:pt idx="793">
                  <c:v>49.206547999999998</c:v>
                </c:pt>
                <c:pt idx="794">
                  <c:v>48.800505999999999</c:v>
                </c:pt>
                <c:pt idx="795">
                  <c:v>49.055463000000003</c:v>
                </c:pt>
                <c:pt idx="796">
                  <c:v>49.178220000000003</c:v>
                </c:pt>
                <c:pt idx="797">
                  <c:v>49.102676000000002</c:v>
                </c:pt>
                <c:pt idx="798">
                  <c:v>49.376519000000002</c:v>
                </c:pt>
                <c:pt idx="799">
                  <c:v>49.555931000000001</c:v>
                </c:pt>
                <c:pt idx="800">
                  <c:v>50.037517000000001</c:v>
                </c:pt>
                <c:pt idx="801">
                  <c:v>50.037517000000001</c:v>
                </c:pt>
                <c:pt idx="802">
                  <c:v>49.352333000000002</c:v>
                </c:pt>
                <c:pt idx="803">
                  <c:v>49.847189</c:v>
                </c:pt>
                <c:pt idx="804">
                  <c:v>50.170748000000003</c:v>
                </c:pt>
                <c:pt idx="805">
                  <c:v>50.218330000000002</c:v>
                </c:pt>
                <c:pt idx="806">
                  <c:v>49.780574000000001</c:v>
                </c:pt>
                <c:pt idx="807">
                  <c:v>49.999451999999998</c:v>
                </c:pt>
                <c:pt idx="808">
                  <c:v>50.218330000000002</c:v>
                </c:pt>
                <c:pt idx="809">
                  <c:v>49.866222</c:v>
                </c:pt>
                <c:pt idx="810">
                  <c:v>50.208810999999997</c:v>
                </c:pt>
                <c:pt idx="811">
                  <c:v>50.808349</c:v>
                </c:pt>
                <c:pt idx="812">
                  <c:v>51.122394</c:v>
                </c:pt>
                <c:pt idx="813">
                  <c:v>51.341271999999996</c:v>
                </c:pt>
                <c:pt idx="814">
                  <c:v>51.826608999999998</c:v>
                </c:pt>
                <c:pt idx="815">
                  <c:v>51.160457000000001</c:v>
                </c:pt>
                <c:pt idx="816">
                  <c:v>51.131909</c:v>
                </c:pt>
                <c:pt idx="817">
                  <c:v>51.169975000000001</c:v>
                </c:pt>
                <c:pt idx="818">
                  <c:v>51.112875000000003</c:v>
                </c:pt>
                <c:pt idx="819">
                  <c:v>51.084327000000002</c:v>
                </c:pt>
                <c:pt idx="820">
                  <c:v>49.123936</c:v>
                </c:pt>
                <c:pt idx="821">
                  <c:v>50.037519000000003</c:v>
                </c:pt>
                <c:pt idx="822">
                  <c:v>49.552177</c:v>
                </c:pt>
                <c:pt idx="823">
                  <c:v>48.714728000000001</c:v>
                </c:pt>
                <c:pt idx="824">
                  <c:v>48.714728000000001</c:v>
                </c:pt>
                <c:pt idx="825">
                  <c:v>49.181035999999999</c:v>
                </c:pt>
                <c:pt idx="826">
                  <c:v>49.866222</c:v>
                </c:pt>
                <c:pt idx="827">
                  <c:v>49.999451999999998</c:v>
                </c:pt>
                <c:pt idx="828">
                  <c:v>50.008966999999998</c:v>
                </c:pt>
                <c:pt idx="829">
                  <c:v>49.856704000000001</c:v>
                </c:pt>
                <c:pt idx="830">
                  <c:v>51.845643000000003</c:v>
                </c:pt>
                <c:pt idx="831">
                  <c:v>51.217556999999999</c:v>
                </c:pt>
                <c:pt idx="832">
                  <c:v>50.989164000000002</c:v>
                </c:pt>
                <c:pt idx="833">
                  <c:v>52.721158000000003</c:v>
                </c:pt>
                <c:pt idx="834">
                  <c:v>52.426147</c:v>
                </c:pt>
                <c:pt idx="835">
                  <c:v>52.740188000000003</c:v>
                </c:pt>
                <c:pt idx="836">
                  <c:v>52.901969999999999</c:v>
                </c:pt>
                <c:pt idx="837">
                  <c:v>53.263596</c:v>
                </c:pt>
                <c:pt idx="838">
                  <c:v>53.158915</c:v>
                </c:pt>
                <c:pt idx="839">
                  <c:v>53.434893000000002</c:v>
                </c:pt>
                <c:pt idx="840">
                  <c:v>53.939262999999997</c:v>
                </c:pt>
                <c:pt idx="841">
                  <c:v>53.825066999999997</c:v>
                </c:pt>
                <c:pt idx="842">
                  <c:v>54.158141000000001</c:v>
                </c:pt>
                <c:pt idx="843">
                  <c:v>54.386538000000002</c:v>
                </c:pt>
                <c:pt idx="844">
                  <c:v>54.462668000000001</c:v>
                </c:pt>
                <c:pt idx="845">
                  <c:v>54.472186000000001</c:v>
                </c:pt>
                <c:pt idx="846">
                  <c:v>54.082011999999999</c:v>
                </c:pt>
                <c:pt idx="847">
                  <c:v>54.443634000000003</c:v>
                </c:pt>
                <c:pt idx="848">
                  <c:v>54.453153</c:v>
                </c:pt>
                <c:pt idx="849">
                  <c:v>54.338952999999997</c:v>
                </c:pt>
                <c:pt idx="850">
                  <c:v>54.500734000000001</c:v>
                </c:pt>
                <c:pt idx="851">
                  <c:v>54.43412</c:v>
                </c:pt>
                <c:pt idx="852">
                  <c:v>54.234274999999997</c:v>
                </c:pt>
                <c:pt idx="853">
                  <c:v>54.043945000000001</c:v>
                </c:pt>
                <c:pt idx="854">
                  <c:v>54.091526999999999</c:v>
                </c:pt>
                <c:pt idx="855">
                  <c:v>55.052686999999999</c:v>
                </c:pt>
                <c:pt idx="856">
                  <c:v>54.909942000000001</c:v>
                </c:pt>
                <c:pt idx="857">
                  <c:v>54.776712000000003</c:v>
                </c:pt>
                <c:pt idx="858">
                  <c:v>54.11056</c:v>
                </c:pt>
                <c:pt idx="859">
                  <c:v>55.252535000000002</c:v>
                </c:pt>
                <c:pt idx="860">
                  <c:v>55.661743000000001</c:v>
                </c:pt>
                <c:pt idx="861">
                  <c:v>55.690291000000002</c:v>
                </c:pt>
                <c:pt idx="862">
                  <c:v>55.728358</c:v>
                </c:pt>
                <c:pt idx="863">
                  <c:v>55.595125000000003</c:v>
                </c:pt>
                <c:pt idx="864">
                  <c:v>55.404798</c:v>
                </c:pt>
                <c:pt idx="865">
                  <c:v>55.443131999999999</c:v>
                </c:pt>
                <c:pt idx="866">
                  <c:v>55.376044999999998</c:v>
                </c:pt>
                <c:pt idx="867">
                  <c:v>56.257770000000001</c:v>
                </c:pt>
                <c:pt idx="868">
                  <c:v>55.893579000000003</c:v>
                </c:pt>
                <c:pt idx="869">
                  <c:v>57.714530000000003</c:v>
                </c:pt>
                <c:pt idx="870">
                  <c:v>57.666607999999997</c:v>
                </c:pt>
                <c:pt idx="871">
                  <c:v>57.532432999999997</c:v>
                </c:pt>
                <c:pt idx="872">
                  <c:v>56.851973999999998</c:v>
                </c:pt>
                <c:pt idx="873">
                  <c:v>56.123595000000002</c:v>
                </c:pt>
                <c:pt idx="874">
                  <c:v>56.075673000000002</c:v>
                </c:pt>
                <c:pt idx="875">
                  <c:v>56.161928000000003</c:v>
                </c:pt>
                <c:pt idx="876">
                  <c:v>55.826492000000002</c:v>
                </c:pt>
                <c:pt idx="877">
                  <c:v>56.142764</c:v>
                </c:pt>
                <c:pt idx="878">
                  <c:v>56.535705</c:v>
                </c:pt>
                <c:pt idx="879">
                  <c:v>56.526119000000001</c:v>
                </c:pt>
                <c:pt idx="880">
                  <c:v>56.612375</c:v>
                </c:pt>
                <c:pt idx="881">
                  <c:v>56.391945</c:v>
                </c:pt>
                <c:pt idx="882">
                  <c:v>55.979835000000001</c:v>
                </c:pt>
                <c:pt idx="883">
                  <c:v>56.114009000000003</c:v>
                </c:pt>
                <c:pt idx="884">
                  <c:v>56.478200000000001</c:v>
                </c:pt>
                <c:pt idx="885">
                  <c:v>56.574038000000002</c:v>
                </c:pt>
                <c:pt idx="886">
                  <c:v>56.813637</c:v>
                </c:pt>
                <c:pt idx="887">
                  <c:v>56.909478999999997</c:v>
                </c:pt>
                <c:pt idx="888">
                  <c:v>56.871141999999999</c:v>
                </c:pt>
                <c:pt idx="889">
                  <c:v>56.449449999999999</c:v>
                </c:pt>
                <c:pt idx="890">
                  <c:v>56.976565999999998</c:v>
                </c:pt>
                <c:pt idx="891">
                  <c:v>56.411113</c:v>
                </c:pt>
                <c:pt idx="892">
                  <c:v>56.229016000000001</c:v>
                </c:pt>
                <c:pt idx="893">
                  <c:v>56.008584999999997</c:v>
                </c:pt>
                <c:pt idx="894">
                  <c:v>58.442909</c:v>
                </c:pt>
                <c:pt idx="895">
                  <c:v>58.998778999999999</c:v>
                </c:pt>
                <c:pt idx="896">
                  <c:v>59.190455</c:v>
                </c:pt>
                <c:pt idx="897">
                  <c:v>58.174559000000002</c:v>
                </c:pt>
                <c:pt idx="898">
                  <c:v>57.206578999999998</c:v>
                </c:pt>
                <c:pt idx="899">
                  <c:v>56.315271000000003</c:v>
                </c:pt>
                <c:pt idx="900">
                  <c:v>56.257770000000001</c:v>
                </c:pt>
                <c:pt idx="901">
                  <c:v>56.602792999999998</c:v>
                </c:pt>
                <c:pt idx="902">
                  <c:v>56.574038000000002</c:v>
                </c:pt>
                <c:pt idx="903">
                  <c:v>57.676194000000002</c:v>
                </c:pt>
                <c:pt idx="904">
                  <c:v>57.446176999999999</c:v>
                </c:pt>
                <c:pt idx="905">
                  <c:v>57.887042000000001</c:v>
                </c:pt>
                <c:pt idx="906">
                  <c:v>58.069135000000003</c:v>
                </c:pt>
                <c:pt idx="907">
                  <c:v>57.887042000000001</c:v>
                </c:pt>
                <c:pt idx="908">
                  <c:v>57.906205999999997</c:v>
                </c:pt>
                <c:pt idx="909">
                  <c:v>58.002048000000002</c:v>
                </c:pt>
                <c:pt idx="910">
                  <c:v>57.887042000000001</c:v>
                </c:pt>
                <c:pt idx="911">
                  <c:v>58.299151999999999</c:v>
                </c:pt>
                <c:pt idx="912">
                  <c:v>58.596252</c:v>
                </c:pt>
                <c:pt idx="913">
                  <c:v>58.385404000000001</c:v>
                </c:pt>
                <c:pt idx="914">
                  <c:v>58.596252</c:v>
                </c:pt>
                <c:pt idx="915">
                  <c:v>57.963711000000004</c:v>
                </c:pt>
                <c:pt idx="916">
                  <c:v>58.423740000000002</c:v>
                </c:pt>
                <c:pt idx="917">
                  <c:v>58.347071</c:v>
                </c:pt>
                <c:pt idx="918">
                  <c:v>59.247959999999999</c:v>
                </c:pt>
                <c:pt idx="919">
                  <c:v>59.890087000000001</c:v>
                </c:pt>
                <c:pt idx="920">
                  <c:v>60.302193000000003</c:v>
                </c:pt>
                <c:pt idx="921">
                  <c:v>60.407617000000002</c:v>
                </c:pt>
                <c:pt idx="922">
                  <c:v>60.829312999999999</c:v>
                </c:pt>
                <c:pt idx="923">
                  <c:v>59.985925000000002</c:v>
                </c:pt>
                <c:pt idx="924">
                  <c:v>59.640901999999997</c:v>
                </c:pt>
                <c:pt idx="925">
                  <c:v>59.717574999999997</c:v>
                </c:pt>
                <c:pt idx="926">
                  <c:v>59.660069999999997</c:v>
                </c:pt>
                <c:pt idx="927">
                  <c:v>60.100931000000003</c:v>
                </c:pt>
                <c:pt idx="928">
                  <c:v>60.583281999999997</c:v>
                </c:pt>
                <c:pt idx="929">
                  <c:v>59.695757999999998</c:v>
                </c:pt>
                <c:pt idx="930">
                  <c:v>60.313166000000002</c:v>
                </c:pt>
                <c:pt idx="931">
                  <c:v>61.268219000000002</c:v>
                </c:pt>
                <c:pt idx="932">
                  <c:v>60.901634999999999</c:v>
                </c:pt>
                <c:pt idx="933">
                  <c:v>61.123516000000002</c:v>
                </c:pt>
                <c:pt idx="934">
                  <c:v>61.904921999999999</c:v>
                </c:pt>
                <c:pt idx="935">
                  <c:v>63.014330999999999</c:v>
                </c:pt>
                <c:pt idx="936">
                  <c:v>61.547984</c:v>
                </c:pt>
                <c:pt idx="937">
                  <c:v>62.647747000000003</c:v>
                </c:pt>
                <c:pt idx="938">
                  <c:v>61.692689999999999</c:v>
                </c:pt>
                <c:pt idx="939">
                  <c:v>61.789163000000002</c:v>
                </c:pt>
                <c:pt idx="940">
                  <c:v>61.827744000000003</c:v>
                </c:pt>
                <c:pt idx="941">
                  <c:v>62.03998</c:v>
                </c:pt>
                <c:pt idx="942">
                  <c:v>61.326103000000003</c:v>
                </c:pt>
                <c:pt idx="943">
                  <c:v>61.355043000000002</c:v>
                </c:pt>
                <c:pt idx="944">
                  <c:v>62.454802000000001</c:v>
                </c:pt>
                <c:pt idx="945">
                  <c:v>62.406571999999997</c:v>
                </c:pt>
                <c:pt idx="946">
                  <c:v>61.904921999999999</c:v>
                </c:pt>
                <c:pt idx="947">
                  <c:v>62.898564</c:v>
                </c:pt>
                <c:pt idx="948">
                  <c:v>61.991748999999999</c:v>
                </c:pt>
                <c:pt idx="949">
                  <c:v>62.155746999999998</c:v>
                </c:pt>
                <c:pt idx="950">
                  <c:v>61.538338000000003</c:v>
                </c:pt>
                <c:pt idx="951">
                  <c:v>61.818103000000001</c:v>
                </c:pt>
                <c:pt idx="952">
                  <c:v>59.946579</c:v>
                </c:pt>
                <c:pt idx="953">
                  <c:v>59.666814000000002</c:v>
                </c:pt>
                <c:pt idx="954">
                  <c:v>60.863045999999997</c:v>
                </c:pt>
                <c:pt idx="955">
                  <c:v>62.589860000000002</c:v>
                </c:pt>
                <c:pt idx="956">
                  <c:v>63.05292</c:v>
                </c:pt>
                <c:pt idx="957">
                  <c:v>63.120449000000001</c:v>
                </c:pt>
                <c:pt idx="958">
                  <c:v>64.586793</c:v>
                </c:pt>
                <c:pt idx="959">
                  <c:v>64.442093</c:v>
                </c:pt>
                <c:pt idx="960">
                  <c:v>65.522554999999997</c:v>
                </c:pt>
                <c:pt idx="961">
                  <c:v>65.503264000000001</c:v>
                </c:pt>
                <c:pt idx="962">
                  <c:v>65.329616999999999</c:v>
                </c:pt>
                <c:pt idx="963">
                  <c:v>66.506555000000006</c:v>
                </c:pt>
                <c:pt idx="964">
                  <c:v>66.805610000000001</c:v>
                </c:pt>
                <c:pt idx="965">
                  <c:v>67.075725000000006</c:v>
                </c:pt>
                <c:pt idx="966">
                  <c:v>67.866781000000003</c:v>
                </c:pt>
                <c:pt idx="967">
                  <c:v>66.564435000000003</c:v>
                </c:pt>
                <c:pt idx="968">
                  <c:v>67.471256999999994</c:v>
                </c:pt>
                <c:pt idx="969">
                  <c:v>67.480897999999996</c:v>
                </c:pt>
                <c:pt idx="970">
                  <c:v>67.982547999999994</c:v>
                </c:pt>
                <c:pt idx="971">
                  <c:v>67.278312</c:v>
                </c:pt>
                <c:pt idx="972">
                  <c:v>68.165842999999995</c:v>
                </c:pt>
                <c:pt idx="973">
                  <c:v>68.214073999999997</c:v>
                </c:pt>
                <c:pt idx="974">
                  <c:v>67.625604999999993</c:v>
                </c:pt>
                <c:pt idx="975">
                  <c:v>68.252662999999998</c:v>
                </c:pt>
                <c:pt idx="976">
                  <c:v>68.397369999999995</c:v>
                </c:pt>
                <c:pt idx="977">
                  <c:v>68.667484999999999</c:v>
                </c:pt>
                <c:pt idx="978">
                  <c:v>69.227013999999997</c:v>
                </c:pt>
                <c:pt idx="979">
                  <c:v>69.439250000000001</c:v>
                </c:pt>
                <c:pt idx="980">
                  <c:v>70.124187000000006</c:v>
                </c:pt>
                <c:pt idx="981">
                  <c:v>70.674066999999994</c:v>
                </c:pt>
                <c:pt idx="982">
                  <c:v>70.317125000000004</c:v>
                </c:pt>
                <c:pt idx="983">
                  <c:v>71.387944000000005</c:v>
                </c:pt>
                <c:pt idx="984">
                  <c:v>70.452181999999993</c:v>
                </c:pt>
                <c:pt idx="985">
                  <c:v>70.992412999999999</c:v>
                </c:pt>
                <c:pt idx="986">
                  <c:v>69.844423000000006</c:v>
                </c:pt>
                <c:pt idx="987">
                  <c:v>69.574307000000005</c:v>
                </c:pt>
                <c:pt idx="988">
                  <c:v>69.400660999999999</c:v>
                </c:pt>
                <c:pt idx="989">
                  <c:v>69.227013999999997</c:v>
                </c:pt>
                <c:pt idx="990">
                  <c:v>68.735014000000007</c:v>
                </c:pt>
                <c:pt idx="991">
                  <c:v>68.725364999999996</c:v>
                </c:pt>
                <c:pt idx="992">
                  <c:v>68.919422999999995</c:v>
                </c:pt>
                <c:pt idx="993">
                  <c:v>68.123788000000005</c:v>
                </c:pt>
                <c:pt idx="994">
                  <c:v>67.832706999999999</c:v>
                </c:pt>
                <c:pt idx="995">
                  <c:v>67.813297000000006</c:v>
                </c:pt>
                <c:pt idx="996">
                  <c:v>68.414877000000004</c:v>
                </c:pt>
                <c:pt idx="997">
                  <c:v>70.161388000000002</c:v>
                </c:pt>
                <c:pt idx="998">
                  <c:v>69.530708000000004</c:v>
                </c:pt>
                <c:pt idx="999">
                  <c:v>70.598021000000003</c:v>
                </c:pt>
                <c:pt idx="1000">
                  <c:v>71.267512999999994</c:v>
                </c:pt>
                <c:pt idx="1001">
                  <c:v>71.296627999999998</c:v>
                </c:pt>
                <c:pt idx="1002">
                  <c:v>70.937619999999995</c:v>
                </c:pt>
                <c:pt idx="1003">
                  <c:v>70.743565000000004</c:v>
                </c:pt>
                <c:pt idx="1004">
                  <c:v>70.539799000000002</c:v>
                </c:pt>
                <c:pt idx="1005">
                  <c:v>69.550110000000004</c:v>
                </c:pt>
                <c:pt idx="1006">
                  <c:v>69.472485000000006</c:v>
                </c:pt>
                <c:pt idx="1007">
                  <c:v>69.259021000000004</c:v>
                </c:pt>
                <c:pt idx="1008">
                  <c:v>69.356055999999995</c:v>
                </c:pt>
                <c:pt idx="1009">
                  <c:v>70.365146999999993</c:v>
                </c:pt>
                <c:pt idx="1010">
                  <c:v>71.995227999999997</c:v>
                </c:pt>
                <c:pt idx="1011">
                  <c:v>71.655629000000005</c:v>
                </c:pt>
                <c:pt idx="1012">
                  <c:v>71.054057</c:v>
                </c:pt>
                <c:pt idx="1013">
                  <c:v>71.597414000000001</c:v>
                </c:pt>
                <c:pt idx="1014">
                  <c:v>72.587102999999999</c:v>
                </c:pt>
                <c:pt idx="1015">
                  <c:v>73.266307999999995</c:v>
                </c:pt>
                <c:pt idx="1016">
                  <c:v>74.188077000000007</c:v>
                </c:pt>
                <c:pt idx="1017">
                  <c:v>75.488264000000001</c:v>
                </c:pt>
                <c:pt idx="1018">
                  <c:v>76.400328000000002</c:v>
                </c:pt>
                <c:pt idx="1019">
                  <c:v>76.982498000000007</c:v>
                </c:pt>
                <c:pt idx="1020">
                  <c:v>76.177166</c:v>
                </c:pt>
                <c:pt idx="1021">
                  <c:v>76.769041000000001</c:v>
                </c:pt>
                <c:pt idx="1022">
                  <c:v>76.846659000000002</c:v>
                </c:pt>
                <c:pt idx="1023">
                  <c:v>76.128648999999996</c:v>
                </c:pt>
                <c:pt idx="1024">
                  <c:v>76.730228999999994</c:v>
                </c:pt>
                <c:pt idx="1025">
                  <c:v>74.974006000000003</c:v>
                </c:pt>
                <c:pt idx="1026">
                  <c:v>76.167461000000003</c:v>
                </c:pt>
                <c:pt idx="1027">
                  <c:v>75.507666</c:v>
                </c:pt>
                <c:pt idx="1028">
                  <c:v>76.313006000000001</c:v>
                </c:pt>
                <c:pt idx="1029">
                  <c:v>75.061335999999997</c:v>
                </c:pt>
                <c:pt idx="1030">
                  <c:v>75.672612999999998</c:v>
                </c:pt>
                <c:pt idx="1031">
                  <c:v>75.565881000000005</c:v>
                </c:pt>
                <c:pt idx="1032">
                  <c:v>76.448845000000006</c:v>
                </c:pt>
                <c:pt idx="1033">
                  <c:v>77.128041999999994</c:v>
                </c:pt>
                <c:pt idx="1034">
                  <c:v>75.973406999999995</c:v>
                </c:pt>
                <c:pt idx="1035">
                  <c:v>74.663515000000004</c:v>
                </c:pt>
                <c:pt idx="1036">
                  <c:v>74.779951999999994</c:v>
                </c:pt>
                <c:pt idx="1037">
                  <c:v>75.701721000000006</c:v>
                </c:pt>
                <c:pt idx="1038">
                  <c:v>75.895781999999997</c:v>
                </c:pt>
                <c:pt idx="1039">
                  <c:v>76.477952999999999</c:v>
                </c:pt>
                <c:pt idx="1040">
                  <c:v>76.507059999999996</c:v>
                </c:pt>
                <c:pt idx="1041">
                  <c:v>76.565281999999996</c:v>
                </c:pt>
                <c:pt idx="1042">
                  <c:v>76.681712000000005</c:v>
                </c:pt>
                <c:pt idx="1043">
                  <c:v>75.866675000000001</c:v>
                </c:pt>
                <c:pt idx="1044">
                  <c:v>76.448845000000006</c:v>
                </c:pt>
                <c:pt idx="1045">
                  <c:v>76.846659000000002</c:v>
                </c:pt>
                <c:pt idx="1046">
                  <c:v>76.642899</c:v>
                </c:pt>
                <c:pt idx="1047">
                  <c:v>75.701721000000006</c:v>
                </c:pt>
                <c:pt idx="1048">
                  <c:v>76.555577</c:v>
                </c:pt>
                <c:pt idx="1049">
                  <c:v>76.021917000000002</c:v>
                </c:pt>
                <c:pt idx="1050">
                  <c:v>76.448845000000006</c:v>
                </c:pt>
                <c:pt idx="1051">
                  <c:v>75.633801000000005</c:v>
                </c:pt>
                <c:pt idx="1052">
                  <c:v>74.585898</c:v>
                </c:pt>
                <c:pt idx="1053">
                  <c:v>75.728261000000003</c:v>
                </c:pt>
                <c:pt idx="1054">
                  <c:v>74.878811999999996</c:v>
                </c:pt>
                <c:pt idx="1055">
                  <c:v>75.445109000000002</c:v>
                </c:pt>
                <c:pt idx="1056">
                  <c:v>73.951244000000003</c:v>
                </c:pt>
                <c:pt idx="1057">
                  <c:v>74.839755999999994</c:v>
                </c:pt>
                <c:pt idx="1058">
                  <c:v>74.312509000000006</c:v>
                </c:pt>
                <c:pt idx="1059">
                  <c:v>75.210779000000002</c:v>
                </c:pt>
                <c:pt idx="1060">
                  <c:v>75.572042999999994</c:v>
                </c:pt>
                <c:pt idx="1061">
                  <c:v>75.777083000000005</c:v>
                </c:pt>
                <c:pt idx="1062">
                  <c:v>75.347471999999996</c:v>
                </c:pt>
                <c:pt idx="1063">
                  <c:v>77.231892000000002</c:v>
                </c:pt>
                <c:pt idx="1064">
                  <c:v>77.056141999999994</c:v>
                </c:pt>
                <c:pt idx="1065">
                  <c:v>77.788428999999994</c:v>
                </c:pt>
                <c:pt idx="1066">
                  <c:v>76.626538999999994</c:v>
                </c:pt>
                <c:pt idx="1067">
                  <c:v>76.646062999999998</c:v>
                </c:pt>
                <c:pt idx="1068">
                  <c:v>76.275040000000004</c:v>
                </c:pt>
                <c:pt idx="1069">
                  <c:v>76.821811999999994</c:v>
                </c:pt>
                <c:pt idx="1070">
                  <c:v>77.456462999999999</c:v>
                </c:pt>
                <c:pt idx="1071">
                  <c:v>76.958505000000002</c:v>
                </c:pt>
                <c:pt idx="1072">
                  <c:v>77.153779</c:v>
                </c:pt>
                <c:pt idx="1073">
                  <c:v>76.860868999999994</c:v>
                </c:pt>
                <c:pt idx="1074">
                  <c:v>76.255509000000004</c:v>
                </c:pt>
                <c:pt idx="1075">
                  <c:v>76.304331000000005</c:v>
                </c:pt>
                <c:pt idx="1076">
                  <c:v>76.177396000000002</c:v>
                </c:pt>
                <c:pt idx="1077">
                  <c:v>76.509370000000004</c:v>
                </c:pt>
                <c:pt idx="1078">
                  <c:v>75.161963999999998</c:v>
                </c:pt>
                <c:pt idx="1079">
                  <c:v>75.952832000000001</c:v>
                </c:pt>
                <c:pt idx="1080">
                  <c:v>77.319770000000005</c:v>
                </c:pt>
                <c:pt idx="1081">
                  <c:v>76.948740000000001</c:v>
                </c:pt>
                <c:pt idx="1082">
                  <c:v>77.085432999999995</c:v>
                </c:pt>
                <c:pt idx="1083">
                  <c:v>76.997562000000002</c:v>
                </c:pt>
                <c:pt idx="1084">
                  <c:v>75.415818999999999</c:v>
                </c:pt>
                <c:pt idx="1085">
                  <c:v>74.449202</c:v>
                </c:pt>
                <c:pt idx="1086">
                  <c:v>73.521641000000002</c:v>
                </c:pt>
                <c:pt idx="1087">
                  <c:v>72.818644000000006</c:v>
                </c:pt>
                <c:pt idx="1088">
                  <c:v>74.175815</c:v>
                </c:pt>
                <c:pt idx="1089">
                  <c:v>74.371088999999998</c:v>
                </c:pt>
                <c:pt idx="1090">
                  <c:v>73.765736000000004</c:v>
                </c:pt>
                <c:pt idx="1091">
                  <c:v>73.736439000000004</c:v>
                </c:pt>
                <c:pt idx="1092">
                  <c:v>73.961010000000002</c:v>
                </c:pt>
                <c:pt idx="1093">
                  <c:v>74.703063</c:v>
                </c:pt>
                <c:pt idx="1094">
                  <c:v>74.566370000000006</c:v>
                </c:pt>
                <c:pt idx="1095">
                  <c:v>73.970776000000001</c:v>
                </c:pt>
                <c:pt idx="1096">
                  <c:v>75.191254999999998</c:v>
                </c:pt>
                <c:pt idx="1097">
                  <c:v>75.825905000000006</c:v>
                </c:pt>
                <c:pt idx="1098">
                  <c:v>75.581809000000007</c:v>
                </c:pt>
                <c:pt idx="1099">
                  <c:v>75.523221000000007</c:v>
                </c:pt>
                <c:pt idx="1100">
                  <c:v>75.650155999999996</c:v>
                </c:pt>
                <c:pt idx="1101">
                  <c:v>75.572042999999994</c:v>
                </c:pt>
                <c:pt idx="1102">
                  <c:v>75.855194999999995</c:v>
                </c:pt>
                <c:pt idx="1103">
                  <c:v>75.240069000000005</c:v>
                </c:pt>
                <c:pt idx="1104">
                  <c:v>74.634716999999995</c:v>
                </c:pt>
                <c:pt idx="1105">
                  <c:v>75.542753000000005</c:v>
                </c:pt>
                <c:pt idx="1106">
                  <c:v>75.171723</c:v>
                </c:pt>
                <c:pt idx="1107">
                  <c:v>74.829989999999995</c:v>
                </c:pt>
                <c:pt idx="1108">
                  <c:v>74.654240999999999</c:v>
                </c:pt>
                <c:pt idx="1109">
                  <c:v>74.205106000000001</c:v>
                </c:pt>
                <c:pt idx="1110">
                  <c:v>74.341798999999995</c:v>
                </c:pt>
                <c:pt idx="1111">
                  <c:v>73.482584000000003</c:v>
                </c:pt>
                <c:pt idx="1112">
                  <c:v>72.115646999999996</c:v>
                </c:pt>
                <c:pt idx="1113">
                  <c:v>71.725092000000004</c:v>
                </c:pt>
                <c:pt idx="1114">
                  <c:v>71.539576999999994</c:v>
                </c:pt>
                <c:pt idx="1115">
                  <c:v>72.291396000000006</c:v>
                </c:pt>
                <c:pt idx="1116">
                  <c:v>72.890871000000004</c:v>
                </c:pt>
                <c:pt idx="1117">
                  <c:v>72.271737999999999</c:v>
                </c:pt>
                <c:pt idx="1118">
                  <c:v>71.495362</c:v>
                </c:pt>
                <c:pt idx="1119">
                  <c:v>72.271737999999999</c:v>
                </c:pt>
                <c:pt idx="1120">
                  <c:v>72.812248999999994</c:v>
                </c:pt>
                <c:pt idx="1121">
                  <c:v>73.480521999999993</c:v>
                </c:pt>
                <c:pt idx="1122">
                  <c:v>73.313455000000005</c:v>
                </c:pt>
                <c:pt idx="1123">
                  <c:v>73.392077</c:v>
                </c:pt>
                <c:pt idx="1124">
                  <c:v>72.969493</c:v>
                </c:pt>
                <c:pt idx="1125">
                  <c:v>73.136559000000005</c:v>
                </c:pt>
                <c:pt idx="1126">
                  <c:v>73.401906999999994</c:v>
                </c:pt>
                <c:pt idx="1127">
                  <c:v>73.578802999999994</c:v>
                </c:pt>
                <c:pt idx="1128">
                  <c:v>72.065360999999996</c:v>
                </c:pt>
                <c:pt idx="1129">
                  <c:v>71.642775999999998</c:v>
                </c:pt>
                <c:pt idx="1130">
                  <c:v>73.283974000000001</c:v>
                </c:pt>
                <c:pt idx="1131">
                  <c:v>72.900700000000001</c:v>
                </c:pt>
                <c:pt idx="1132">
                  <c:v>73.853972999999996</c:v>
                </c:pt>
                <c:pt idx="1133">
                  <c:v>76.006198999999995</c:v>
                </c:pt>
                <c:pt idx="1134">
                  <c:v>74.817068000000006</c:v>
                </c:pt>
                <c:pt idx="1135">
                  <c:v>75.023444999999995</c:v>
                </c:pt>
                <c:pt idx="1136">
                  <c:v>75.848962999999998</c:v>
                </c:pt>
                <c:pt idx="1137">
                  <c:v>76.959472000000005</c:v>
                </c:pt>
                <c:pt idx="1138">
                  <c:v>77.21499</c:v>
                </c:pt>
                <c:pt idx="1139">
                  <c:v>76.969301999999999</c:v>
                </c:pt>
                <c:pt idx="1140">
                  <c:v>77.401715999999993</c:v>
                </c:pt>
                <c:pt idx="1141">
                  <c:v>77.313264000000004</c:v>
                </c:pt>
                <c:pt idx="1142">
                  <c:v>77.784988999999996</c:v>
                </c:pt>
                <c:pt idx="1143">
                  <c:v>77.421368000000001</c:v>
                </c:pt>
                <c:pt idx="1144">
                  <c:v>77.362404999999995</c:v>
                </c:pt>
                <c:pt idx="1145">
                  <c:v>75.927584999999993</c:v>
                </c:pt>
                <c:pt idx="1146">
                  <c:v>76.576199000000003</c:v>
                </c:pt>
                <c:pt idx="1147">
                  <c:v>76.301029</c:v>
                </c:pt>
                <c:pt idx="1148">
                  <c:v>77.617923000000005</c:v>
                </c:pt>
                <c:pt idx="1149">
                  <c:v>78.128951999999998</c:v>
                </c:pt>
                <c:pt idx="1150">
                  <c:v>78.443432999999999</c:v>
                </c:pt>
                <c:pt idx="1151">
                  <c:v>78.836535999999995</c:v>
                </c:pt>
                <c:pt idx="1152">
                  <c:v>79.219809999999995</c:v>
                </c:pt>
                <c:pt idx="1153">
                  <c:v>80.123941000000002</c:v>
                </c:pt>
                <c:pt idx="1154">
                  <c:v>81.804450000000003</c:v>
                </c:pt>
                <c:pt idx="1155">
                  <c:v>80.870836999999995</c:v>
                </c:pt>
                <c:pt idx="1156">
                  <c:v>80.458082000000005</c:v>
                </c:pt>
                <c:pt idx="1157">
                  <c:v>80.359800000000007</c:v>
                </c:pt>
                <c:pt idx="1158">
                  <c:v>80.251704000000004</c:v>
                </c:pt>
                <c:pt idx="1159">
                  <c:v>80.202563999999995</c:v>
                </c:pt>
                <c:pt idx="1160">
                  <c:v>80.703770000000006</c:v>
                </c:pt>
                <c:pt idx="1161">
                  <c:v>80.831525999999997</c:v>
                </c:pt>
                <c:pt idx="1162">
                  <c:v>81.568590999999998</c:v>
                </c:pt>
                <c:pt idx="1163">
                  <c:v>81.352384000000001</c:v>
                </c:pt>
                <c:pt idx="1164">
                  <c:v>81.165657999999993</c:v>
                </c:pt>
                <c:pt idx="1165">
                  <c:v>80.015838000000002</c:v>
                </c:pt>
                <c:pt idx="1166">
                  <c:v>77.637574999999998</c:v>
                </c:pt>
                <c:pt idx="1167">
                  <c:v>75.426378</c:v>
                </c:pt>
                <c:pt idx="1168">
                  <c:v>73.726209999999995</c:v>
                </c:pt>
                <c:pt idx="1169">
                  <c:v>75.298623000000006</c:v>
                </c:pt>
                <c:pt idx="1170">
                  <c:v>75.731029000000007</c:v>
                </c:pt>
                <c:pt idx="1171">
                  <c:v>75.780169999999998</c:v>
                </c:pt>
                <c:pt idx="1172">
                  <c:v>75.406726000000006</c:v>
                </c:pt>
                <c:pt idx="1173">
                  <c:v>74.109491000000006</c:v>
                </c:pt>
                <c:pt idx="1174">
                  <c:v>75.288792999999998</c:v>
                </c:pt>
                <c:pt idx="1175">
                  <c:v>75.622926000000007</c:v>
                </c:pt>
                <c:pt idx="1176">
                  <c:v>74.463275999999993</c:v>
                </c:pt>
                <c:pt idx="1177">
                  <c:v>76.330510000000004</c:v>
                </c:pt>
                <c:pt idx="1178">
                  <c:v>74.708963999999995</c:v>
                </c:pt>
                <c:pt idx="1179">
                  <c:v>75.114453999999995</c:v>
                </c:pt>
                <c:pt idx="1180">
                  <c:v>75.608953</c:v>
                </c:pt>
                <c:pt idx="1181">
                  <c:v>75.361703000000006</c:v>
                </c:pt>
                <c:pt idx="1182">
                  <c:v>75.955108999999993</c:v>
                </c:pt>
                <c:pt idx="1183">
                  <c:v>76.410047000000006</c:v>
                </c:pt>
                <c:pt idx="1184">
                  <c:v>76.953992</c:v>
                </c:pt>
                <c:pt idx="1185">
                  <c:v>76.380377999999993</c:v>
                </c:pt>
                <c:pt idx="1186">
                  <c:v>77.201241999999993</c:v>
                </c:pt>
                <c:pt idx="1187">
                  <c:v>76.410047000000006</c:v>
                </c:pt>
                <c:pt idx="1188">
                  <c:v>76.775971999999996</c:v>
                </c:pt>
                <c:pt idx="1189">
                  <c:v>76.963883999999993</c:v>
                </c:pt>
                <c:pt idx="1190">
                  <c:v>77.349592999999999</c:v>
                </c:pt>
                <c:pt idx="1191">
                  <c:v>76.340817999999999</c:v>
                </c:pt>
                <c:pt idx="1192">
                  <c:v>77.379261999999997</c:v>
                </c:pt>
                <c:pt idx="1193">
                  <c:v>78.180356000000003</c:v>
                </c:pt>
                <c:pt idx="1194">
                  <c:v>78.348483999999999</c:v>
                </c:pt>
                <c:pt idx="1195">
                  <c:v>78.694631999999999</c:v>
                </c:pt>
                <c:pt idx="1196">
                  <c:v>81.661627999999993</c:v>
                </c:pt>
                <c:pt idx="1197">
                  <c:v>81.058338000000006</c:v>
                </c:pt>
                <c:pt idx="1198">
                  <c:v>82.195688000000004</c:v>
                </c:pt>
                <c:pt idx="1199">
                  <c:v>82.680295999999998</c:v>
                </c:pt>
                <c:pt idx="1200">
                  <c:v>82.779194000000004</c:v>
                </c:pt>
                <c:pt idx="1201">
                  <c:v>83.105564999999999</c:v>
                </c:pt>
                <c:pt idx="1202">
                  <c:v>82.680295999999998</c:v>
                </c:pt>
                <c:pt idx="1203">
                  <c:v>81.889100999999997</c:v>
                </c:pt>
                <c:pt idx="1204">
                  <c:v>82.067121</c:v>
                </c:pt>
                <c:pt idx="1205">
                  <c:v>83.204464000000002</c:v>
                </c:pt>
                <c:pt idx="1206">
                  <c:v>83.965997000000002</c:v>
                </c:pt>
                <c:pt idx="1207">
                  <c:v>83.797869000000006</c:v>
                </c:pt>
                <c:pt idx="1208">
                  <c:v>83.886875000000003</c:v>
                </c:pt>
                <c:pt idx="1209">
                  <c:v>88.614288000000002</c:v>
                </c:pt>
                <c:pt idx="1210">
                  <c:v>88.901099000000002</c:v>
                </c:pt>
                <c:pt idx="1211">
                  <c:v>88.891206999999994</c:v>
                </c:pt>
                <c:pt idx="1212">
                  <c:v>89.494496999999996</c:v>
                </c:pt>
                <c:pt idx="1213">
                  <c:v>89.929659000000001</c:v>
                </c:pt>
                <c:pt idx="1214">
                  <c:v>89.089010999999999</c:v>
                </c:pt>
                <c:pt idx="1215">
                  <c:v>88.386823000000007</c:v>
                </c:pt>
                <c:pt idx="1216">
                  <c:v>88.159350000000003</c:v>
                </c:pt>
                <c:pt idx="1217">
                  <c:v>87.259365000000003</c:v>
                </c:pt>
                <c:pt idx="1218">
                  <c:v>87.209912000000003</c:v>
                </c:pt>
                <c:pt idx="1219">
                  <c:v>86.735189000000005</c:v>
                </c:pt>
                <c:pt idx="1220">
                  <c:v>85.311036000000001</c:v>
                </c:pt>
                <c:pt idx="1221">
                  <c:v>84.954995999999994</c:v>
                </c:pt>
                <c:pt idx="1222">
                  <c:v>86.181352000000004</c:v>
                </c:pt>
                <c:pt idx="1223">
                  <c:v>87.506614999999996</c:v>
                </c:pt>
                <c:pt idx="1224">
                  <c:v>85.864873000000003</c:v>
                </c:pt>
                <c:pt idx="1225">
                  <c:v>85.904433999999995</c:v>
                </c:pt>
                <c:pt idx="1226">
                  <c:v>87.051668000000006</c:v>
                </c:pt>
                <c:pt idx="1227">
                  <c:v>86.201136000000005</c:v>
                </c:pt>
                <c:pt idx="1228">
                  <c:v>87.793418000000003</c:v>
                </c:pt>
                <c:pt idx="1229">
                  <c:v>88.337370000000007</c:v>
                </c:pt>
                <c:pt idx="1230">
                  <c:v>86.913208999999995</c:v>
                </c:pt>
                <c:pt idx="1231">
                  <c:v>88.159350000000003</c:v>
                </c:pt>
                <c:pt idx="1232">
                  <c:v>88.456052</c:v>
                </c:pt>
                <c:pt idx="1233">
                  <c:v>88.802200999999997</c:v>
                </c:pt>
                <c:pt idx="1234">
                  <c:v>89.573617999999996</c:v>
                </c:pt>
                <c:pt idx="1235">
                  <c:v>88.762640000000005</c:v>
                </c:pt>
                <c:pt idx="1236">
                  <c:v>90.631846999999993</c:v>
                </c:pt>
                <c:pt idx="1237">
                  <c:v>89.850537000000003</c:v>
                </c:pt>
                <c:pt idx="1238">
                  <c:v>88.802200999999997</c:v>
                </c:pt>
                <c:pt idx="1239">
                  <c:v>91.403265000000005</c:v>
                </c:pt>
                <c:pt idx="1240">
                  <c:v>90.809866999999997</c:v>
                </c:pt>
                <c:pt idx="1241">
                  <c:v>91.541724000000002</c:v>
                </c:pt>
                <c:pt idx="1242">
                  <c:v>89.939550999999994</c:v>
                </c:pt>
                <c:pt idx="1243">
                  <c:v>90.555987999999999</c:v>
                </c:pt>
                <c:pt idx="1244">
                  <c:v>89.919670999999994</c:v>
                </c:pt>
                <c:pt idx="1245">
                  <c:v>91.301672999999994</c:v>
                </c:pt>
                <c:pt idx="1246">
                  <c:v>92.793042999999997</c:v>
                </c:pt>
                <c:pt idx="1247">
                  <c:v>93.538728000000006</c:v>
                </c:pt>
                <c:pt idx="1248">
                  <c:v>92.494765999999998</c:v>
                </c:pt>
                <c:pt idx="1249">
                  <c:v>91.112763000000001</c:v>
                </c:pt>
                <c:pt idx="1250">
                  <c:v>91.649658000000002</c:v>
                </c:pt>
                <c:pt idx="1251">
                  <c:v>93.001834000000002</c:v>
                </c:pt>
                <c:pt idx="1252">
                  <c:v>93.310047999999995</c:v>
                </c:pt>
                <c:pt idx="1253">
                  <c:v>93.379644999999996</c:v>
                </c:pt>
                <c:pt idx="1254">
                  <c:v>93.787289000000001</c:v>
                </c:pt>
                <c:pt idx="1255">
                  <c:v>94.443488000000002</c:v>
                </c:pt>
                <c:pt idx="1256">
                  <c:v>94.105447999999996</c:v>
                </c:pt>
                <c:pt idx="1257">
                  <c:v>92.663786000000002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77-49CD-A9B5-31EA233686FC}"/>
            </c:ext>
          </c:extLst>
        </c:ser>
        <c:ser>
          <c:idx val="0"/>
          <c:order val="1"/>
          <c:tx>
            <c:v>Minimum Price</c:v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5"/>
            <c:spPr>
              <a:solidFill>
                <a:srgbClr val="FF0000"/>
              </a:solidFill>
              <a:ln w="12700" cap="rnd">
                <a:solidFill>
                  <a:srgbClr val="FF0000"/>
                </a:solidFill>
              </a:ln>
            </c:spPr>
          </c:marker>
          <c:dPt>
            <c:idx val="29"/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E8B8-4EDF-8B36-25608EA9E6FA}"/>
              </c:ext>
            </c:extLst>
          </c:dPt>
          <c:val>
            <c:numRef>
              <c:f>Statistics!$D$2:$D$1259</c:f>
              <c:numCache>
                <c:formatCode>General</c:formatCode>
                <c:ptCount val="125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 formatCode="0.00">
                  <c:v>28.913295999999999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C77-49CD-A9B5-31EA233686FC}"/>
            </c:ext>
          </c:extLst>
        </c:ser>
        <c:ser>
          <c:idx val="1"/>
          <c:order val="2"/>
          <c:tx>
            <c:v>Maximum Price</c:v>
          </c:tx>
          <c:marker>
            <c:symbol val="circle"/>
            <c:size val="5"/>
            <c:spPr>
              <a:solidFill>
                <a:srgbClr val="92D050"/>
              </a:solidFill>
              <a:ln w="12700" cap="rnd">
                <a:solidFill>
                  <a:srgbClr val="92D050"/>
                </a:solidFill>
              </a:ln>
            </c:spPr>
          </c:marker>
          <c:dPt>
            <c:idx val="1255"/>
            <c:bubble3D val="0"/>
            <c:spPr>
              <a:ln w="28575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E8B8-4EDF-8B36-25608EA9E6FA}"/>
              </c:ext>
            </c:extLst>
          </c:dPt>
          <c:val>
            <c:numRef>
              <c:f>Statistics!$E$2:$E$1259</c:f>
              <c:numCache>
                <c:formatCode>General</c:formatCode>
                <c:ptCount val="125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 formatCode="0.00">
                  <c:v>94.443488000000002</c:v>
                </c:pt>
                <c:pt idx="1256">
                  <c:v>#N/A</c:v>
                </c:pt>
                <c:pt idx="125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C77-49CD-A9B5-31EA23368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8944688"/>
        <c:axId val="808943048"/>
      </c:lineChart>
      <c:dateAx>
        <c:axId val="808944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943048"/>
        <c:crosses val="autoZero"/>
        <c:auto val="1"/>
        <c:lblOffset val="100"/>
        <c:baseTimeUnit val="days"/>
      </c:dateAx>
      <c:valAx>
        <c:axId val="808943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944688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Stock Returns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'Distributions of Returns'!$K$7</c:f>
              <c:strCache>
                <c:ptCount val="1"/>
                <c:pt idx="0">
                  <c:v>Relative 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'Distributions of Returns'!$H$8:$H$37</c:f>
              <c:numCache>
                <c:formatCode>0.00%</c:formatCode>
                <c:ptCount val="30"/>
                <c:pt idx="0">
                  <c:v>-5.803178612421659E-2</c:v>
                </c:pt>
                <c:pt idx="1">
                  <c:v>-5.406743761163213E-2</c:v>
                </c:pt>
                <c:pt idx="2">
                  <c:v>-5.0103089099047669E-2</c:v>
                </c:pt>
                <c:pt idx="3">
                  <c:v>-4.6138740586463209E-2</c:v>
                </c:pt>
                <c:pt idx="4">
                  <c:v>-4.2174392073878748E-2</c:v>
                </c:pt>
                <c:pt idx="5">
                  <c:v>-3.8210043561294288E-2</c:v>
                </c:pt>
                <c:pt idx="6">
                  <c:v>-3.4245695048709827E-2</c:v>
                </c:pt>
                <c:pt idx="7">
                  <c:v>-3.0281346536125367E-2</c:v>
                </c:pt>
                <c:pt idx="8">
                  <c:v>-2.6316998023540907E-2</c:v>
                </c:pt>
                <c:pt idx="9">
                  <c:v>-2.2352649510956446E-2</c:v>
                </c:pt>
                <c:pt idx="10">
                  <c:v>-1.8388300998371986E-2</c:v>
                </c:pt>
                <c:pt idx="11">
                  <c:v>-1.4423952485787527E-2</c:v>
                </c:pt>
                <c:pt idx="12">
                  <c:v>-1.0459603973203068E-2</c:v>
                </c:pt>
                <c:pt idx="13">
                  <c:v>-6.4952554606186094E-3</c:v>
                </c:pt>
                <c:pt idx="14">
                  <c:v>-2.5309069480341506E-3</c:v>
                </c:pt>
                <c:pt idx="15">
                  <c:v>1.4334415645503081E-3</c:v>
                </c:pt>
                <c:pt idx="16">
                  <c:v>5.3977900771347669E-3</c:v>
                </c:pt>
                <c:pt idx="17">
                  <c:v>9.3621385897192256E-3</c:v>
                </c:pt>
                <c:pt idx="18">
                  <c:v>1.3326487102303684E-2</c:v>
                </c:pt>
                <c:pt idx="19">
                  <c:v>1.7290835614888145E-2</c:v>
                </c:pt>
                <c:pt idx="20">
                  <c:v>2.1255184127472605E-2</c:v>
                </c:pt>
                <c:pt idx="21">
                  <c:v>2.5219532640057066E-2</c:v>
                </c:pt>
                <c:pt idx="22">
                  <c:v>2.9183881152641526E-2</c:v>
                </c:pt>
                <c:pt idx="23">
                  <c:v>3.3148229665225987E-2</c:v>
                </c:pt>
                <c:pt idx="24">
                  <c:v>3.7112578177810447E-2</c:v>
                </c:pt>
                <c:pt idx="25">
                  <c:v>4.1076926690394908E-2</c:v>
                </c:pt>
                <c:pt idx="26">
                  <c:v>4.5041275202979368E-2</c:v>
                </c:pt>
                <c:pt idx="27">
                  <c:v>4.9005623715563829E-2</c:v>
                </c:pt>
                <c:pt idx="28">
                  <c:v>5.2969972228148289E-2</c:v>
                </c:pt>
                <c:pt idx="29">
                  <c:v>5.693432074073275E-2</c:v>
                </c:pt>
              </c:numCache>
            </c:numRef>
          </c:cat>
          <c:val>
            <c:numRef>
              <c:f>'Distributions of Returns'!$K$8:$K$37</c:f>
              <c:numCache>
                <c:formatCode>0.00%</c:formatCode>
                <c:ptCount val="30"/>
                <c:pt idx="0">
                  <c:v>7.955449482895784E-4</c:v>
                </c:pt>
                <c:pt idx="1">
                  <c:v>7.955449482895784E-4</c:v>
                </c:pt>
                <c:pt idx="2">
                  <c:v>0</c:v>
                </c:pt>
                <c:pt idx="3">
                  <c:v>0</c:v>
                </c:pt>
                <c:pt idx="4">
                  <c:v>1.5910898965791568E-3</c:v>
                </c:pt>
                <c:pt idx="5">
                  <c:v>2.3866348448687352E-3</c:v>
                </c:pt>
                <c:pt idx="6">
                  <c:v>2.3866348448687352E-3</c:v>
                </c:pt>
                <c:pt idx="7">
                  <c:v>7.1599045346062056E-3</c:v>
                </c:pt>
                <c:pt idx="8">
                  <c:v>1.0342084327764518E-2</c:v>
                </c:pt>
                <c:pt idx="9">
                  <c:v>1.5115354017501989E-2</c:v>
                </c:pt>
                <c:pt idx="10">
                  <c:v>3.6595067621320608E-2</c:v>
                </c:pt>
                <c:pt idx="11">
                  <c:v>5.4892601431980909E-2</c:v>
                </c:pt>
                <c:pt idx="12">
                  <c:v>0.10739856801909307</c:v>
                </c:pt>
                <c:pt idx="13">
                  <c:v>0.12012728719172633</c:v>
                </c:pt>
                <c:pt idx="14">
                  <c:v>0.15115354017501989</c:v>
                </c:pt>
                <c:pt idx="15">
                  <c:v>0.15592680986475735</c:v>
                </c:pt>
                <c:pt idx="16">
                  <c:v>0.14001591089896578</c:v>
                </c:pt>
                <c:pt idx="17">
                  <c:v>7.3190135242641216E-2</c:v>
                </c:pt>
                <c:pt idx="18">
                  <c:v>5.3301511535401754E-2</c:v>
                </c:pt>
                <c:pt idx="19">
                  <c:v>3.1821797931583136E-2</c:v>
                </c:pt>
                <c:pt idx="20">
                  <c:v>1.4319809069212411E-2</c:v>
                </c:pt>
                <c:pt idx="21">
                  <c:v>1.0342084327764518E-2</c:v>
                </c:pt>
                <c:pt idx="22">
                  <c:v>2.3866348448687352E-3</c:v>
                </c:pt>
                <c:pt idx="23">
                  <c:v>2.3866348448687352E-3</c:v>
                </c:pt>
                <c:pt idx="24">
                  <c:v>1.5910898965791568E-3</c:v>
                </c:pt>
                <c:pt idx="25">
                  <c:v>7.955449482895784E-4</c:v>
                </c:pt>
                <c:pt idx="26">
                  <c:v>1.5910898965791568E-3</c:v>
                </c:pt>
                <c:pt idx="27">
                  <c:v>0</c:v>
                </c:pt>
                <c:pt idx="28">
                  <c:v>7.955449482895784E-4</c:v>
                </c:pt>
                <c:pt idx="29">
                  <c:v>7.955449482895784E-4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32-4C9D-BFEE-9D9F6F9CA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5194504"/>
        <c:axId val="705203360"/>
      </c:barChart>
      <c:catAx>
        <c:axId val="705194504"/>
        <c:scaling>
          <c:orientation val="minMax"/>
        </c:scaling>
        <c:delete val="0"/>
        <c:axPos val="b"/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203360"/>
        <c:crosses val="autoZero"/>
        <c:auto val="1"/>
        <c:lblAlgn val="ctr"/>
        <c:lblOffset val="100"/>
        <c:noMultiLvlLbl val="0"/>
      </c:catAx>
      <c:valAx>
        <c:axId val="70520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194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Gaussian Model #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'Gaussian Model'!$C$4:$C$33</c:f>
              <c:numCache>
                <c:formatCode>0.00</c:formatCode>
                <c:ptCount val="30"/>
                <c:pt idx="0">
                  <c:v>-5.803178612421659E-2</c:v>
                </c:pt>
                <c:pt idx="1">
                  <c:v>-5.406743761163213E-2</c:v>
                </c:pt>
                <c:pt idx="2">
                  <c:v>-5.0103089099047669E-2</c:v>
                </c:pt>
                <c:pt idx="3">
                  <c:v>-4.6138740586463209E-2</c:v>
                </c:pt>
                <c:pt idx="4">
                  <c:v>-4.2174392073878748E-2</c:v>
                </c:pt>
                <c:pt idx="5">
                  <c:v>-3.8210043561294288E-2</c:v>
                </c:pt>
                <c:pt idx="6">
                  <c:v>-3.4245695048709827E-2</c:v>
                </c:pt>
                <c:pt idx="7">
                  <c:v>-3.0281346536125367E-2</c:v>
                </c:pt>
                <c:pt idx="8">
                  <c:v>-2.6316998023540907E-2</c:v>
                </c:pt>
                <c:pt idx="9">
                  <c:v>-2.2352649510956446E-2</c:v>
                </c:pt>
                <c:pt idx="10">
                  <c:v>-1.8388300998371986E-2</c:v>
                </c:pt>
                <c:pt idx="11">
                  <c:v>-1.4423952485787527E-2</c:v>
                </c:pt>
                <c:pt idx="12">
                  <c:v>-1.0459603973203068E-2</c:v>
                </c:pt>
                <c:pt idx="13">
                  <c:v>-6.4952554606186094E-3</c:v>
                </c:pt>
                <c:pt idx="14">
                  <c:v>-2.5309069480341506E-3</c:v>
                </c:pt>
                <c:pt idx="15">
                  <c:v>1.4334415645503081E-3</c:v>
                </c:pt>
                <c:pt idx="16">
                  <c:v>5.3977900771347669E-3</c:v>
                </c:pt>
                <c:pt idx="17">
                  <c:v>9.3621385897192256E-3</c:v>
                </c:pt>
                <c:pt idx="18">
                  <c:v>1.3326487102303684E-2</c:v>
                </c:pt>
                <c:pt idx="19">
                  <c:v>1.7290835614888145E-2</c:v>
                </c:pt>
                <c:pt idx="20">
                  <c:v>2.1255184127472605E-2</c:v>
                </c:pt>
                <c:pt idx="21">
                  <c:v>2.5219532640057066E-2</c:v>
                </c:pt>
                <c:pt idx="22">
                  <c:v>2.9183881152641526E-2</c:v>
                </c:pt>
                <c:pt idx="23">
                  <c:v>3.3148229665225987E-2</c:v>
                </c:pt>
                <c:pt idx="24">
                  <c:v>3.7112578177810447E-2</c:v>
                </c:pt>
                <c:pt idx="25">
                  <c:v>4.1076926690394908E-2</c:v>
                </c:pt>
                <c:pt idx="26">
                  <c:v>4.5041275202979368E-2</c:v>
                </c:pt>
                <c:pt idx="27">
                  <c:v>4.9005623715563829E-2</c:v>
                </c:pt>
                <c:pt idx="28">
                  <c:v>5.2969972228148289E-2</c:v>
                </c:pt>
                <c:pt idx="29">
                  <c:v>5.693432074073275E-2</c:v>
                </c:pt>
              </c:numCache>
            </c:numRef>
          </c:cat>
          <c:val>
            <c:numRef>
              <c:f>'Gaussian Model'!$E$4:$E$33</c:f>
              <c:numCache>
                <c:formatCode>0.00%</c:formatCode>
                <c:ptCount val="30"/>
                <c:pt idx="0">
                  <c:v>1.5790628948311736E-3</c:v>
                </c:pt>
                <c:pt idx="1">
                  <c:v>1.5794013904244508E-3</c:v>
                </c:pt>
                <c:pt idx="2">
                  <c:v>1.5797151315203317E-3</c:v>
                </c:pt>
                <c:pt idx="3">
                  <c:v>1.5800041033388612E-3</c:v>
                </c:pt>
                <c:pt idx="4">
                  <c:v>1.5802682922655409E-3</c:v>
                </c:pt>
                <c:pt idx="5">
                  <c:v>1.580507685851662E-3</c:v>
                </c:pt>
                <c:pt idx="6">
                  <c:v>1.5807222728160819E-3</c:v>
                </c:pt>
                <c:pt idx="7">
                  <c:v>1.5809120430451684E-3</c:v>
                </c:pt>
                <c:pt idx="8">
                  <c:v>1.5810769875946873E-3</c:v>
                </c:pt>
                <c:pt idx="9">
                  <c:v>1.5812170986895246E-3</c:v>
                </c:pt>
                <c:pt idx="10">
                  <c:v>1.5813323697248527E-3</c:v>
                </c:pt>
                <c:pt idx="11">
                  <c:v>1.5814227952665738E-3</c:v>
                </c:pt>
                <c:pt idx="12">
                  <c:v>1.5814883710515981E-3</c:v>
                </c:pt>
                <c:pt idx="13">
                  <c:v>1.5815290939883431E-3</c:v>
                </c:pt>
                <c:pt idx="14">
                  <c:v>1.5815449621567335E-3</c:v>
                </c:pt>
                <c:pt idx="15">
                  <c:v>1.58153597480859E-3</c:v>
                </c:pt>
                <c:pt idx="16">
                  <c:v>1.5815021323679623E-3</c:v>
                </c:pt>
                <c:pt idx="17">
                  <c:v>1.5814434364299634E-3</c:v>
                </c:pt>
                <c:pt idx="18">
                  <c:v>1.5813598897622683E-3</c:v>
                </c:pt>
                <c:pt idx="19">
                  <c:v>1.581251496303504E-3</c:v>
                </c:pt>
                <c:pt idx="20">
                  <c:v>1.5811182611638053E-3</c:v>
                </c:pt>
                <c:pt idx="21">
                  <c:v>1.5809601906235926E-3</c:v>
                </c:pt>
                <c:pt idx="22">
                  <c:v>1.580777292134572E-3</c:v>
                </c:pt>
                <c:pt idx="23">
                  <c:v>1.580569574316959E-3</c:v>
                </c:pt>
                <c:pt idx="24">
                  <c:v>1.5803370469609224E-3</c:v>
                </c:pt>
                <c:pt idx="25">
                  <c:v>1.5800797210245854E-3</c:v>
                </c:pt>
                <c:pt idx="26">
                  <c:v>1.5797976086331378E-3</c:v>
                </c:pt>
                <c:pt idx="27">
                  <c:v>1.5794907230788358E-3</c:v>
                </c:pt>
                <c:pt idx="28">
                  <c:v>1.5791590788192256E-3</c:v>
                </c:pt>
                <c:pt idx="29">
                  <c:v>1.5788026914753672E-3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B4-49F5-BCDE-E57F36B70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8957856"/>
        <c:axId val="828956872"/>
      </c:barChart>
      <c:catAx>
        <c:axId val="828957856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956872"/>
        <c:crosses val="autoZero"/>
        <c:auto val="1"/>
        <c:lblAlgn val="ctr"/>
        <c:lblOffset val="100"/>
        <c:noMultiLvlLbl val="0"/>
      </c:catAx>
      <c:valAx>
        <c:axId val="828956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95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Gaussian Models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'Gaussian Model'!$E$3</c:f>
              <c:strCache>
                <c:ptCount val="1"/>
                <c:pt idx="0">
                  <c:v>Gaussian Model #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'Gaussian Model'!$C$4:$C$33</c:f>
              <c:numCache>
                <c:formatCode>0.00</c:formatCode>
                <c:ptCount val="30"/>
                <c:pt idx="0">
                  <c:v>-5.803178612421659E-2</c:v>
                </c:pt>
                <c:pt idx="1">
                  <c:v>-5.406743761163213E-2</c:v>
                </c:pt>
                <c:pt idx="2">
                  <c:v>-5.0103089099047669E-2</c:v>
                </c:pt>
                <c:pt idx="3">
                  <c:v>-4.6138740586463209E-2</c:v>
                </c:pt>
                <c:pt idx="4">
                  <c:v>-4.2174392073878748E-2</c:v>
                </c:pt>
                <c:pt idx="5">
                  <c:v>-3.8210043561294288E-2</c:v>
                </c:pt>
                <c:pt idx="6">
                  <c:v>-3.4245695048709827E-2</c:v>
                </c:pt>
                <c:pt idx="7">
                  <c:v>-3.0281346536125367E-2</c:v>
                </c:pt>
                <c:pt idx="8">
                  <c:v>-2.6316998023540907E-2</c:v>
                </c:pt>
                <c:pt idx="9">
                  <c:v>-2.2352649510956446E-2</c:v>
                </c:pt>
                <c:pt idx="10">
                  <c:v>-1.8388300998371986E-2</c:v>
                </c:pt>
                <c:pt idx="11">
                  <c:v>-1.4423952485787527E-2</c:v>
                </c:pt>
                <c:pt idx="12">
                  <c:v>-1.0459603973203068E-2</c:v>
                </c:pt>
                <c:pt idx="13">
                  <c:v>-6.4952554606186094E-3</c:v>
                </c:pt>
                <c:pt idx="14">
                  <c:v>-2.5309069480341506E-3</c:v>
                </c:pt>
                <c:pt idx="15">
                  <c:v>1.4334415645503081E-3</c:v>
                </c:pt>
                <c:pt idx="16">
                  <c:v>5.3977900771347669E-3</c:v>
                </c:pt>
                <c:pt idx="17">
                  <c:v>9.3621385897192256E-3</c:v>
                </c:pt>
                <c:pt idx="18">
                  <c:v>1.3326487102303684E-2</c:v>
                </c:pt>
                <c:pt idx="19">
                  <c:v>1.7290835614888145E-2</c:v>
                </c:pt>
                <c:pt idx="20">
                  <c:v>2.1255184127472605E-2</c:v>
                </c:pt>
                <c:pt idx="21">
                  <c:v>2.5219532640057066E-2</c:v>
                </c:pt>
                <c:pt idx="22">
                  <c:v>2.9183881152641526E-2</c:v>
                </c:pt>
                <c:pt idx="23">
                  <c:v>3.3148229665225987E-2</c:v>
                </c:pt>
                <c:pt idx="24">
                  <c:v>3.7112578177810447E-2</c:v>
                </c:pt>
                <c:pt idx="25">
                  <c:v>4.1076926690394908E-2</c:v>
                </c:pt>
                <c:pt idx="26">
                  <c:v>4.5041275202979368E-2</c:v>
                </c:pt>
                <c:pt idx="27">
                  <c:v>4.9005623715563829E-2</c:v>
                </c:pt>
                <c:pt idx="28">
                  <c:v>5.2969972228148289E-2</c:v>
                </c:pt>
                <c:pt idx="29">
                  <c:v>5.693432074073275E-2</c:v>
                </c:pt>
              </c:numCache>
            </c:numRef>
          </c:cat>
          <c:val>
            <c:numRef>
              <c:f>'Gaussian Model'!$E$4:$E$33</c:f>
              <c:numCache>
                <c:formatCode>0.00%</c:formatCode>
                <c:ptCount val="30"/>
                <c:pt idx="0">
                  <c:v>1.5790628948311736E-3</c:v>
                </c:pt>
                <c:pt idx="1">
                  <c:v>1.5794013904244508E-3</c:v>
                </c:pt>
                <c:pt idx="2">
                  <c:v>1.5797151315203317E-3</c:v>
                </c:pt>
                <c:pt idx="3">
                  <c:v>1.5800041033388612E-3</c:v>
                </c:pt>
                <c:pt idx="4">
                  <c:v>1.5802682922655409E-3</c:v>
                </c:pt>
                <c:pt idx="5">
                  <c:v>1.580507685851662E-3</c:v>
                </c:pt>
                <c:pt idx="6">
                  <c:v>1.5807222728160819E-3</c:v>
                </c:pt>
                <c:pt idx="7">
                  <c:v>1.5809120430451684E-3</c:v>
                </c:pt>
                <c:pt idx="8">
                  <c:v>1.5810769875946873E-3</c:v>
                </c:pt>
                <c:pt idx="9">
                  <c:v>1.5812170986895246E-3</c:v>
                </c:pt>
                <c:pt idx="10">
                  <c:v>1.5813323697248527E-3</c:v>
                </c:pt>
                <c:pt idx="11">
                  <c:v>1.5814227952665738E-3</c:v>
                </c:pt>
                <c:pt idx="12">
                  <c:v>1.5814883710515981E-3</c:v>
                </c:pt>
                <c:pt idx="13">
                  <c:v>1.5815290939883431E-3</c:v>
                </c:pt>
                <c:pt idx="14">
                  <c:v>1.5815449621567335E-3</c:v>
                </c:pt>
                <c:pt idx="15">
                  <c:v>1.58153597480859E-3</c:v>
                </c:pt>
                <c:pt idx="16">
                  <c:v>1.5815021323679623E-3</c:v>
                </c:pt>
                <c:pt idx="17">
                  <c:v>1.5814434364299634E-3</c:v>
                </c:pt>
                <c:pt idx="18">
                  <c:v>1.5813598897622683E-3</c:v>
                </c:pt>
                <c:pt idx="19">
                  <c:v>1.581251496303504E-3</c:v>
                </c:pt>
                <c:pt idx="20">
                  <c:v>1.5811182611638053E-3</c:v>
                </c:pt>
                <c:pt idx="21">
                  <c:v>1.5809601906235926E-3</c:v>
                </c:pt>
                <c:pt idx="22">
                  <c:v>1.580777292134572E-3</c:v>
                </c:pt>
                <c:pt idx="23">
                  <c:v>1.580569574316959E-3</c:v>
                </c:pt>
                <c:pt idx="24">
                  <c:v>1.5803370469609224E-3</c:v>
                </c:pt>
                <c:pt idx="25">
                  <c:v>1.5800797210245854E-3</c:v>
                </c:pt>
                <c:pt idx="26">
                  <c:v>1.5797976086331378E-3</c:v>
                </c:pt>
                <c:pt idx="27">
                  <c:v>1.5794907230788358E-3</c:v>
                </c:pt>
                <c:pt idx="28">
                  <c:v>1.5791590788192256E-3</c:v>
                </c:pt>
                <c:pt idx="29">
                  <c:v>1.5788026914753672E-3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7C-4EC2-84E5-EC8DF8936DAD}"/>
            </c:ext>
          </c:extLst>
        </c:ser>
        <c:ser>
          <c:idx val="1"/>
          <c:order val="1"/>
          <c:tx>
            <c:strRef>
              <c:f>'Gaussian Model'!$F$3</c:f>
              <c:strCache>
                <c:ptCount val="1"/>
                <c:pt idx="0">
                  <c:v>Gaussian Model #2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'Gaussian Model'!$C$4:$C$33</c:f>
              <c:numCache>
                <c:formatCode>0.00</c:formatCode>
                <c:ptCount val="30"/>
                <c:pt idx="0">
                  <c:v>-5.803178612421659E-2</c:v>
                </c:pt>
                <c:pt idx="1">
                  <c:v>-5.406743761163213E-2</c:v>
                </c:pt>
                <c:pt idx="2">
                  <c:v>-5.0103089099047669E-2</c:v>
                </c:pt>
                <c:pt idx="3">
                  <c:v>-4.6138740586463209E-2</c:v>
                </c:pt>
                <c:pt idx="4">
                  <c:v>-4.2174392073878748E-2</c:v>
                </c:pt>
                <c:pt idx="5">
                  <c:v>-3.8210043561294288E-2</c:v>
                </c:pt>
                <c:pt idx="6">
                  <c:v>-3.4245695048709827E-2</c:v>
                </c:pt>
                <c:pt idx="7">
                  <c:v>-3.0281346536125367E-2</c:v>
                </c:pt>
                <c:pt idx="8">
                  <c:v>-2.6316998023540907E-2</c:v>
                </c:pt>
                <c:pt idx="9">
                  <c:v>-2.2352649510956446E-2</c:v>
                </c:pt>
                <c:pt idx="10">
                  <c:v>-1.8388300998371986E-2</c:v>
                </c:pt>
                <c:pt idx="11">
                  <c:v>-1.4423952485787527E-2</c:v>
                </c:pt>
                <c:pt idx="12">
                  <c:v>-1.0459603973203068E-2</c:v>
                </c:pt>
                <c:pt idx="13">
                  <c:v>-6.4952554606186094E-3</c:v>
                </c:pt>
                <c:pt idx="14">
                  <c:v>-2.5309069480341506E-3</c:v>
                </c:pt>
                <c:pt idx="15">
                  <c:v>1.4334415645503081E-3</c:v>
                </c:pt>
                <c:pt idx="16">
                  <c:v>5.3977900771347669E-3</c:v>
                </c:pt>
                <c:pt idx="17">
                  <c:v>9.3621385897192256E-3</c:v>
                </c:pt>
                <c:pt idx="18">
                  <c:v>1.3326487102303684E-2</c:v>
                </c:pt>
                <c:pt idx="19">
                  <c:v>1.7290835614888145E-2</c:v>
                </c:pt>
                <c:pt idx="20">
                  <c:v>2.1255184127472605E-2</c:v>
                </c:pt>
                <c:pt idx="21">
                  <c:v>2.5219532640057066E-2</c:v>
                </c:pt>
                <c:pt idx="22">
                  <c:v>2.9183881152641526E-2</c:v>
                </c:pt>
                <c:pt idx="23">
                  <c:v>3.3148229665225987E-2</c:v>
                </c:pt>
                <c:pt idx="24">
                  <c:v>3.7112578177810447E-2</c:v>
                </c:pt>
                <c:pt idx="25">
                  <c:v>4.1076926690394908E-2</c:v>
                </c:pt>
                <c:pt idx="26">
                  <c:v>4.5041275202979368E-2</c:v>
                </c:pt>
                <c:pt idx="27">
                  <c:v>4.9005623715563829E-2</c:v>
                </c:pt>
                <c:pt idx="28">
                  <c:v>5.2969972228148289E-2</c:v>
                </c:pt>
                <c:pt idx="29">
                  <c:v>5.693432074073275E-2</c:v>
                </c:pt>
              </c:numCache>
            </c:numRef>
          </c:cat>
          <c:val>
            <c:numRef>
              <c:f>'Gaussian Model'!$F$4:$F$33</c:f>
              <c:numCache>
                <c:formatCode>0.00%</c:formatCode>
                <c:ptCount val="30"/>
                <c:pt idx="0">
                  <c:v>9.0554589604865954E-4</c:v>
                </c:pt>
                <c:pt idx="1">
                  <c:v>9.0933780436552869E-4</c:v>
                </c:pt>
                <c:pt idx="2">
                  <c:v>9.1313124010725111E-4</c:v>
                </c:pt>
                <c:pt idx="3">
                  <c:v>9.1692609016236215E-4</c:v>
                </c:pt>
                <c:pt idx="4">
                  <c:v>9.2072224088174393E-4</c:v>
                </c:pt>
                <c:pt idx="5">
                  <c:v>9.2451957808284413E-4</c:v>
                </c:pt>
                <c:pt idx="6">
                  <c:v>9.2831798705630963E-4</c:v>
                </c:pt>
                <c:pt idx="7">
                  <c:v>9.3211735256887307E-4</c:v>
                </c:pt>
                <c:pt idx="8">
                  <c:v>9.3591755887029171E-4</c:v>
                </c:pt>
                <c:pt idx="9">
                  <c:v>9.3971848969720551E-4</c:v>
                </c:pt>
                <c:pt idx="10">
                  <c:v>9.4352002827963188E-4</c:v>
                </c:pt>
                <c:pt idx="11">
                  <c:v>9.4732205734482378E-4</c:v>
                </c:pt>
                <c:pt idx="12">
                  <c:v>9.5112445912384769E-4</c:v>
                </c:pt>
                <c:pt idx="13">
                  <c:v>9.5492711535646868E-4</c:v>
                </c:pt>
                <c:pt idx="14">
                  <c:v>9.5872990729664598E-4</c:v>
                </c:pt>
                <c:pt idx="15">
                  <c:v>9.625327157179453E-4</c:v>
                </c:pt>
                <c:pt idx="16">
                  <c:v>9.6633542091958957E-4</c:v>
                </c:pt>
                <c:pt idx="17">
                  <c:v>9.7013790273167699E-4</c:v>
                </c:pt>
                <c:pt idx="18">
                  <c:v>9.739400405210652E-4</c:v>
                </c:pt>
                <c:pt idx="19">
                  <c:v>9.7774171319706116E-4</c:v>
                </c:pt>
                <c:pt idx="20">
                  <c:v>9.8154279921744414E-4</c:v>
                </c:pt>
                <c:pt idx="21">
                  <c:v>9.8534317659423887E-4</c:v>
                </c:pt>
                <c:pt idx="22">
                  <c:v>9.8914272289954419E-4</c:v>
                </c:pt>
                <c:pt idx="23">
                  <c:v>9.9294131527188911E-4</c:v>
                </c:pt>
                <c:pt idx="24">
                  <c:v>9.9673883042178391E-4</c:v>
                </c:pt>
                <c:pt idx="25">
                  <c:v>1.0005351446382704E-3</c:v>
                </c:pt>
                <c:pt idx="26">
                  <c:v>1.0043301337950283E-3</c:v>
                </c:pt>
                <c:pt idx="27">
                  <c:v>1.0081236733564536E-3</c:v>
                </c:pt>
                <c:pt idx="28">
                  <c:v>1.0119156383842087E-3</c:v>
                </c:pt>
                <c:pt idx="29">
                  <c:v>1.0157059035429961E-3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7C-4EC2-84E5-EC8DF8936DAD}"/>
            </c:ext>
          </c:extLst>
        </c:ser>
        <c:ser>
          <c:idx val="2"/>
          <c:order val="2"/>
          <c:tx>
            <c:strRef>
              <c:f>'Gaussian Model'!$G$3</c:f>
              <c:strCache>
                <c:ptCount val="1"/>
                <c:pt idx="0">
                  <c:v>Gaussian Model #3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'Gaussian Model'!$G$4:$G$33</c:f>
              <c:numCache>
                <c:formatCode>0.00%</c:formatCode>
                <c:ptCount val="30"/>
                <c:pt idx="0">
                  <c:v>1.0536280307816837E-3</c:v>
                </c:pt>
                <c:pt idx="1">
                  <c:v>1.0537284074661479E-3</c:v>
                </c:pt>
                <c:pt idx="2">
                  <c:v>1.0538214328384976E-3</c:v>
                </c:pt>
                <c:pt idx="3">
                  <c:v>1.0539071049501803E-3</c:v>
                </c:pt>
                <c:pt idx="4">
                  <c:v>1.0539854220065203E-3</c:v>
                </c:pt>
                <c:pt idx="5">
                  <c:v>1.0540563823668858E-3</c:v>
                </c:pt>
                <c:pt idx="6">
                  <c:v>1.054119984544577E-3</c:v>
                </c:pt>
                <c:pt idx="7">
                  <c:v>1.0541762272071598E-3</c:v>
                </c:pt>
                <c:pt idx="8">
                  <c:v>1.0542251091760768E-3</c:v>
                </c:pt>
                <c:pt idx="9">
                  <c:v>1.054266629427314E-3</c:v>
                </c:pt>
                <c:pt idx="10">
                  <c:v>1.0543007870907894E-3</c:v>
                </c:pt>
                <c:pt idx="11">
                  <c:v>1.0543275814508535E-3</c:v>
                </c:pt>
                <c:pt idx="12">
                  <c:v>1.0543470119459553E-3</c:v>
                </c:pt>
                <c:pt idx="13">
                  <c:v>1.054359078168976E-3</c:v>
                </c:pt>
                <c:pt idx="14">
                  <c:v>1.054363779867229E-3</c:v>
                </c:pt>
                <c:pt idx="15">
                  <c:v>1.0543611169417932E-3</c:v>
                </c:pt>
                <c:pt idx="16">
                  <c:v>1.0543510894490682E-3</c:v>
                </c:pt>
                <c:pt idx="17">
                  <c:v>1.0543336975986639E-3</c:v>
                </c:pt>
                <c:pt idx="18">
                  <c:v>1.0543089417550666E-3</c:v>
                </c:pt>
                <c:pt idx="19">
                  <c:v>1.0542768224373056E-3</c:v>
                </c:pt>
                <c:pt idx="20">
                  <c:v>1.054237340318176E-3</c:v>
                </c:pt>
                <c:pt idx="21">
                  <c:v>1.0541904962250159E-3</c:v>
                </c:pt>
                <c:pt idx="22">
                  <c:v>1.0541362911394847E-3</c:v>
                </c:pt>
                <c:pt idx="23">
                  <c:v>1.0540747261968963E-3</c:v>
                </c:pt>
                <c:pt idx="24">
                  <c:v>1.054005802687441E-3</c:v>
                </c:pt>
                <c:pt idx="25">
                  <c:v>1.0539295220550748E-3</c:v>
                </c:pt>
                <c:pt idx="26">
                  <c:v>1.0538458858975197E-3</c:v>
                </c:pt>
                <c:pt idx="27">
                  <c:v>1.0537548959674847E-3</c:v>
                </c:pt>
                <c:pt idx="28">
                  <c:v>1.0536565541701126E-3</c:v>
                </c:pt>
                <c:pt idx="29">
                  <c:v>1.0535508625659773E-3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7C-4EC2-84E5-EC8DF8936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7664520"/>
        <c:axId val="827664848"/>
      </c:barChart>
      <c:catAx>
        <c:axId val="827664520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664848"/>
        <c:crosses val="autoZero"/>
        <c:auto val="1"/>
        <c:lblAlgn val="ctr"/>
        <c:lblOffset val="100"/>
        <c:noMultiLvlLbl val="0"/>
      </c:catAx>
      <c:valAx>
        <c:axId val="82766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664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'Gaussian Model'!$F$3</c:f>
              <c:strCache>
                <c:ptCount val="1"/>
                <c:pt idx="0">
                  <c:v>Gaussian Model #2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'Gaussian Model'!$C$4:$C$33</c:f>
              <c:numCache>
                <c:formatCode>0.00</c:formatCode>
                <c:ptCount val="30"/>
                <c:pt idx="0">
                  <c:v>-5.803178612421659E-2</c:v>
                </c:pt>
                <c:pt idx="1">
                  <c:v>-5.406743761163213E-2</c:v>
                </c:pt>
                <c:pt idx="2">
                  <c:v>-5.0103089099047669E-2</c:v>
                </c:pt>
                <c:pt idx="3">
                  <c:v>-4.6138740586463209E-2</c:v>
                </c:pt>
                <c:pt idx="4">
                  <c:v>-4.2174392073878748E-2</c:v>
                </c:pt>
                <c:pt idx="5">
                  <c:v>-3.8210043561294288E-2</c:v>
                </c:pt>
                <c:pt idx="6">
                  <c:v>-3.4245695048709827E-2</c:v>
                </c:pt>
                <c:pt idx="7">
                  <c:v>-3.0281346536125367E-2</c:v>
                </c:pt>
                <c:pt idx="8">
                  <c:v>-2.6316998023540907E-2</c:v>
                </c:pt>
                <c:pt idx="9">
                  <c:v>-2.2352649510956446E-2</c:v>
                </c:pt>
                <c:pt idx="10">
                  <c:v>-1.8388300998371986E-2</c:v>
                </c:pt>
                <c:pt idx="11">
                  <c:v>-1.4423952485787527E-2</c:v>
                </c:pt>
                <c:pt idx="12">
                  <c:v>-1.0459603973203068E-2</c:v>
                </c:pt>
                <c:pt idx="13">
                  <c:v>-6.4952554606186094E-3</c:v>
                </c:pt>
                <c:pt idx="14">
                  <c:v>-2.5309069480341506E-3</c:v>
                </c:pt>
                <c:pt idx="15">
                  <c:v>1.4334415645503081E-3</c:v>
                </c:pt>
                <c:pt idx="16">
                  <c:v>5.3977900771347669E-3</c:v>
                </c:pt>
                <c:pt idx="17">
                  <c:v>9.3621385897192256E-3</c:v>
                </c:pt>
                <c:pt idx="18">
                  <c:v>1.3326487102303684E-2</c:v>
                </c:pt>
                <c:pt idx="19">
                  <c:v>1.7290835614888145E-2</c:v>
                </c:pt>
                <c:pt idx="20">
                  <c:v>2.1255184127472605E-2</c:v>
                </c:pt>
                <c:pt idx="21">
                  <c:v>2.5219532640057066E-2</c:v>
                </c:pt>
                <c:pt idx="22">
                  <c:v>2.9183881152641526E-2</c:v>
                </c:pt>
                <c:pt idx="23">
                  <c:v>3.3148229665225987E-2</c:v>
                </c:pt>
                <c:pt idx="24">
                  <c:v>3.7112578177810447E-2</c:v>
                </c:pt>
                <c:pt idx="25">
                  <c:v>4.1076926690394908E-2</c:v>
                </c:pt>
                <c:pt idx="26">
                  <c:v>4.5041275202979368E-2</c:v>
                </c:pt>
                <c:pt idx="27">
                  <c:v>4.9005623715563829E-2</c:v>
                </c:pt>
                <c:pt idx="28">
                  <c:v>5.2969972228148289E-2</c:v>
                </c:pt>
                <c:pt idx="29">
                  <c:v>5.693432074073275E-2</c:v>
                </c:pt>
              </c:numCache>
            </c:numRef>
          </c:cat>
          <c:val>
            <c:numRef>
              <c:f>'Gaussian Model'!$F$4:$F$33</c:f>
              <c:numCache>
                <c:formatCode>0.00%</c:formatCode>
                <c:ptCount val="30"/>
                <c:pt idx="0">
                  <c:v>9.0554589604865954E-4</c:v>
                </c:pt>
                <c:pt idx="1">
                  <c:v>9.0933780436552869E-4</c:v>
                </c:pt>
                <c:pt idx="2">
                  <c:v>9.1313124010725111E-4</c:v>
                </c:pt>
                <c:pt idx="3">
                  <c:v>9.1692609016236215E-4</c:v>
                </c:pt>
                <c:pt idx="4">
                  <c:v>9.2072224088174393E-4</c:v>
                </c:pt>
                <c:pt idx="5">
                  <c:v>9.2451957808284413E-4</c:v>
                </c:pt>
                <c:pt idx="6">
                  <c:v>9.2831798705630963E-4</c:v>
                </c:pt>
                <c:pt idx="7">
                  <c:v>9.3211735256887307E-4</c:v>
                </c:pt>
                <c:pt idx="8">
                  <c:v>9.3591755887029171E-4</c:v>
                </c:pt>
                <c:pt idx="9">
                  <c:v>9.3971848969720551E-4</c:v>
                </c:pt>
                <c:pt idx="10">
                  <c:v>9.4352002827963188E-4</c:v>
                </c:pt>
                <c:pt idx="11">
                  <c:v>9.4732205734482378E-4</c:v>
                </c:pt>
                <c:pt idx="12">
                  <c:v>9.5112445912384769E-4</c:v>
                </c:pt>
                <c:pt idx="13">
                  <c:v>9.5492711535646868E-4</c:v>
                </c:pt>
                <c:pt idx="14">
                  <c:v>9.5872990729664598E-4</c:v>
                </c:pt>
                <c:pt idx="15">
                  <c:v>9.625327157179453E-4</c:v>
                </c:pt>
                <c:pt idx="16">
                  <c:v>9.6633542091958957E-4</c:v>
                </c:pt>
                <c:pt idx="17">
                  <c:v>9.7013790273167699E-4</c:v>
                </c:pt>
                <c:pt idx="18">
                  <c:v>9.739400405210652E-4</c:v>
                </c:pt>
                <c:pt idx="19">
                  <c:v>9.7774171319706116E-4</c:v>
                </c:pt>
                <c:pt idx="20">
                  <c:v>9.8154279921744414E-4</c:v>
                </c:pt>
                <c:pt idx="21">
                  <c:v>9.8534317659423887E-4</c:v>
                </c:pt>
                <c:pt idx="22">
                  <c:v>9.8914272289954419E-4</c:v>
                </c:pt>
                <c:pt idx="23">
                  <c:v>9.9294131527188911E-4</c:v>
                </c:pt>
                <c:pt idx="24">
                  <c:v>9.9673883042178391E-4</c:v>
                </c:pt>
                <c:pt idx="25">
                  <c:v>1.0005351446382704E-3</c:v>
                </c:pt>
                <c:pt idx="26">
                  <c:v>1.0043301337950283E-3</c:v>
                </c:pt>
                <c:pt idx="27">
                  <c:v>1.0081236733564536E-3</c:v>
                </c:pt>
                <c:pt idx="28">
                  <c:v>1.0119156383842087E-3</c:v>
                </c:pt>
                <c:pt idx="29">
                  <c:v>1.0157059035429961E-3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9F-4254-8E0E-0EC0BD407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5605344"/>
        <c:axId val="585605016"/>
      </c:barChart>
      <c:catAx>
        <c:axId val="585605344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605016"/>
        <c:crosses val="autoZero"/>
        <c:auto val="1"/>
        <c:lblAlgn val="ctr"/>
        <c:lblOffset val="100"/>
        <c:noMultiLvlLbl val="0"/>
      </c:catAx>
      <c:valAx>
        <c:axId val="585605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60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'Gaussian Model'!$G$3</c:f>
              <c:strCache>
                <c:ptCount val="1"/>
                <c:pt idx="0">
                  <c:v>Gaussian Model #3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'Gaussian Model'!$C$4:$C$33</c:f>
              <c:numCache>
                <c:formatCode>0.00</c:formatCode>
                <c:ptCount val="30"/>
                <c:pt idx="0">
                  <c:v>-5.803178612421659E-2</c:v>
                </c:pt>
                <c:pt idx="1">
                  <c:v>-5.406743761163213E-2</c:v>
                </c:pt>
                <c:pt idx="2">
                  <c:v>-5.0103089099047669E-2</c:v>
                </c:pt>
                <c:pt idx="3">
                  <c:v>-4.6138740586463209E-2</c:v>
                </c:pt>
                <c:pt idx="4">
                  <c:v>-4.2174392073878748E-2</c:v>
                </c:pt>
                <c:pt idx="5">
                  <c:v>-3.8210043561294288E-2</c:v>
                </c:pt>
                <c:pt idx="6">
                  <c:v>-3.4245695048709827E-2</c:v>
                </c:pt>
                <c:pt idx="7">
                  <c:v>-3.0281346536125367E-2</c:v>
                </c:pt>
                <c:pt idx="8">
                  <c:v>-2.6316998023540907E-2</c:v>
                </c:pt>
                <c:pt idx="9">
                  <c:v>-2.2352649510956446E-2</c:v>
                </c:pt>
                <c:pt idx="10">
                  <c:v>-1.8388300998371986E-2</c:v>
                </c:pt>
                <c:pt idx="11">
                  <c:v>-1.4423952485787527E-2</c:v>
                </c:pt>
                <c:pt idx="12">
                  <c:v>-1.0459603973203068E-2</c:v>
                </c:pt>
                <c:pt idx="13">
                  <c:v>-6.4952554606186094E-3</c:v>
                </c:pt>
                <c:pt idx="14">
                  <c:v>-2.5309069480341506E-3</c:v>
                </c:pt>
                <c:pt idx="15">
                  <c:v>1.4334415645503081E-3</c:v>
                </c:pt>
                <c:pt idx="16">
                  <c:v>5.3977900771347669E-3</c:v>
                </c:pt>
                <c:pt idx="17">
                  <c:v>9.3621385897192256E-3</c:v>
                </c:pt>
                <c:pt idx="18">
                  <c:v>1.3326487102303684E-2</c:v>
                </c:pt>
                <c:pt idx="19">
                  <c:v>1.7290835614888145E-2</c:v>
                </c:pt>
                <c:pt idx="20">
                  <c:v>2.1255184127472605E-2</c:v>
                </c:pt>
                <c:pt idx="21">
                  <c:v>2.5219532640057066E-2</c:v>
                </c:pt>
                <c:pt idx="22">
                  <c:v>2.9183881152641526E-2</c:v>
                </c:pt>
                <c:pt idx="23">
                  <c:v>3.3148229665225987E-2</c:v>
                </c:pt>
                <c:pt idx="24">
                  <c:v>3.7112578177810447E-2</c:v>
                </c:pt>
                <c:pt idx="25">
                  <c:v>4.1076926690394908E-2</c:v>
                </c:pt>
                <c:pt idx="26">
                  <c:v>4.5041275202979368E-2</c:v>
                </c:pt>
                <c:pt idx="27">
                  <c:v>4.9005623715563829E-2</c:v>
                </c:pt>
                <c:pt idx="28">
                  <c:v>5.2969972228148289E-2</c:v>
                </c:pt>
                <c:pt idx="29">
                  <c:v>5.693432074073275E-2</c:v>
                </c:pt>
              </c:numCache>
            </c:numRef>
          </c:cat>
          <c:val>
            <c:numRef>
              <c:f>'Gaussian Model'!$G$4:$G$33</c:f>
              <c:numCache>
                <c:formatCode>0.00%</c:formatCode>
                <c:ptCount val="30"/>
                <c:pt idx="0">
                  <c:v>1.0536280307816837E-3</c:v>
                </c:pt>
                <c:pt idx="1">
                  <c:v>1.0537284074661479E-3</c:v>
                </c:pt>
                <c:pt idx="2">
                  <c:v>1.0538214328384976E-3</c:v>
                </c:pt>
                <c:pt idx="3">
                  <c:v>1.0539071049501803E-3</c:v>
                </c:pt>
                <c:pt idx="4">
                  <c:v>1.0539854220065203E-3</c:v>
                </c:pt>
                <c:pt idx="5">
                  <c:v>1.0540563823668858E-3</c:v>
                </c:pt>
                <c:pt idx="6">
                  <c:v>1.054119984544577E-3</c:v>
                </c:pt>
                <c:pt idx="7">
                  <c:v>1.0541762272071598E-3</c:v>
                </c:pt>
                <c:pt idx="8">
                  <c:v>1.0542251091760768E-3</c:v>
                </c:pt>
                <c:pt idx="9">
                  <c:v>1.054266629427314E-3</c:v>
                </c:pt>
                <c:pt idx="10">
                  <c:v>1.0543007870907894E-3</c:v>
                </c:pt>
                <c:pt idx="11">
                  <c:v>1.0543275814508535E-3</c:v>
                </c:pt>
                <c:pt idx="12">
                  <c:v>1.0543470119459553E-3</c:v>
                </c:pt>
                <c:pt idx="13">
                  <c:v>1.054359078168976E-3</c:v>
                </c:pt>
                <c:pt idx="14">
                  <c:v>1.054363779867229E-3</c:v>
                </c:pt>
                <c:pt idx="15">
                  <c:v>1.0543611169417932E-3</c:v>
                </c:pt>
                <c:pt idx="16">
                  <c:v>1.0543510894490682E-3</c:v>
                </c:pt>
                <c:pt idx="17">
                  <c:v>1.0543336975986639E-3</c:v>
                </c:pt>
                <c:pt idx="18">
                  <c:v>1.0543089417550666E-3</c:v>
                </c:pt>
                <c:pt idx="19">
                  <c:v>1.0542768224373056E-3</c:v>
                </c:pt>
                <c:pt idx="20">
                  <c:v>1.054237340318176E-3</c:v>
                </c:pt>
                <c:pt idx="21">
                  <c:v>1.0541904962250159E-3</c:v>
                </c:pt>
                <c:pt idx="22">
                  <c:v>1.0541362911394847E-3</c:v>
                </c:pt>
                <c:pt idx="23">
                  <c:v>1.0540747261968963E-3</c:v>
                </c:pt>
                <c:pt idx="24">
                  <c:v>1.054005802687441E-3</c:v>
                </c:pt>
                <c:pt idx="25">
                  <c:v>1.0539295220550748E-3</c:v>
                </c:pt>
                <c:pt idx="26">
                  <c:v>1.0538458858975197E-3</c:v>
                </c:pt>
                <c:pt idx="27">
                  <c:v>1.0537548959674847E-3</c:v>
                </c:pt>
                <c:pt idx="28">
                  <c:v>1.0536565541701126E-3</c:v>
                </c:pt>
                <c:pt idx="29">
                  <c:v>1.0535508625659773E-3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E-435C-AA3A-8C6FC51C0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4492232"/>
        <c:axId val="714493872"/>
      </c:barChart>
      <c:catAx>
        <c:axId val="714492232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93872"/>
        <c:crosses val="autoZero"/>
        <c:auto val="1"/>
        <c:lblAlgn val="ctr"/>
        <c:lblOffset val="100"/>
        <c:noMultiLvlLbl val="0"/>
      </c:catAx>
      <c:valAx>
        <c:axId val="71449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92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Empirical histogram and Gaussian model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'Gaussian Model Returns'!$K$7</c:f>
              <c:strCache>
                <c:ptCount val="1"/>
                <c:pt idx="0">
                  <c:v>Empirical Relative 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'Gaussian Model Returns'!$H$8:$H$37</c:f>
              <c:numCache>
                <c:formatCode>0.00%</c:formatCode>
                <c:ptCount val="30"/>
                <c:pt idx="0">
                  <c:v>-5.803178612421659E-2</c:v>
                </c:pt>
                <c:pt idx="1">
                  <c:v>-5.406743761163213E-2</c:v>
                </c:pt>
                <c:pt idx="2">
                  <c:v>-5.0103089099047669E-2</c:v>
                </c:pt>
                <c:pt idx="3">
                  <c:v>-4.6138740586463209E-2</c:v>
                </c:pt>
                <c:pt idx="4">
                  <c:v>-4.2174392073878748E-2</c:v>
                </c:pt>
                <c:pt idx="5">
                  <c:v>-3.8210043561294288E-2</c:v>
                </c:pt>
                <c:pt idx="6">
                  <c:v>-3.4245695048709827E-2</c:v>
                </c:pt>
                <c:pt idx="7">
                  <c:v>-3.0281346536125367E-2</c:v>
                </c:pt>
                <c:pt idx="8">
                  <c:v>-2.6316998023540907E-2</c:v>
                </c:pt>
                <c:pt idx="9">
                  <c:v>-2.2352649510956446E-2</c:v>
                </c:pt>
                <c:pt idx="10">
                  <c:v>-1.8388300998371986E-2</c:v>
                </c:pt>
                <c:pt idx="11">
                  <c:v>-1.4423952485787527E-2</c:v>
                </c:pt>
                <c:pt idx="12">
                  <c:v>-1.0459603973203068E-2</c:v>
                </c:pt>
                <c:pt idx="13">
                  <c:v>-6.4952554606186094E-3</c:v>
                </c:pt>
                <c:pt idx="14">
                  <c:v>-2.5309069480341506E-3</c:v>
                </c:pt>
                <c:pt idx="15">
                  <c:v>1.4334415645503081E-3</c:v>
                </c:pt>
                <c:pt idx="16">
                  <c:v>5.3977900771347669E-3</c:v>
                </c:pt>
                <c:pt idx="17">
                  <c:v>9.3621385897192256E-3</c:v>
                </c:pt>
                <c:pt idx="18">
                  <c:v>1.3326487102303684E-2</c:v>
                </c:pt>
                <c:pt idx="19">
                  <c:v>1.7290835614888145E-2</c:v>
                </c:pt>
                <c:pt idx="20">
                  <c:v>2.1255184127472605E-2</c:v>
                </c:pt>
                <c:pt idx="21">
                  <c:v>2.5219532640057066E-2</c:v>
                </c:pt>
                <c:pt idx="22">
                  <c:v>2.9183881152641526E-2</c:v>
                </c:pt>
                <c:pt idx="23">
                  <c:v>3.3148229665225987E-2</c:v>
                </c:pt>
                <c:pt idx="24">
                  <c:v>3.7112578177810447E-2</c:v>
                </c:pt>
                <c:pt idx="25">
                  <c:v>4.1076926690394908E-2</c:v>
                </c:pt>
                <c:pt idx="26">
                  <c:v>4.5041275202979368E-2</c:v>
                </c:pt>
                <c:pt idx="27">
                  <c:v>4.9005623715563829E-2</c:v>
                </c:pt>
                <c:pt idx="28">
                  <c:v>5.2969972228148289E-2</c:v>
                </c:pt>
                <c:pt idx="29">
                  <c:v>5.693432074073275E-2</c:v>
                </c:pt>
              </c:numCache>
            </c:numRef>
          </c:cat>
          <c:val>
            <c:numRef>
              <c:f>'Gaussian Model Returns'!$K$8:$K$37</c:f>
              <c:numCache>
                <c:formatCode>0.00%</c:formatCode>
                <c:ptCount val="30"/>
                <c:pt idx="0">
                  <c:v>7.955449482895784E-4</c:v>
                </c:pt>
                <c:pt idx="1">
                  <c:v>7.955449482895784E-4</c:v>
                </c:pt>
                <c:pt idx="2">
                  <c:v>0</c:v>
                </c:pt>
                <c:pt idx="3">
                  <c:v>0</c:v>
                </c:pt>
                <c:pt idx="4">
                  <c:v>1.5910898965791568E-3</c:v>
                </c:pt>
                <c:pt idx="5">
                  <c:v>2.3866348448687352E-3</c:v>
                </c:pt>
                <c:pt idx="6">
                  <c:v>2.3866348448687352E-3</c:v>
                </c:pt>
                <c:pt idx="7">
                  <c:v>7.1599045346062056E-3</c:v>
                </c:pt>
                <c:pt idx="8">
                  <c:v>1.0342084327764518E-2</c:v>
                </c:pt>
                <c:pt idx="9">
                  <c:v>1.5115354017501989E-2</c:v>
                </c:pt>
                <c:pt idx="10">
                  <c:v>3.6595067621320608E-2</c:v>
                </c:pt>
                <c:pt idx="11">
                  <c:v>5.4892601431980909E-2</c:v>
                </c:pt>
                <c:pt idx="12">
                  <c:v>0.10739856801909307</c:v>
                </c:pt>
                <c:pt idx="13">
                  <c:v>0.12012728719172633</c:v>
                </c:pt>
                <c:pt idx="14">
                  <c:v>0.15115354017501989</c:v>
                </c:pt>
                <c:pt idx="15">
                  <c:v>0.15592680986475735</c:v>
                </c:pt>
                <c:pt idx="16">
                  <c:v>0.14001591089896578</c:v>
                </c:pt>
                <c:pt idx="17">
                  <c:v>7.3190135242641216E-2</c:v>
                </c:pt>
                <c:pt idx="18">
                  <c:v>5.3301511535401754E-2</c:v>
                </c:pt>
                <c:pt idx="19">
                  <c:v>3.1821797931583136E-2</c:v>
                </c:pt>
                <c:pt idx="20">
                  <c:v>1.4319809069212411E-2</c:v>
                </c:pt>
                <c:pt idx="21">
                  <c:v>1.0342084327764518E-2</c:v>
                </c:pt>
                <c:pt idx="22">
                  <c:v>2.3866348448687352E-3</c:v>
                </c:pt>
                <c:pt idx="23">
                  <c:v>2.3866348448687352E-3</c:v>
                </c:pt>
                <c:pt idx="24">
                  <c:v>1.5910898965791568E-3</c:v>
                </c:pt>
                <c:pt idx="25">
                  <c:v>7.955449482895784E-4</c:v>
                </c:pt>
                <c:pt idx="26">
                  <c:v>1.5910898965791568E-3</c:v>
                </c:pt>
                <c:pt idx="27">
                  <c:v>0</c:v>
                </c:pt>
                <c:pt idx="28">
                  <c:v>7.955449482895784E-4</c:v>
                </c:pt>
                <c:pt idx="29">
                  <c:v>7.955449482895784E-4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46-4E1D-AD7A-F5D2B2C69E01}"/>
            </c:ext>
          </c:extLst>
        </c:ser>
        <c:ser>
          <c:idx val="1"/>
          <c:order val="1"/>
          <c:tx>
            <c:strRef>
              <c:f>'Gaussian Model Returns'!$L$7</c:f>
              <c:strCache>
                <c:ptCount val="1"/>
                <c:pt idx="0">
                  <c:v>Gaussian Probability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'Gaussian Model Returns'!$H$8:$H$37</c:f>
              <c:numCache>
                <c:formatCode>0.00%</c:formatCode>
                <c:ptCount val="30"/>
                <c:pt idx="0">
                  <c:v>-5.803178612421659E-2</c:v>
                </c:pt>
                <c:pt idx="1">
                  <c:v>-5.406743761163213E-2</c:v>
                </c:pt>
                <c:pt idx="2">
                  <c:v>-5.0103089099047669E-2</c:v>
                </c:pt>
                <c:pt idx="3">
                  <c:v>-4.6138740586463209E-2</c:v>
                </c:pt>
                <c:pt idx="4">
                  <c:v>-4.2174392073878748E-2</c:v>
                </c:pt>
                <c:pt idx="5">
                  <c:v>-3.8210043561294288E-2</c:v>
                </c:pt>
                <c:pt idx="6">
                  <c:v>-3.4245695048709827E-2</c:v>
                </c:pt>
                <c:pt idx="7">
                  <c:v>-3.0281346536125367E-2</c:v>
                </c:pt>
                <c:pt idx="8">
                  <c:v>-2.6316998023540907E-2</c:v>
                </c:pt>
                <c:pt idx="9">
                  <c:v>-2.2352649510956446E-2</c:v>
                </c:pt>
                <c:pt idx="10">
                  <c:v>-1.8388300998371986E-2</c:v>
                </c:pt>
                <c:pt idx="11">
                  <c:v>-1.4423952485787527E-2</c:v>
                </c:pt>
                <c:pt idx="12">
                  <c:v>-1.0459603973203068E-2</c:v>
                </c:pt>
                <c:pt idx="13">
                  <c:v>-6.4952554606186094E-3</c:v>
                </c:pt>
                <c:pt idx="14">
                  <c:v>-2.5309069480341506E-3</c:v>
                </c:pt>
                <c:pt idx="15">
                  <c:v>1.4334415645503081E-3</c:v>
                </c:pt>
                <c:pt idx="16">
                  <c:v>5.3977900771347669E-3</c:v>
                </c:pt>
                <c:pt idx="17">
                  <c:v>9.3621385897192256E-3</c:v>
                </c:pt>
                <c:pt idx="18">
                  <c:v>1.3326487102303684E-2</c:v>
                </c:pt>
                <c:pt idx="19">
                  <c:v>1.7290835614888145E-2</c:v>
                </c:pt>
                <c:pt idx="20">
                  <c:v>2.1255184127472605E-2</c:v>
                </c:pt>
                <c:pt idx="21">
                  <c:v>2.5219532640057066E-2</c:v>
                </c:pt>
                <c:pt idx="22">
                  <c:v>2.9183881152641526E-2</c:v>
                </c:pt>
                <c:pt idx="23">
                  <c:v>3.3148229665225987E-2</c:v>
                </c:pt>
                <c:pt idx="24">
                  <c:v>3.7112578177810447E-2</c:v>
                </c:pt>
                <c:pt idx="25">
                  <c:v>4.1076926690394908E-2</c:v>
                </c:pt>
                <c:pt idx="26">
                  <c:v>4.5041275202979368E-2</c:v>
                </c:pt>
                <c:pt idx="27">
                  <c:v>4.9005623715563829E-2</c:v>
                </c:pt>
                <c:pt idx="28">
                  <c:v>5.2969972228148289E-2</c:v>
                </c:pt>
                <c:pt idx="29">
                  <c:v>5.693432074073275E-2</c:v>
                </c:pt>
              </c:numCache>
            </c:numRef>
          </c:cat>
          <c:val>
            <c:numRef>
              <c:f>'Gaussian Model Returns'!$L$8:$L$37</c:f>
              <c:numCache>
                <c:formatCode>0.00%</c:formatCode>
                <c:ptCount val="30"/>
                <c:pt idx="0">
                  <c:v>7.5373098750881359E-7</c:v>
                </c:pt>
                <c:pt idx="1">
                  <c:v>3.8303608317604599E-6</c:v>
                </c:pt>
                <c:pt idx="2">
                  <c:v>1.7312449014307458E-5</c:v>
                </c:pt>
                <c:pt idx="3">
                  <c:v>6.9595373025810965E-5</c:v>
                </c:pt>
                <c:pt idx="4">
                  <c:v>2.4883553556932509E-4</c:v>
                </c:pt>
                <c:pt idx="5">
                  <c:v>7.9133668917543212E-4</c:v>
                </c:pt>
                <c:pt idx="6">
                  <c:v>2.238377241261775E-3</c:v>
                </c:pt>
                <c:pt idx="7">
                  <c:v>5.6316290050839914E-3</c:v>
                </c:pt>
                <c:pt idx="8">
                  <c:v>1.2602848489090357E-2</c:v>
                </c:pt>
                <c:pt idx="9">
                  <c:v>2.5086604430439849E-2</c:v>
                </c:pt>
                <c:pt idx="10">
                  <c:v>4.4417845945582561E-2</c:v>
                </c:pt>
                <c:pt idx="11">
                  <c:v>6.9955017980157796E-2</c:v>
                </c:pt>
                <c:pt idx="12">
                  <c:v>9.8000588993653659E-2</c:v>
                </c:pt>
                <c:pt idx="13">
                  <c:v>0.12212059948363685</c:v>
                </c:pt>
                <c:pt idx="14">
                  <c:v>0.13536329147421777</c:v>
                </c:pt>
                <c:pt idx="15">
                  <c:v>0.13346433762432575</c:v>
                </c:pt>
                <c:pt idx="16">
                  <c:v>0.11705280659232165</c:v>
                </c:pt>
                <c:pt idx="17">
                  <c:v>9.1316637539825107E-2</c:v>
                </c:pt>
                <c:pt idx="18">
                  <c:v>6.3367708321929062E-2</c:v>
                </c:pt>
                <c:pt idx="19">
                  <c:v>3.9114154116903777E-2</c:v>
                </c:pt>
                <c:pt idx="20">
                  <c:v>2.1475580346887679E-2</c:v>
                </c:pt>
                <c:pt idx="21">
                  <c:v>1.0488114559611184E-2</c:v>
                </c:pt>
                <c:pt idx="22">
                  <c:v>4.5560384155486355E-3</c:v>
                </c:pt>
                <c:pt idx="23">
                  <c:v>1.7603947499865713E-3</c:v>
                </c:pt>
                <c:pt idx="24">
                  <c:v>6.0500672501240249E-4</c:v>
                </c:pt>
                <c:pt idx="25">
                  <c:v>1.8494047354378207E-4</c:v>
                </c:pt>
                <c:pt idx="26">
                  <c:v>5.0282750128749498E-5</c:v>
                </c:pt>
                <c:pt idx="27">
                  <c:v>1.2159467929540035E-5</c:v>
                </c:pt>
                <c:pt idx="28">
                  <c:v>2.6152389563938172E-6</c:v>
                </c:pt>
                <c:pt idx="29">
                  <c:v>5.0026694653482195E-7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46-4E1D-AD7A-F5D2B2C69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3144248"/>
        <c:axId val="873141952"/>
      </c:barChart>
      <c:catAx>
        <c:axId val="873144248"/>
        <c:scaling>
          <c:orientation val="minMax"/>
        </c:scaling>
        <c:delete val="0"/>
        <c:axPos val="b"/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141952"/>
        <c:crosses val="autoZero"/>
        <c:auto val="1"/>
        <c:lblAlgn val="ctr"/>
        <c:lblOffset val="100"/>
        <c:noMultiLvlLbl val="0"/>
      </c:catAx>
      <c:valAx>
        <c:axId val="87314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144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Compare Cumulative Wealth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Benchmark!$G$1</c:f>
              <c:strCache>
                <c:ptCount val="1"/>
                <c:pt idx="0">
                  <c:v>Cumulative Wealth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Benchmark!$A$2:$A$1259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Benchmark!$G$2:$G$1259</c:f>
              <c:numCache>
                <c:formatCode>"$"#,##0.00_);[Red]\("$"#,##0.00\)</c:formatCode>
                <c:ptCount val="1258"/>
                <c:pt idx="0">
                  <c:v>100</c:v>
                </c:pt>
                <c:pt idx="1">
                  <c:v>100.31082291166886</c:v>
                </c:pt>
                <c:pt idx="2">
                  <c:v>102.43006674029697</c:v>
                </c:pt>
                <c:pt idx="3">
                  <c:v>103.36253877169044</c:v>
                </c:pt>
                <c:pt idx="4">
                  <c:v>100.14127984528079</c:v>
                </c:pt>
                <c:pt idx="5">
                  <c:v>99.124054410821117</c:v>
                </c:pt>
                <c:pt idx="6">
                  <c:v>100.67816237639167</c:v>
                </c:pt>
                <c:pt idx="7">
                  <c:v>101.32806153167606</c:v>
                </c:pt>
                <c:pt idx="8">
                  <c:v>101.01723862000719</c:v>
                </c:pt>
                <c:pt idx="9">
                  <c:v>100.45210605333652</c:v>
                </c:pt>
                <c:pt idx="10">
                  <c:v>99.858720154719222</c:v>
                </c:pt>
                <c:pt idx="11">
                  <c:v>99.971749964440221</c:v>
                </c:pt>
                <c:pt idx="12">
                  <c:v>98.95451134443303</c:v>
                </c:pt>
                <c:pt idx="13">
                  <c:v>99.406614101382686</c:v>
                </c:pt>
                <c:pt idx="14">
                  <c:v>98.728451724991004</c:v>
                </c:pt>
                <c:pt idx="15">
                  <c:v>100.0847665886137</c:v>
                </c:pt>
                <c:pt idx="16">
                  <c:v>99.943486743332912</c:v>
                </c:pt>
                <c:pt idx="17">
                  <c:v>100.08476658861369</c:v>
                </c:pt>
                <c:pt idx="18">
                  <c:v>98.44589203442942</c:v>
                </c:pt>
                <c:pt idx="19">
                  <c:v>100.113029809721</c:v>
                </c:pt>
                <c:pt idx="20">
                  <c:v>99.886970190278973</c:v>
                </c:pt>
                <c:pt idx="21">
                  <c:v>99.999999999999986</c:v>
                </c:pt>
                <c:pt idx="22">
                  <c:v>99.660923756384463</c:v>
                </c:pt>
                <c:pt idx="23">
                  <c:v>100.70641570833831</c:v>
                </c:pt>
                <c:pt idx="24">
                  <c:v>100.90420881028618</c:v>
                </c:pt>
                <c:pt idx="25">
                  <c:v>99.632660535277182</c:v>
                </c:pt>
                <c:pt idx="26">
                  <c:v>99.406614101382686</c:v>
                </c:pt>
                <c:pt idx="27">
                  <c:v>95.95930874107853</c:v>
                </c:pt>
                <c:pt idx="28">
                  <c:v>95.95930874107853</c:v>
                </c:pt>
                <c:pt idx="29">
                  <c:v>95.309409585794143</c:v>
                </c:pt>
                <c:pt idx="30">
                  <c:v>96.072338550799529</c:v>
                </c:pt>
                <c:pt idx="31">
                  <c:v>96.77875425913787</c:v>
                </c:pt>
                <c:pt idx="32">
                  <c:v>102.28878689501617</c:v>
                </c:pt>
                <c:pt idx="33">
                  <c:v>102.88217279363349</c:v>
                </c:pt>
                <c:pt idx="34">
                  <c:v>101.15851846528795</c:v>
                </c:pt>
                <c:pt idx="35">
                  <c:v>100.45210605333651</c:v>
                </c:pt>
                <c:pt idx="36">
                  <c:v>101.27154827500897</c:v>
                </c:pt>
                <c:pt idx="37">
                  <c:v>102.93868605030053</c:v>
                </c:pt>
                <c:pt idx="38">
                  <c:v>101.89319739473358</c:v>
                </c:pt>
                <c:pt idx="39">
                  <c:v>103.16473248419506</c:v>
                </c:pt>
                <c:pt idx="40">
                  <c:v>102.91042282919325</c:v>
                </c:pt>
                <c:pt idx="41">
                  <c:v>105.42526604726456</c:v>
                </c:pt>
                <c:pt idx="42">
                  <c:v>105.70782903421299</c:v>
                </c:pt>
                <c:pt idx="43">
                  <c:v>105.53828596782493</c:v>
                </c:pt>
                <c:pt idx="44">
                  <c:v>106.18819501226993</c:v>
                </c:pt>
                <c:pt idx="45">
                  <c:v>107.29020022089084</c:v>
                </c:pt>
                <c:pt idx="46">
                  <c:v>105.28397631282311</c:v>
                </c:pt>
                <c:pt idx="47">
                  <c:v>105.87737210060108</c:v>
                </c:pt>
                <c:pt idx="48">
                  <c:v>106.52727125588547</c:v>
                </c:pt>
                <c:pt idx="49">
                  <c:v>105.73608236615966</c:v>
                </c:pt>
                <c:pt idx="50">
                  <c:v>104.52105723697838</c:v>
                </c:pt>
                <c:pt idx="51">
                  <c:v>106.00038666618097</c:v>
                </c:pt>
                <c:pt idx="52">
                  <c:v>107.7642239505911</c:v>
                </c:pt>
                <c:pt idx="53">
                  <c:v>105.26072030338624</c:v>
                </c:pt>
                <c:pt idx="54">
                  <c:v>106.34178026977298</c:v>
                </c:pt>
                <c:pt idx="55">
                  <c:v>107.25214343436373</c:v>
                </c:pt>
                <c:pt idx="56">
                  <c:v>107.76422395059112</c:v>
                </c:pt>
                <c:pt idx="57">
                  <c:v>107.76422395059112</c:v>
                </c:pt>
                <c:pt idx="58">
                  <c:v>106.14263894559132</c:v>
                </c:pt>
                <c:pt idx="59">
                  <c:v>106.82540637445403</c:v>
                </c:pt>
                <c:pt idx="60">
                  <c:v>106.42712372609066</c:v>
                </c:pt>
                <c:pt idx="61">
                  <c:v>105.7159018856816</c:v>
                </c:pt>
                <c:pt idx="62">
                  <c:v>106.71160850659005</c:v>
                </c:pt>
                <c:pt idx="63">
                  <c:v>107.36594130222772</c:v>
                </c:pt>
                <c:pt idx="64">
                  <c:v>106.42712372609067</c:v>
                </c:pt>
                <c:pt idx="65">
                  <c:v>106.88230530838604</c:v>
                </c:pt>
                <c:pt idx="66">
                  <c:v>107.10990104411404</c:v>
                </c:pt>
                <c:pt idx="67">
                  <c:v>106.56936611634035</c:v>
                </c:pt>
                <c:pt idx="68">
                  <c:v>108.53234142854527</c:v>
                </c:pt>
                <c:pt idx="69">
                  <c:v>110.01167415413475</c:v>
                </c:pt>
                <c:pt idx="70">
                  <c:v>109.67029043970339</c:v>
                </c:pt>
                <c:pt idx="71">
                  <c:v>109.98322963174907</c:v>
                </c:pt>
                <c:pt idx="72">
                  <c:v>108.98752301084065</c:v>
                </c:pt>
                <c:pt idx="73">
                  <c:v>109.64184591731768</c:v>
                </c:pt>
                <c:pt idx="74">
                  <c:v>110.43841121404444</c:v>
                </c:pt>
                <c:pt idx="75">
                  <c:v>110.58065360429411</c:v>
                </c:pt>
                <c:pt idx="76">
                  <c:v>111.14962975806662</c:v>
                </c:pt>
                <c:pt idx="77">
                  <c:v>110.23926988986278</c:v>
                </c:pt>
                <c:pt idx="78">
                  <c:v>109.89788617543141</c:v>
                </c:pt>
                <c:pt idx="79">
                  <c:v>113.96607259731719</c:v>
                </c:pt>
                <c:pt idx="80">
                  <c:v>112.71431582913445</c:v>
                </c:pt>
                <c:pt idx="81">
                  <c:v>111.51946788404433</c:v>
                </c:pt>
                <c:pt idx="82">
                  <c:v>112.05999292265737</c:v>
                </c:pt>
                <c:pt idx="83">
                  <c:v>112.99881049879441</c:v>
                </c:pt>
                <c:pt idx="84">
                  <c:v>111.54791240642999</c:v>
                </c:pt>
                <c:pt idx="85">
                  <c:v>111.74705373061165</c:v>
                </c:pt>
                <c:pt idx="86">
                  <c:v>111.74705373061165</c:v>
                </c:pt>
                <c:pt idx="87">
                  <c:v>112.03154840027167</c:v>
                </c:pt>
                <c:pt idx="88">
                  <c:v>112.79966917461273</c:v>
                </c:pt>
                <c:pt idx="89">
                  <c:v>115.92903802036146</c:v>
                </c:pt>
                <c:pt idx="90">
                  <c:v>117.83510450947375</c:v>
                </c:pt>
                <c:pt idx="91">
                  <c:v>118.85926554192847</c:v>
                </c:pt>
                <c:pt idx="92">
                  <c:v>119.08686127765648</c:v>
                </c:pt>
                <c:pt idx="93">
                  <c:v>120.1110223101112</c:v>
                </c:pt>
                <c:pt idx="94">
                  <c:v>118.46098289356509</c:v>
                </c:pt>
                <c:pt idx="95">
                  <c:v>120.28170592635969</c:v>
                </c:pt>
                <c:pt idx="96">
                  <c:v>119.76962870651919</c:v>
                </c:pt>
                <c:pt idx="97">
                  <c:v>119.20065914552045</c:v>
                </c:pt>
                <c:pt idx="98">
                  <c:v>119.22910366790613</c:v>
                </c:pt>
                <c:pt idx="99">
                  <c:v>117.89200344340571</c:v>
                </c:pt>
                <c:pt idx="100">
                  <c:v>118.23339704699772</c:v>
                </c:pt>
                <c:pt idx="101">
                  <c:v>116.81095666256651</c:v>
                </c:pt>
                <c:pt idx="102">
                  <c:v>117.20923931092986</c:v>
                </c:pt>
                <c:pt idx="103">
                  <c:v>116.46956305897449</c:v>
                </c:pt>
                <c:pt idx="104">
                  <c:v>115.95748254274712</c:v>
                </c:pt>
                <c:pt idx="105">
                  <c:v>114.64883672979302</c:v>
                </c:pt>
                <c:pt idx="106">
                  <c:v>113.99451382331596</c:v>
                </c:pt>
                <c:pt idx="107">
                  <c:v>114.27899860381532</c:v>
                </c:pt>
                <c:pt idx="108">
                  <c:v>113.05570943272642</c:v>
                </c:pt>
                <c:pt idx="109">
                  <c:v>113.53933553740747</c:v>
                </c:pt>
                <c:pt idx="110">
                  <c:v>114.67729114133932</c:v>
                </c:pt>
                <c:pt idx="111">
                  <c:v>115.98593695429344</c:v>
                </c:pt>
                <c:pt idx="112">
                  <c:v>116.98164027881499</c:v>
                </c:pt>
                <c:pt idx="113">
                  <c:v>115.84369456404376</c:v>
                </c:pt>
                <c:pt idx="114">
                  <c:v>116.64656584887153</c:v>
                </c:pt>
                <c:pt idx="115">
                  <c:v>116.24513185465112</c:v>
                </c:pt>
                <c:pt idx="116">
                  <c:v>117.27740199883013</c:v>
                </c:pt>
                <c:pt idx="117">
                  <c:v>117.01933446278538</c:v>
                </c:pt>
                <c:pt idx="118">
                  <c:v>115.95838245636534</c:v>
                </c:pt>
                <c:pt idx="119">
                  <c:v>114.81142112347788</c:v>
                </c:pt>
                <c:pt idx="120">
                  <c:v>114.38130526701643</c:v>
                </c:pt>
                <c:pt idx="121">
                  <c:v>116.27380053134462</c:v>
                </c:pt>
                <c:pt idx="122">
                  <c:v>116.93330535799669</c:v>
                </c:pt>
                <c:pt idx="123">
                  <c:v>118.73978140669685</c:v>
                </c:pt>
                <c:pt idx="124">
                  <c:v>120.23083938041772</c:v>
                </c:pt>
                <c:pt idx="125">
                  <c:v>120.86167553037627</c:v>
                </c:pt>
                <c:pt idx="126">
                  <c:v>122.55345379759427</c:v>
                </c:pt>
                <c:pt idx="127">
                  <c:v>122.75417079470449</c:v>
                </c:pt>
                <c:pt idx="128">
                  <c:v>119.42796809558995</c:v>
                </c:pt>
                <c:pt idx="129">
                  <c:v>120.20216081456356</c:v>
                </c:pt>
                <c:pt idx="130">
                  <c:v>118.30966555023535</c:v>
                </c:pt>
                <c:pt idx="131">
                  <c:v>118.88315116125939</c:v>
                </c:pt>
                <c:pt idx="132">
                  <c:v>118.91182972711353</c:v>
                </c:pt>
                <c:pt idx="133">
                  <c:v>117.19137289404142</c:v>
                </c:pt>
                <c:pt idx="134">
                  <c:v>117.07668500171987</c:v>
                </c:pt>
                <c:pt idx="135">
                  <c:v>114.03721851534361</c:v>
                </c:pt>
                <c:pt idx="136">
                  <c:v>116.93330535799667</c:v>
                </c:pt>
                <c:pt idx="137">
                  <c:v>116.90463668130317</c:v>
                </c:pt>
                <c:pt idx="138">
                  <c:v>116.10176210008851</c:v>
                </c:pt>
                <c:pt idx="139">
                  <c:v>115.72899348617469</c:v>
                </c:pt>
                <c:pt idx="140">
                  <c:v>113.89384876078103</c:v>
                </c:pt>
                <c:pt idx="141">
                  <c:v>113.66444990142979</c:v>
                </c:pt>
                <c:pt idx="142">
                  <c:v>110.7683630587767</c:v>
                </c:pt>
                <c:pt idx="143">
                  <c:v>109.67873907927627</c:v>
                </c:pt>
                <c:pt idx="144">
                  <c:v>108.27370032118345</c:v>
                </c:pt>
                <c:pt idx="145">
                  <c:v>107.72889657240044</c:v>
                </c:pt>
                <c:pt idx="146">
                  <c:v>106.98337253012031</c:v>
                </c:pt>
                <c:pt idx="147">
                  <c:v>108.64646893509727</c:v>
                </c:pt>
                <c:pt idx="148">
                  <c:v>104.89015697229502</c:v>
                </c:pt>
                <c:pt idx="149">
                  <c:v>107.35612795848661</c:v>
                </c:pt>
                <c:pt idx="150">
                  <c:v>101.96539156378778</c:v>
                </c:pt>
                <c:pt idx="151">
                  <c:v>103.85788682811597</c:v>
                </c:pt>
                <c:pt idx="152">
                  <c:v>100.38830118889133</c:v>
                </c:pt>
                <c:pt idx="153">
                  <c:v>105.03352672685754</c:v>
                </c:pt>
                <c:pt idx="154">
                  <c:v>107.32745928179305</c:v>
                </c:pt>
                <c:pt idx="155">
                  <c:v>106.23783530229262</c:v>
                </c:pt>
                <c:pt idx="156">
                  <c:v>105.77905076913765</c:v>
                </c:pt>
                <c:pt idx="157">
                  <c:v>106.61060391620644</c:v>
                </c:pt>
                <c:pt idx="158">
                  <c:v>104.00125328629164</c:v>
                </c:pt>
                <c:pt idx="159">
                  <c:v>102.48152663587726</c:v>
                </c:pt>
                <c:pt idx="160">
                  <c:v>102.73959417192202</c:v>
                </c:pt>
                <c:pt idx="161">
                  <c:v>104.43135925359248</c:v>
                </c:pt>
                <c:pt idx="162">
                  <c:v>103.48511821420213</c:v>
                </c:pt>
                <c:pt idx="163">
                  <c:v>102.05140748302891</c:v>
                </c:pt>
                <c:pt idx="164">
                  <c:v>104.86147840644082</c:v>
                </c:pt>
                <c:pt idx="165">
                  <c:v>108.50309918053463</c:v>
                </c:pt>
                <c:pt idx="166">
                  <c:v>109.16260400718672</c:v>
                </c:pt>
                <c:pt idx="167">
                  <c:v>110.33824390592831</c:v>
                </c:pt>
                <c:pt idx="168">
                  <c:v>109.62139183672859</c:v>
                </c:pt>
                <c:pt idx="169">
                  <c:v>108.18768110555534</c:v>
                </c:pt>
                <c:pt idx="170">
                  <c:v>107.32745928179304</c:v>
                </c:pt>
                <c:pt idx="171">
                  <c:v>107.78624381494802</c:v>
                </c:pt>
                <c:pt idx="172">
                  <c:v>107.09806042244182</c:v>
                </c:pt>
                <c:pt idx="173">
                  <c:v>105.66434969126858</c:v>
                </c:pt>
                <c:pt idx="174">
                  <c:v>105.60701233788159</c:v>
                </c:pt>
                <c:pt idx="175">
                  <c:v>107.70022459932001</c:v>
                </c:pt>
                <c:pt idx="176">
                  <c:v>108.99055568677002</c:v>
                </c:pt>
                <c:pt idx="177">
                  <c:v>109.71349618253672</c:v>
                </c:pt>
                <c:pt idx="178">
                  <c:v>111.1304645647475</c:v>
                </c:pt>
                <c:pt idx="179">
                  <c:v>109.62674516902138</c:v>
                </c:pt>
                <c:pt idx="180">
                  <c:v>110.46535917678666</c:v>
                </c:pt>
                <c:pt idx="181">
                  <c:v>108.06519066548935</c:v>
                </c:pt>
                <c:pt idx="182">
                  <c:v>108.61463243061223</c:v>
                </c:pt>
                <c:pt idx="183">
                  <c:v>106.90849180575903</c:v>
                </c:pt>
                <c:pt idx="184">
                  <c:v>107.66034491084832</c:v>
                </c:pt>
                <c:pt idx="185">
                  <c:v>107.57359719371985</c:v>
                </c:pt>
                <c:pt idx="186">
                  <c:v>105.57827443706358</c:v>
                </c:pt>
                <c:pt idx="187">
                  <c:v>110.34968566478805</c:v>
                </c:pt>
                <c:pt idx="188">
                  <c:v>112.1425773031566</c:v>
                </c:pt>
                <c:pt idx="189">
                  <c:v>107.68927070571846</c:v>
                </c:pt>
                <c:pt idx="190">
                  <c:v>108.32545029880916</c:v>
                </c:pt>
                <c:pt idx="191">
                  <c:v>107.05307792708024</c:v>
                </c:pt>
                <c:pt idx="192">
                  <c:v>109.33757292637893</c:v>
                </c:pt>
                <c:pt idx="193">
                  <c:v>111.24613807674608</c:v>
                </c:pt>
                <c:pt idx="194">
                  <c:v>113.47279796823892</c:v>
                </c:pt>
                <c:pt idx="195">
                  <c:v>112.60525816560349</c:v>
                </c:pt>
                <c:pt idx="196">
                  <c:v>114.86084055557957</c:v>
                </c:pt>
                <c:pt idx="197">
                  <c:v>114.80300544777371</c:v>
                </c:pt>
                <c:pt idx="198">
                  <c:v>115.09217769041615</c:v>
                </c:pt>
                <c:pt idx="199">
                  <c:v>113.41495956404619</c:v>
                </c:pt>
                <c:pt idx="200">
                  <c:v>114.1668126691355</c:v>
                </c:pt>
                <c:pt idx="201">
                  <c:v>113.41495956404617</c:v>
                </c:pt>
                <c:pt idx="202">
                  <c:v>114.05113915713689</c:v>
                </c:pt>
                <c:pt idx="203">
                  <c:v>115.90187908885882</c:v>
                </c:pt>
                <c:pt idx="204">
                  <c:v>116.01753941530993</c:v>
                </c:pt>
                <c:pt idx="205">
                  <c:v>113.76197021088136</c:v>
                </c:pt>
                <c:pt idx="206">
                  <c:v>109.62674516902136</c:v>
                </c:pt>
                <c:pt idx="207">
                  <c:v>106.5614745661501</c:v>
                </c:pt>
                <c:pt idx="208">
                  <c:v>108.12302906968209</c:v>
                </c:pt>
                <c:pt idx="209">
                  <c:v>108.29653768948654</c:v>
                </c:pt>
                <c:pt idx="210">
                  <c:v>105.83853077399652</c:v>
                </c:pt>
                <c:pt idx="211">
                  <c:v>107.25550245259419</c:v>
                </c:pt>
                <c:pt idx="212">
                  <c:v>109.07731658944599</c:v>
                </c:pt>
                <c:pt idx="213">
                  <c:v>107.37117596459279</c:v>
                </c:pt>
                <c:pt idx="214">
                  <c:v>108.15195156816533</c:v>
                </c:pt>
                <c:pt idx="215">
                  <c:v>107.22658984327155</c:v>
                </c:pt>
                <c:pt idx="216">
                  <c:v>105.52044921841835</c:v>
                </c:pt>
                <c:pt idx="217">
                  <c:v>108.15195156816533</c:v>
                </c:pt>
                <c:pt idx="218">
                  <c:v>107.54467469523661</c:v>
                </c:pt>
                <c:pt idx="219">
                  <c:v>105.63610954486943</c:v>
                </c:pt>
                <c:pt idx="220">
                  <c:v>106.18555130999231</c:v>
                </c:pt>
                <c:pt idx="221">
                  <c:v>104.30590206533465</c:v>
                </c:pt>
                <c:pt idx="222">
                  <c:v>103.4962105560526</c:v>
                </c:pt>
                <c:pt idx="223">
                  <c:v>106.18555130999229</c:v>
                </c:pt>
                <c:pt idx="224">
                  <c:v>103.61188406805118</c:v>
                </c:pt>
                <c:pt idx="225">
                  <c:v>103.17811581492691</c:v>
                </c:pt>
                <c:pt idx="226">
                  <c:v>100.57552277811565</c:v>
                </c:pt>
                <c:pt idx="227">
                  <c:v>101.09604204475529</c:v>
                </c:pt>
                <c:pt idx="228">
                  <c:v>103.23595092273278</c:v>
                </c:pt>
                <c:pt idx="229">
                  <c:v>102.86002107380125</c:v>
                </c:pt>
                <c:pt idx="230">
                  <c:v>105.63610954486944</c:v>
                </c:pt>
                <c:pt idx="231">
                  <c:v>105.95420428599512</c:v>
                </c:pt>
                <c:pt idx="232">
                  <c:v>106.09879040731632</c:v>
                </c:pt>
                <c:pt idx="233">
                  <c:v>109.01947818525322</c:v>
                </c:pt>
                <c:pt idx="234">
                  <c:v>108.61463243061222</c:v>
                </c:pt>
                <c:pt idx="235">
                  <c:v>109.1062291987686</c:v>
                </c:pt>
                <c:pt idx="236">
                  <c:v>109.65565777834395</c:v>
                </c:pt>
                <c:pt idx="237">
                  <c:v>109.36648553570153</c:v>
                </c:pt>
                <c:pt idx="238">
                  <c:v>109.25081532008981</c:v>
                </c:pt>
                <c:pt idx="239">
                  <c:v>108.90380467325465</c:v>
                </c:pt>
                <c:pt idx="240">
                  <c:v>109.25081532008981</c:v>
                </c:pt>
                <c:pt idx="241">
                  <c:v>111.40900925608949</c:v>
                </c:pt>
                <c:pt idx="242">
                  <c:v>113.18805606956295</c:v>
                </c:pt>
                <c:pt idx="243">
                  <c:v>112.37143555505959</c:v>
                </c:pt>
                <c:pt idx="244">
                  <c:v>114.44213679049594</c:v>
                </c:pt>
                <c:pt idx="245">
                  <c:v>114.67544846107347</c:v>
                </c:pt>
                <c:pt idx="246">
                  <c:v>114.55878603301095</c:v>
                </c:pt>
                <c:pt idx="247">
                  <c:v>116.16285074174468</c:v>
                </c:pt>
                <c:pt idx="248">
                  <c:v>116.30867300814582</c:v>
                </c:pt>
                <c:pt idx="249">
                  <c:v>114.93792985915027</c:v>
                </c:pt>
                <c:pt idx="250">
                  <c:v>116.39616241232223</c:v>
                </c:pt>
                <c:pt idx="251">
                  <c:v>115.14208169138922</c:v>
                </c:pt>
                <c:pt idx="252">
                  <c:v>111.8173129205674</c:v>
                </c:pt>
                <c:pt idx="253">
                  <c:v>112.42976841728427</c:v>
                </c:pt>
                <c:pt idx="254">
                  <c:v>113.12972320733823</c:v>
                </c:pt>
                <c:pt idx="255">
                  <c:v>112.34227571672098</c:v>
                </c:pt>
                <c:pt idx="256">
                  <c:v>112.34227571672098</c:v>
                </c:pt>
                <c:pt idx="257">
                  <c:v>112.63392024952326</c:v>
                </c:pt>
                <c:pt idx="258">
                  <c:v>111.26318698968836</c:v>
                </c:pt>
                <c:pt idx="259">
                  <c:v>110.70905116964867</c:v>
                </c:pt>
                <c:pt idx="260">
                  <c:v>110.30074750517076</c:v>
                </c:pt>
                <c:pt idx="261">
                  <c:v>109.74662487067859</c:v>
                </c:pt>
                <c:pt idx="262">
                  <c:v>110.00910626875539</c:v>
                </c:pt>
                <c:pt idx="263">
                  <c:v>108.87168467949803</c:v>
                </c:pt>
                <c:pt idx="264">
                  <c:v>109.86327411319363</c:v>
                </c:pt>
                <c:pt idx="265">
                  <c:v>111.08819499578803</c:v>
                </c:pt>
                <c:pt idx="266">
                  <c:v>110.24241793933295</c:v>
                </c:pt>
                <c:pt idx="267">
                  <c:v>113.0422239140012</c:v>
                </c:pt>
                <c:pt idx="268">
                  <c:v>113.97550356018021</c:v>
                </c:pt>
                <c:pt idx="269">
                  <c:v>112.89640164760006</c:v>
                </c:pt>
                <c:pt idx="270">
                  <c:v>111.90480232474387</c:v>
                </c:pt>
                <c:pt idx="271">
                  <c:v>113.21721590790156</c:v>
                </c:pt>
                <c:pt idx="272">
                  <c:v>113.88800097045626</c:v>
                </c:pt>
                <c:pt idx="273">
                  <c:v>113.97550356018021</c:v>
                </c:pt>
                <c:pt idx="274">
                  <c:v>112.72141954286033</c:v>
                </c:pt>
                <c:pt idx="275">
                  <c:v>111.78815308222886</c:v>
                </c:pt>
                <c:pt idx="276">
                  <c:v>112.16728372282064</c:v>
                </c:pt>
                <c:pt idx="277">
                  <c:v>111.35067969025168</c:v>
                </c:pt>
                <c:pt idx="278">
                  <c:v>111.20485742385054</c:v>
                </c:pt>
                <c:pt idx="279">
                  <c:v>112.31310598922177</c:v>
                </c:pt>
                <c:pt idx="280">
                  <c:v>112.69224981536108</c:v>
                </c:pt>
                <c:pt idx="281">
                  <c:v>114.06299296435661</c:v>
                </c:pt>
                <c:pt idx="282">
                  <c:v>116.36700257398363</c:v>
                </c:pt>
                <c:pt idx="283">
                  <c:v>116.65864710678591</c:v>
                </c:pt>
                <c:pt idx="284">
                  <c:v>115.34623352362819</c:v>
                </c:pt>
                <c:pt idx="285">
                  <c:v>114.354634200772</c:v>
                </c:pt>
                <c:pt idx="286">
                  <c:v>113.39220790180191</c:v>
                </c:pt>
                <c:pt idx="287">
                  <c:v>113.36303487791578</c:v>
                </c:pt>
                <c:pt idx="288">
                  <c:v>112.54642754895993</c:v>
                </c:pt>
                <c:pt idx="289">
                  <c:v>112.02146475280637</c:v>
                </c:pt>
                <c:pt idx="290">
                  <c:v>111.17568769635129</c:v>
                </c:pt>
                <c:pt idx="291">
                  <c:v>110.97153586411233</c:v>
                </c:pt>
                <c:pt idx="292">
                  <c:v>111.23401726218913</c:v>
                </c:pt>
                <c:pt idx="293">
                  <c:v>110.24241793933291</c:v>
                </c:pt>
                <c:pt idx="294">
                  <c:v>110.41740993323327</c:v>
                </c:pt>
                <c:pt idx="295">
                  <c:v>110.41740993323327</c:v>
                </c:pt>
                <c:pt idx="296">
                  <c:v>109.89244384069281</c:v>
                </c:pt>
                <c:pt idx="297">
                  <c:v>109.95077670291751</c:v>
                </c:pt>
                <c:pt idx="298">
                  <c:v>111.08819499578797</c:v>
                </c:pt>
                <c:pt idx="299">
                  <c:v>112.37143555505958</c:v>
                </c:pt>
                <c:pt idx="300">
                  <c:v>113.53802687181614</c:v>
                </c:pt>
                <c:pt idx="301">
                  <c:v>112.7214195428603</c:v>
                </c:pt>
                <c:pt idx="302">
                  <c:v>113.13334593651912</c:v>
                </c:pt>
                <c:pt idx="303">
                  <c:v>113.42757483663515</c:v>
                </c:pt>
                <c:pt idx="304">
                  <c:v>113.7512371752008</c:v>
                </c:pt>
                <c:pt idx="305">
                  <c:v>112.92738109149631</c:v>
                </c:pt>
                <c:pt idx="306">
                  <c:v>113.57469258308005</c:v>
                </c:pt>
                <c:pt idx="307">
                  <c:v>114.60452010458117</c:v>
                </c:pt>
                <c:pt idx="308">
                  <c:v>114.07489621737957</c:v>
                </c:pt>
                <c:pt idx="309">
                  <c:v>114.04546607531684</c:v>
                </c:pt>
                <c:pt idx="310">
                  <c:v>113.48642523160001</c:v>
                </c:pt>
                <c:pt idx="311">
                  <c:v>113.83950452668086</c:v>
                </c:pt>
                <c:pt idx="312">
                  <c:v>116.95839745492562</c:v>
                </c:pt>
                <c:pt idx="313">
                  <c:v>118.3118741294448</c:v>
                </c:pt>
                <c:pt idx="314">
                  <c:v>119.5182396502929</c:v>
                </c:pt>
                <c:pt idx="315">
                  <c:v>119.04746286166927</c:v>
                </c:pt>
                <c:pt idx="316">
                  <c:v>118.57668607304562</c:v>
                </c:pt>
                <c:pt idx="317">
                  <c:v>119.28285784875484</c:v>
                </c:pt>
                <c:pt idx="318">
                  <c:v>117.01724455350356</c:v>
                </c:pt>
                <c:pt idx="319">
                  <c:v>115.57549063834367</c:v>
                </c:pt>
                <c:pt idx="320">
                  <c:v>116.134544667608</c:v>
                </c:pt>
                <c:pt idx="321">
                  <c:v>115.16356094829798</c:v>
                </c:pt>
                <c:pt idx="322">
                  <c:v>115.51664024337883</c:v>
                </c:pt>
                <c:pt idx="323">
                  <c:v>115.81088232904237</c:v>
                </c:pt>
                <c:pt idx="324">
                  <c:v>117.92937787784878</c:v>
                </c:pt>
                <c:pt idx="325">
                  <c:v>118.84149801664644</c:v>
                </c:pt>
                <c:pt idx="326">
                  <c:v>119.16516035521208</c:v>
                </c:pt>
                <c:pt idx="327">
                  <c:v>119.42997229881288</c:v>
                </c:pt>
                <c:pt idx="328">
                  <c:v>117.5762886936073</c:v>
                </c:pt>
                <c:pt idx="329">
                  <c:v>118.6355364680105</c:v>
                </c:pt>
                <c:pt idx="330">
                  <c:v>115.66376787898439</c:v>
                </c:pt>
                <c:pt idx="331">
                  <c:v>116.84069996138288</c:v>
                </c:pt>
                <c:pt idx="332">
                  <c:v>116.84069996138288</c:v>
                </c:pt>
                <c:pt idx="333">
                  <c:v>119.4005520459108</c:v>
                </c:pt>
                <c:pt idx="334">
                  <c:v>119.22400745379007</c:v>
                </c:pt>
                <c:pt idx="335">
                  <c:v>121.57788480413453</c:v>
                </c:pt>
                <c:pt idx="336">
                  <c:v>118.01764522932886</c:v>
                </c:pt>
                <c:pt idx="337">
                  <c:v>117.45859120006453</c:v>
                </c:pt>
                <c:pt idx="338">
                  <c:v>117.16436229994851</c:v>
                </c:pt>
                <c:pt idx="339">
                  <c:v>119.42997229881291</c:v>
                </c:pt>
                <c:pt idx="340">
                  <c:v>120.48922007321607</c:v>
                </c:pt>
                <c:pt idx="341">
                  <c:v>121.16595841047568</c:v>
                </c:pt>
                <c:pt idx="342">
                  <c:v>120.48922007321607</c:v>
                </c:pt>
                <c:pt idx="343">
                  <c:v>120.07729367955727</c:v>
                </c:pt>
                <c:pt idx="344">
                  <c:v>118.95919551018926</c:v>
                </c:pt>
                <c:pt idx="345">
                  <c:v>120.90114646687491</c:v>
                </c:pt>
                <c:pt idx="346">
                  <c:v>120.13614077813526</c:v>
                </c:pt>
                <c:pt idx="347">
                  <c:v>118.42957162298767</c:v>
                </c:pt>
                <c:pt idx="348">
                  <c:v>119.37112190384809</c:v>
                </c:pt>
                <c:pt idx="349">
                  <c:v>120.37152257967333</c:v>
                </c:pt>
                <c:pt idx="350">
                  <c:v>120.98941381835499</c:v>
                </c:pt>
                <c:pt idx="351">
                  <c:v>119.93016604395179</c:v>
                </c:pt>
                <c:pt idx="352">
                  <c:v>120.90114646687492</c:v>
                </c:pt>
                <c:pt idx="353">
                  <c:v>120.93056342339014</c:v>
                </c:pt>
                <c:pt idx="354">
                  <c:v>120.90114646687492</c:v>
                </c:pt>
                <c:pt idx="355">
                  <c:v>121.40134021201378</c:v>
                </c:pt>
                <c:pt idx="356">
                  <c:v>119.54766979235571</c:v>
                </c:pt>
                <c:pt idx="357">
                  <c:v>120.13614077813524</c:v>
                </c:pt>
                <c:pt idx="358">
                  <c:v>120.16555773465045</c:v>
                </c:pt>
                <c:pt idx="359">
                  <c:v>121.78384964915733</c:v>
                </c:pt>
                <c:pt idx="360">
                  <c:v>123.16675646573925</c:v>
                </c:pt>
                <c:pt idx="361">
                  <c:v>125.46178671750577</c:v>
                </c:pt>
                <c:pt idx="362">
                  <c:v>124.90274257740209</c:v>
                </c:pt>
                <c:pt idx="363">
                  <c:v>128.43356519569252</c:v>
                </c:pt>
                <c:pt idx="364">
                  <c:v>127.16835587265339</c:v>
                </c:pt>
                <c:pt idx="365">
                  <c:v>127.13869168712218</c:v>
                </c:pt>
                <c:pt idx="366">
                  <c:v>126.60486820303572</c:v>
                </c:pt>
                <c:pt idx="367">
                  <c:v>127.22767105816826</c:v>
                </c:pt>
                <c:pt idx="368">
                  <c:v>126.99041031610872</c:v>
                </c:pt>
                <c:pt idx="369">
                  <c:v>126.51590201753716</c:v>
                </c:pt>
                <c:pt idx="370">
                  <c:v>125.21100749285227</c:v>
                </c:pt>
                <c:pt idx="371">
                  <c:v>127.22767105816828</c:v>
                </c:pt>
                <c:pt idx="372">
                  <c:v>126.51590201753717</c:v>
                </c:pt>
                <c:pt idx="373">
                  <c:v>126.1007089044805</c:v>
                </c:pt>
                <c:pt idx="374">
                  <c:v>126.90144413061017</c:v>
                </c:pt>
                <c:pt idx="375">
                  <c:v>128.91810769592621</c:v>
                </c:pt>
                <c:pt idx="376">
                  <c:v>129.74849392203956</c:v>
                </c:pt>
                <c:pt idx="377">
                  <c:v>129.12570425245454</c:v>
                </c:pt>
                <c:pt idx="378">
                  <c:v>130.19335122062742</c:v>
                </c:pt>
                <c:pt idx="379">
                  <c:v>130.25265322059479</c:v>
                </c:pt>
                <c:pt idx="380">
                  <c:v>128.44359939735463</c:v>
                </c:pt>
                <c:pt idx="381">
                  <c:v>128.2063386552951</c:v>
                </c:pt>
                <c:pt idx="382">
                  <c:v>130.01540566408275</c:v>
                </c:pt>
                <c:pt idx="383">
                  <c:v>129.39261599449773</c:v>
                </c:pt>
                <c:pt idx="384">
                  <c:v>129.60021255102606</c:v>
                </c:pt>
                <c:pt idx="385">
                  <c:v>130.75682570469752</c:v>
                </c:pt>
                <c:pt idx="386">
                  <c:v>128.68084695386665</c:v>
                </c:pt>
                <c:pt idx="387">
                  <c:v>129.42226699448142</c:v>
                </c:pt>
                <c:pt idx="388">
                  <c:v>130.75682570469752</c:v>
                </c:pt>
                <c:pt idx="389">
                  <c:v>130.34163259164086</c:v>
                </c:pt>
                <c:pt idx="390">
                  <c:v>129.83746010753811</c:v>
                </c:pt>
                <c:pt idx="391">
                  <c:v>129.00707388142476</c:v>
                </c:pt>
                <c:pt idx="392">
                  <c:v>128.53256558285321</c:v>
                </c:pt>
                <c:pt idx="393">
                  <c:v>129.80780910755445</c:v>
                </c:pt>
                <c:pt idx="394">
                  <c:v>132.44726234245547</c:v>
                </c:pt>
                <c:pt idx="395">
                  <c:v>135.20534594838625</c:v>
                </c:pt>
                <c:pt idx="396">
                  <c:v>135.1756916520157</c:v>
                </c:pt>
                <c:pt idx="397">
                  <c:v>135.1756916520157</c:v>
                </c:pt>
                <c:pt idx="398">
                  <c:v>134.79015283532956</c:v>
                </c:pt>
                <c:pt idx="399">
                  <c:v>133.75215686714037</c:v>
                </c:pt>
                <c:pt idx="400">
                  <c:v>135.23499694836994</c:v>
                </c:pt>
                <c:pt idx="401">
                  <c:v>134.55289209327003</c:v>
                </c:pt>
                <c:pt idx="402">
                  <c:v>134.13769898021337</c:v>
                </c:pt>
                <c:pt idx="403">
                  <c:v>134.87911902082814</c:v>
                </c:pt>
                <c:pt idx="404">
                  <c:v>133.48524512509715</c:v>
                </c:pt>
                <c:pt idx="405">
                  <c:v>133.54456031061204</c:v>
                </c:pt>
                <c:pt idx="406">
                  <c:v>132.53622852795405</c:v>
                </c:pt>
                <c:pt idx="407">
                  <c:v>133.36662793961492</c:v>
                </c:pt>
                <c:pt idx="408">
                  <c:v>133.57422449614324</c:v>
                </c:pt>
                <c:pt idx="409">
                  <c:v>133.18868238307027</c:v>
                </c:pt>
                <c:pt idx="410">
                  <c:v>133.93010242368504</c:v>
                </c:pt>
                <c:pt idx="411">
                  <c:v>134.7308376498147</c:v>
                </c:pt>
                <c:pt idx="412">
                  <c:v>134.40461072225659</c:v>
                </c:pt>
                <c:pt idx="413">
                  <c:v>134.43427161140093</c:v>
                </c:pt>
                <c:pt idx="414">
                  <c:v>132.47691334243916</c:v>
                </c:pt>
                <c:pt idx="415">
                  <c:v>134.01906860918362</c:v>
                </c:pt>
                <c:pt idx="416">
                  <c:v>134.46392590777148</c:v>
                </c:pt>
                <c:pt idx="417">
                  <c:v>133.42594312512981</c:v>
                </c:pt>
                <c:pt idx="418">
                  <c:v>133.63353968165811</c:v>
                </c:pt>
                <c:pt idx="419">
                  <c:v>132.2693167859108</c:v>
                </c:pt>
                <c:pt idx="420">
                  <c:v>132.89211964104334</c:v>
                </c:pt>
                <c:pt idx="421">
                  <c:v>133.24799756858511</c:v>
                </c:pt>
                <c:pt idx="422">
                  <c:v>132.83280445552845</c:v>
                </c:pt>
                <c:pt idx="423">
                  <c:v>134.76048864979839</c:v>
                </c:pt>
                <c:pt idx="424">
                  <c:v>133.27764856856882</c:v>
                </c:pt>
                <c:pt idx="425">
                  <c:v>132.18035060041223</c:v>
                </c:pt>
                <c:pt idx="426">
                  <c:v>132.95143482655823</c:v>
                </c:pt>
                <c:pt idx="427">
                  <c:v>132.98108582654191</c:v>
                </c:pt>
                <c:pt idx="428">
                  <c:v>135.67059139982561</c:v>
                </c:pt>
                <c:pt idx="429">
                  <c:v>131.72598322567617</c:v>
                </c:pt>
                <c:pt idx="430">
                  <c:v>131.57655800841542</c:v>
                </c:pt>
                <c:pt idx="431">
                  <c:v>132.59259344721144</c:v>
                </c:pt>
                <c:pt idx="432">
                  <c:v>133.54886209549011</c:v>
                </c:pt>
                <c:pt idx="433">
                  <c:v>132.86154565273327</c:v>
                </c:pt>
                <c:pt idx="434">
                  <c:v>130.79959632446273</c:v>
                </c:pt>
                <c:pt idx="435">
                  <c:v>131.09842368427604</c:v>
                </c:pt>
                <c:pt idx="436">
                  <c:v>130.56052256961931</c:v>
                </c:pt>
                <c:pt idx="437">
                  <c:v>131.36737588979787</c:v>
                </c:pt>
                <c:pt idx="438">
                  <c:v>132.68225187395478</c:v>
                </c:pt>
                <c:pt idx="439">
                  <c:v>133.07072777135076</c:v>
                </c:pt>
                <c:pt idx="440">
                  <c:v>133.36956831671162</c:v>
                </c:pt>
                <c:pt idx="441">
                  <c:v>133.42933510722901</c:v>
                </c:pt>
                <c:pt idx="442">
                  <c:v>132.38341132859392</c:v>
                </c:pt>
                <c:pt idx="443">
                  <c:v>130.73982623755845</c:v>
                </c:pt>
                <c:pt idx="444">
                  <c:v>131.54667955773701</c:v>
                </c:pt>
                <c:pt idx="445">
                  <c:v>131.6363247989328</c:v>
                </c:pt>
                <c:pt idx="446">
                  <c:v>131.21796056169777</c:v>
                </c:pt>
                <c:pt idx="447">
                  <c:v>129.18588968410563</c:v>
                </c:pt>
                <c:pt idx="448">
                  <c:v>129.72379079876237</c:v>
                </c:pt>
                <c:pt idx="449">
                  <c:v>129.87320612686247</c:v>
                </c:pt>
                <c:pt idx="450">
                  <c:v>130.47087732842351</c:v>
                </c:pt>
                <c:pt idx="451">
                  <c:v>133.22015298861152</c:v>
                </c:pt>
                <c:pt idx="452">
                  <c:v>133.54886209549011</c:v>
                </c:pt>
                <c:pt idx="453">
                  <c:v>135.28210231688203</c:v>
                </c:pt>
                <c:pt idx="454">
                  <c:v>132.86154565273327</c:v>
                </c:pt>
                <c:pt idx="455">
                  <c:v>132.47306975533724</c:v>
                </c:pt>
                <c:pt idx="456">
                  <c:v>131.63632479893278</c:v>
                </c:pt>
                <c:pt idx="457">
                  <c:v>127.33312247445259</c:v>
                </c:pt>
                <c:pt idx="458">
                  <c:v>128.25949948650535</c:v>
                </c:pt>
                <c:pt idx="459">
                  <c:v>127.78136516236603</c:v>
                </c:pt>
                <c:pt idx="460">
                  <c:v>128.05031736788783</c:v>
                </c:pt>
                <c:pt idx="461">
                  <c:v>129.33530501220571</c:v>
                </c:pt>
                <c:pt idx="462">
                  <c:v>128.31926957340963</c:v>
                </c:pt>
                <c:pt idx="463">
                  <c:v>129.36519335204474</c:v>
                </c:pt>
                <c:pt idx="464">
                  <c:v>130.65018099636262</c:v>
                </c:pt>
                <c:pt idx="465">
                  <c:v>130.11227988170586</c:v>
                </c:pt>
                <c:pt idx="466">
                  <c:v>129.21577802394464</c:v>
                </c:pt>
                <c:pt idx="467">
                  <c:v>130.02262145496252</c:v>
                </c:pt>
                <c:pt idx="468">
                  <c:v>131.36737588979778</c:v>
                </c:pt>
                <c:pt idx="469">
                  <c:v>129.843327676184</c:v>
                </c:pt>
                <c:pt idx="470">
                  <c:v>128.52845169202712</c:v>
                </c:pt>
                <c:pt idx="471">
                  <c:v>127.30323413461352</c:v>
                </c:pt>
                <c:pt idx="472">
                  <c:v>128.05031736788777</c:v>
                </c:pt>
                <c:pt idx="473">
                  <c:v>129.843327676184</c:v>
                </c:pt>
                <c:pt idx="474">
                  <c:v>131.09842368427599</c:v>
                </c:pt>
                <c:pt idx="475">
                  <c:v>131.57655800841533</c:v>
                </c:pt>
                <c:pt idx="476">
                  <c:v>133.9074694313683</c:v>
                </c:pt>
                <c:pt idx="477">
                  <c:v>132.20411754981538</c:v>
                </c:pt>
                <c:pt idx="478">
                  <c:v>132.17422920997637</c:v>
                </c:pt>
                <c:pt idx="479">
                  <c:v>133.45921355790736</c:v>
                </c:pt>
                <c:pt idx="480">
                  <c:v>134.02699641962937</c:v>
                </c:pt>
                <c:pt idx="481">
                  <c:v>134.02699641962937</c:v>
                </c:pt>
                <c:pt idx="482">
                  <c:v>133.99711796895096</c:v>
                </c:pt>
                <c:pt idx="483">
                  <c:v>134.5051274473818</c:v>
                </c:pt>
                <c:pt idx="484">
                  <c:v>135.82000672792557</c:v>
                </c:pt>
                <c:pt idx="485">
                  <c:v>135.96941875963881</c:v>
                </c:pt>
                <c:pt idx="486">
                  <c:v>135.99929721031722</c:v>
                </c:pt>
                <c:pt idx="487">
                  <c:v>137.19463961343928</c:v>
                </c:pt>
                <c:pt idx="488">
                  <c:v>136.08895563706054</c:v>
                </c:pt>
                <c:pt idx="489">
                  <c:v>135.01315340774707</c:v>
                </c:pt>
                <c:pt idx="490">
                  <c:v>133.77864992849311</c:v>
                </c:pt>
                <c:pt idx="491">
                  <c:v>134.38085036562697</c:v>
                </c:pt>
                <c:pt idx="492">
                  <c:v>134.2604069818133</c:v>
                </c:pt>
                <c:pt idx="493">
                  <c:v>134.56150225579992</c:v>
                </c:pt>
                <c:pt idx="494">
                  <c:v>133.92919591729296</c:v>
                </c:pt>
                <c:pt idx="495">
                  <c:v>134.95293501222707</c:v>
                </c:pt>
                <c:pt idx="496">
                  <c:v>134.53139965081368</c:v>
                </c:pt>
                <c:pt idx="497">
                  <c:v>134.59162134272054</c:v>
                </c:pt>
                <c:pt idx="498">
                  <c:v>133.3269954801591</c:v>
                </c:pt>
                <c:pt idx="499">
                  <c:v>133.11622450306552</c:v>
                </c:pt>
                <c:pt idx="500">
                  <c:v>132.12260119866514</c:v>
                </c:pt>
                <c:pt idx="501">
                  <c:v>133.02590020617251</c:v>
                </c:pt>
                <c:pt idx="502">
                  <c:v>137.30151177246887</c:v>
                </c:pt>
                <c:pt idx="503">
                  <c:v>136.75952973085495</c:v>
                </c:pt>
                <c:pt idx="504">
                  <c:v>137.54239524370928</c:v>
                </c:pt>
                <c:pt idx="505">
                  <c:v>136.21756087478855</c:v>
                </c:pt>
                <c:pt idx="506">
                  <c:v>136.63909953258883</c:v>
                </c:pt>
                <c:pt idx="507">
                  <c:v>137.60261693561614</c:v>
                </c:pt>
                <c:pt idx="508">
                  <c:v>137.78326882578909</c:v>
                </c:pt>
                <c:pt idx="509">
                  <c:v>135.73580382146835</c:v>
                </c:pt>
                <c:pt idx="510">
                  <c:v>136.06700170044118</c:v>
                </c:pt>
                <c:pt idx="511">
                  <c:v>136.3379910730547</c:v>
                </c:pt>
                <c:pt idx="512">
                  <c:v>135.31425197812058</c:v>
                </c:pt>
                <c:pt idx="513">
                  <c:v>135.70568473454773</c:v>
                </c:pt>
                <c:pt idx="514">
                  <c:v>136.39821276496153</c:v>
                </c:pt>
                <c:pt idx="515">
                  <c:v>136.09711749097491</c:v>
                </c:pt>
                <c:pt idx="516">
                  <c:v>133.32699548015916</c:v>
                </c:pt>
                <c:pt idx="517">
                  <c:v>134.10986099301348</c:v>
                </c:pt>
                <c:pt idx="518">
                  <c:v>134.17008268492032</c:v>
                </c:pt>
                <c:pt idx="519">
                  <c:v>134.44107205753383</c:v>
                </c:pt>
                <c:pt idx="520">
                  <c:v>135.52502295521413</c:v>
                </c:pt>
                <c:pt idx="521">
                  <c:v>136.39821276496153</c:v>
                </c:pt>
                <c:pt idx="522">
                  <c:v>135.70568473454773</c:v>
                </c:pt>
                <c:pt idx="523">
                  <c:v>136.21756087478857</c:v>
                </c:pt>
                <c:pt idx="524">
                  <c:v>136.75952973085501</c:v>
                </c:pt>
                <c:pt idx="525">
                  <c:v>138.20482066913689</c:v>
                </c:pt>
                <c:pt idx="526">
                  <c:v>138.62635932693718</c:v>
                </c:pt>
                <c:pt idx="527">
                  <c:v>138.44569425121671</c:v>
                </c:pt>
                <c:pt idx="528">
                  <c:v>137.69294452889608</c:v>
                </c:pt>
                <c:pt idx="529">
                  <c:v>136.75952973085501</c:v>
                </c:pt>
                <c:pt idx="530">
                  <c:v>136.45843445686839</c:v>
                </c:pt>
                <c:pt idx="531">
                  <c:v>128.53950777362198</c:v>
                </c:pt>
                <c:pt idx="532">
                  <c:v>128.87071883814235</c:v>
                </c:pt>
                <c:pt idx="533">
                  <c:v>129.2019299026627</c:v>
                </c:pt>
                <c:pt idx="534">
                  <c:v>129.47291927527624</c:v>
                </c:pt>
                <c:pt idx="535">
                  <c:v>127.87709553374198</c:v>
                </c:pt>
                <c:pt idx="536">
                  <c:v>128.17819080772858</c:v>
                </c:pt>
                <c:pt idx="537">
                  <c:v>129.17182400128962</c:v>
                </c:pt>
                <c:pt idx="538">
                  <c:v>128.62984525606257</c:v>
                </c:pt>
                <c:pt idx="539">
                  <c:v>128.84061293676925</c:v>
                </c:pt>
                <c:pt idx="540">
                  <c:v>130.07512300879696</c:v>
                </c:pt>
                <c:pt idx="541">
                  <c:v>131.33973568581089</c:v>
                </c:pt>
                <c:pt idx="542">
                  <c:v>131.82149603551795</c:v>
                </c:pt>
                <c:pt idx="543">
                  <c:v>131.94193941933162</c:v>
                </c:pt>
                <c:pt idx="544">
                  <c:v>133.32699548015921</c:v>
                </c:pt>
                <c:pt idx="545">
                  <c:v>133.02590020617259</c:v>
                </c:pt>
                <c:pt idx="546">
                  <c:v>132.03226371622469</c:v>
                </c:pt>
                <c:pt idx="547">
                  <c:v>132.48391816455867</c:v>
                </c:pt>
                <c:pt idx="548">
                  <c:v>132.90545682235893</c:v>
                </c:pt>
                <c:pt idx="549">
                  <c:v>133.65820654467953</c:v>
                </c:pt>
                <c:pt idx="550">
                  <c:v>132.7774778981381</c:v>
                </c:pt>
                <c:pt idx="551">
                  <c:v>132.95968897930518</c:v>
                </c:pt>
                <c:pt idx="552">
                  <c:v>133.84042092223353</c:v>
                </c:pt>
                <c:pt idx="553">
                  <c:v>134.69077666006464</c:v>
                </c:pt>
                <c:pt idx="554">
                  <c:v>136.6040886075387</c:v>
                </c:pt>
                <c:pt idx="555">
                  <c:v>139.03368066812499</c:v>
                </c:pt>
                <c:pt idx="556">
                  <c:v>138.48702105352862</c:v>
                </c:pt>
                <c:pt idx="557">
                  <c:v>140.9773589315356</c:v>
                </c:pt>
                <c:pt idx="558">
                  <c:v>140.7951445539816</c:v>
                </c:pt>
                <c:pt idx="559">
                  <c:v>141.82772455852734</c:v>
                </c:pt>
                <c:pt idx="560">
                  <c:v>141.73660583239626</c:v>
                </c:pt>
                <c:pt idx="561">
                  <c:v>142.58697475577489</c:v>
                </c:pt>
                <c:pt idx="562">
                  <c:v>141.73660583239626</c:v>
                </c:pt>
                <c:pt idx="563">
                  <c:v>141.64550029181274</c:v>
                </c:pt>
                <c:pt idx="564">
                  <c:v>140.58255726771731</c:v>
                </c:pt>
                <c:pt idx="565">
                  <c:v>141.2203224228972</c:v>
                </c:pt>
                <c:pt idx="566">
                  <c:v>140.06626067267069</c:v>
                </c:pt>
                <c:pt idx="567">
                  <c:v>141.76698203749353</c:v>
                </c:pt>
                <c:pt idx="568">
                  <c:v>140.76476834888442</c:v>
                </c:pt>
                <c:pt idx="569">
                  <c:v>142.67808029635847</c:v>
                </c:pt>
                <c:pt idx="570">
                  <c:v>144.59138894744567</c:v>
                </c:pt>
                <c:pt idx="571">
                  <c:v>144.68249778441606</c:v>
                </c:pt>
                <c:pt idx="572">
                  <c:v>141.91883009911092</c:v>
                </c:pt>
                <c:pt idx="573">
                  <c:v>144.31805914014748</c:v>
                </c:pt>
                <c:pt idx="574">
                  <c:v>142.52623223474112</c:v>
                </c:pt>
                <c:pt idx="575">
                  <c:v>143.07289184933742</c:v>
                </c:pt>
                <c:pt idx="576">
                  <c:v>145.98840429987305</c:v>
                </c:pt>
                <c:pt idx="577">
                  <c:v>145.41138166572699</c:v>
                </c:pt>
                <c:pt idx="578">
                  <c:v>145.1076756533316</c:v>
                </c:pt>
                <c:pt idx="579">
                  <c:v>146.35284294414163</c:v>
                </c:pt>
                <c:pt idx="580">
                  <c:v>146.14025236149041</c:v>
                </c:pt>
                <c:pt idx="581">
                  <c:v>146.01878380135716</c:v>
                </c:pt>
                <c:pt idx="582">
                  <c:v>146.17062856658768</c:v>
                </c:pt>
                <c:pt idx="583">
                  <c:v>148.29652780032606</c:v>
                </c:pt>
                <c:pt idx="584">
                  <c:v>145.95804128032333</c:v>
                </c:pt>
                <c:pt idx="585">
                  <c:v>147.84097372631328</c:v>
                </c:pt>
                <c:pt idx="586">
                  <c:v>149.42021334545535</c:v>
                </c:pt>
                <c:pt idx="587">
                  <c:v>149.78465198972393</c:v>
                </c:pt>
                <c:pt idx="588">
                  <c:v>150.30094528838364</c:v>
                </c:pt>
                <c:pt idx="589">
                  <c:v>150.02761548108546</c:v>
                </c:pt>
                <c:pt idx="590">
                  <c:v>147.65875275598549</c:v>
                </c:pt>
                <c:pt idx="591">
                  <c:v>148.81281450621199</c:v>
                </c:pt>
                <c:pt idx="592">
                  <c:v>148.56984771846354</c:v>
                </c:pt>
                <c:pt idx="593">
                  <c:v>149.72390946869004</c:v>
                </c:pt>
                <c:pt idx="594">
                  <c:v>152.94313122800799</c:v>
                </c:pt>
                <c:pt idx="595">
                  <c:v>150.60464141161839</c:v>
                </c:pt>
                <c:pt idx="596">
                  <c:v>149.57206140707268</c:v>
                </c:pt>
                <c:pt idx="597">
                  <c:v>148.1143068299983</c:v>
                </c:pt>
                <c:pt idx="598">
                  <c:v>146.62617275143978</c:v>
                </c:pt>
                <c:pt idx="599">
                  <c:v>146.56543023040598</c:v>
                </c:pt>
                <c:pt idx="600">
                  <c:v>144.65213146847944</c:v>
                </c:pt>
                <c:pt idx="601">
                  <c:v>146.04914682090686</c:v>
                </c:pt>
                <c:pt idx="602">
                  <c:v>147.53728089946537</c:v>
                </c:pt>
                <c:pt idx="603">
                  <c:v>144.1358348734328</c:v>
                </c:pt>
                <c:pt idx="604">
                  <c:v>142.61733777532459</c:v>
                </c:pt>
                <c:pt idx="605">
                  <c:v>139.6410828037551</c:v>
                </c:pt>
                <c:pt idx="606">
                  <c:v>142.79956204203924</c:v>
                </c:pt>
                <c:pt idx="607">
                  <c:v>142.46548971370723</c:v>
                </c:pt>
                <c:pt idx="608">
                  <c:v>141.18995940334747</c:v>
                </c:pt>
                <c:pt idx="609">
                  <c:v>139.94478881615052</c:v>
                </c:pt>
                <c:pt idx="610">
                  <c:v>140.70403901339805</c:v>
                </c:pt>
                <c:pt idx="611">
                  <c:v>142.89066758262274</c:v>
                </c:pt>
                <c:pt idx="612">
                  <c:v>141.70624281284651</c:v>
                </c:pt>
                <c:pt idx="613">
                  <c:v>142.73881952100535</c:v>
                </c:pt>
                <c:pt idx="614">
                  <c:v>143.32056258116327</c:v>
                </c:pt>
                <c:pt idx="615">
                  <c:v>143.68797127001056</c:v>
                </c:pt>
                <c:pt idx="616">
                  <c:v>144.20846086916828</c:v>
                </c:pt>
                <c:pt idx="617">
                  <c:v>145.21884630085236</c:v>
                </c:pt>
                <c:pt idx="618">
                  <c:v>142.67758583832645</c:v>
                </c:pt>
                <c:pt idx="619">
                  <c:v>138.94225867440093</c:v>
                </c:pt>
                <c:pt idx="620">
                  <c:v>139.43213802499295</c:v>
                </c:pt>
                <c:pt idx="621">
                  <c:v>138.36051891062991</c:v>
                </c:pt>
                <c:pt idx="622">
                  <c:v>137.7175553533406</c:v>
                </c:pt>
                <c:pt idx="623">
                  <c:v>139.73830973477442</c:v>
                </c:pt>
                <c:pt idx="624">
                  <c:v>140.84054239409005</c:v>
                </c:pt>
                <c:pt idx="625">
                  <c:v>140.62621791194007</c:v>
                </c:pt>
                <c:pt idx="626">
                  <c:v>142.09585926010297</c:v>
                </c:pt>
                <c:pt idx="627">
                  <c:v>142.67758583832651</c:v>
                </c:pt>
                <c:pt idx="628">
                  <c:v>142.61636204480823</c:v>
                </c:pt>
                <c:pt idx="629">
                  <c:v>141.9733853019714</c:v>
                </c:pt>
                <c:pt idx="630">
                  <c:v>142.0346222810372</c:v>
                </c:pt>
                <c:pt idx="631">
                  <c:v>142.67758583832651</c:v>
                </c:pt>
                <c:pt idx="632">
                  <c:v>143.77981849764211</c:v>
                </c:pt>
                <c:pt idx="633">
                  <c:v>145.64748867237864</c:v>
                </c:pt>
                <c:pt idx="634">
                  <c:v>145.31069352848394</c:v>
                </c:pt>
                <c:pt idx="635">
                  <c:v>145.43316748661556</c:v>
                </c:pt>
                <c:pt idx="636">
                  <c:v>144.85143761200516</c:v>
                </c:pt>
                <c:pt idx="637">
                  <c:v>146.04552079533917</c:v>
                </c:pt>
                <c:pt idx="638">
                  <c:v>146.68848435262848</c:v>
                </c:pt>
                <c:pt idx="639">
                  <c:v>147.85195399100988</c:v>
                </c:pt>
                <c:pt idx="640">
                  <c:v>146.41292618779957</c:v>
                </c:pt>
                <c:pt idx="641">
                  <c:v>145.98428381627338</c:v>
                </c:pt>
                <c:pt idx="642">
                  <c:v>141.82030109527412</c:v>
                </c:pt>
                <c:pt idx="643">
                  <c:v>141.17733424159795</c:v>
                </c:pt>
                <c:pt idx="644">
                  <c:v>142.80005979645813</c:v>
                </c:pt>
                <c:pt idx="645">
                  <c:v>143.28993914705015</c:v>
                </c:pt>
                <c:pt idx="646">
                  <c:v>142.21832992184775</c:v>
                </c:pt>
                <c:pt idx="647">
                  <c:v>143.10624139540027</c:v>
                </c:pt>
                <c:pt idx="648">
                  <c:v>144.69834351614725</c:v>
                </c:pt>
                <c:pt idx="649">
                  <c:v>145.15760932178665</c:v>
                </c:pt>
                <c:pt idx="650">
                  <c:v>145.34132025898407</c:v>
                </c:pt>
                <c:pt idx="651">
                  <c:v>144.36155826141317</c:v>
                </c:pt>
                <c:pt idx="652">
                  <c:v>144.57587944717631</c:v>
                </c:pt>
                <c:pt idx="653">
                  <c:v>144.02476641390538</c:v>
                </c:pt>
                <c:pt idx="654">
                  <c:v>143.44302335374749</c:v>
                </c:pt>
                <c:pt idx="655">
                  <c:v>142.73882281739239</c:v>
                </c:pt>
                <c:pt idx="656">
                  <c:v>142.24894346680037</c:v>
                </c:pt>
                <c:pt idx="657">
                  <c:v>140.41189672617708</c:v>
                </c:pt>
                <c:pt idx="658">
                  <c:v>138.63607707545896</c:v>
                </c:pt>
                <c:pt idx="659">
                  <c:v>137.25829943686196</c:v>
                </c:pt>
                <c:pt idx="660">
                  <c:v>138.39114234474326</c:v>
                </c:pt>
                <c:pt idx="661">
                  <c:v>139.55461198312469</c:v>
                </c:pt>
                <c:pt idx="662">
                  <c:v>138.26866838661167</c:v>
                </c:pt>
                <c:pt idx="663">
                  <c:v>138.51361630287488</c:v>
                </c:pt>
                <c:pt idx="664">
                  <c:v>139.67707275570879</c:v>
                </c:pt>
                <c:pt idx="665">
                  <c:v>138.75855103359058</c:v>
                </c:pt>
                <c:pt idx="666">
                  <c:v>138.88102169533531</c:v>
                </c:pt>
                <c:pt idx="667">
                  <c:v>137.4726206226251</c:v>
                </c:pt>
                <c:pt idx="668">
                  <c:v>136.52347217000678</c:v>
                </c:pt>
                <c:pt idx="669">
                  <c:v>137.04396506555136</c:v>
                </c:pt>
                <c:pt idx="670">
                  <c:v>136.55408571495934</c:v>
                </c:pt>
                <c:pt idx="671">
                  <c:v>138.5442265514406</c:v>
                </c:pt>
                <c:pt idx="672">
                  <c:v>136.58470914907255</c:v>
                </c:pt>
                <c:pt idx="673">
                  <c:v>136.15606677754633</c:v>
                </c:pt>
                <c:pt idx="674">
                  <c:v>136.49286192144106</c:v>
                </c:pt>
                <c:pt idx="675">
                  <c:v>136.37038796330947</c:v>
                </c:pt>
                <c:pt idx="676">
                  <c:v>135.66618742695437</c:v>
                </c:pt>
                <c:pt idx="677">
                  <c:v>137.61177429836843</c:v>
                </c:pt>
                <c:pt idx="678">
                  <c:v>138.69265296347677</c:v>
                </c:pt>
                <c:pt idx="679">
                  <c:v>139.37206796688275</c:v>
                </c:pt>
                <c:pt idx="680">
                  <c:v>140.57647873031112</c:v>
                </c:pt>
                <c:pt idx="681">
                  <c:v>142.33676910243858</c:v>
                </c:pt>
                <c:pt idx="682">
                  <c:v>141.41030308794006</c:v>
                </c:pt>
                <c:pt idx="683">
                  <c:v>140.79265248550067</c:v>
                </c:pt>
                <c:pt idx="684">
                  <c:v>139.86618317461529</c:v>
                </c:pt>
                <c:pt idx="685">
                  <c:v>139.80441877364871</c:v>
                </c:pt>
                <c:pt idx="686">
                  <c:v>138.81618506179677</c:v>
                </c:pt>
                <c:pt idx="687">
                  <c:v>139.18676817120928</c:v>
                </c:pt>
                <c:pt idx="688">
                  <c:v>138.90882671866629</c:v>
                </c:pt>
                <c:pt idx="689">
                  <c:v>138.41471151093376</c:v>
                </c:pt>
                <c:pt idx="690">
                  <c:v>137.36471010172838</c:v>
                </c:pt>
                <c:pt idx="691">
                  <c:v>135.88235788575702</c:v>
                </c:pt>
                <c:pt idx="692">
                  <c:v>134.06029981627611</c:v>
                </c:pt>
                <c:pt idx="693">
                  <c:v>134.24559631556269</c:v>
                </c:pt>
                <c:pt idx="694">
                  <c:v>133.9676548630197</c:v>
                </c:pt>
                <c:pt idx="695">
                  <c:v>134.24559631556269</c:v>
                </c:pt>
                <c:pt idx="696">
                  <c:v>134.73971481968209</c:v>
                </c:pt>
                <c:pt idx="697">
                  <c:v>136.03676723998001</c:v>
                </c:pt>
                <c:pt idx="698">
                  <c:v>135.63529368911702</c:v>
                </c:pt>
                <c:pt idx="699">
                  <c:v>136.40735364577941</c:v>
                </c:pt>
                <c:pt idx="700">
                  <c:v>135.20294288235104</c:v>
                </c:pt>
                <c:pt idx="701">
                  <c:v>139.09412651433976</c:v>
                </c:pt>
                <c:pt idx="702">
                  <c:v>139.06323607288928</c:v>
                </c:pt>
                <c:pt idx="703">
                  <c:v>139.00147167192273</c:v>
                </c:pt>
                <c:pt idx="704">
                  <c:v>138.90882671866632</c:v>
                </c:pt>
                <c:pt idx="705">
                  <c:v>140.11323748209466</c:v>
                </c:pt>
                <c:pt idx="706">
                  <c:v>143.57207030731743</c:v>
                </c:pt>
                <c:pt idx="707">
                  <c:v>143.57207030731743</c:v>
                </c:pt>
                <c:pt idx="708">
                  <c:v>144.12794002685587</c:v>
                </c:pt>
                <c:pt idx="709">
                  <c:v>146.72205805299916</c:v>
                </c:pt>
                <c:pt idx="710">
                  <c:v>147.33970865543859</c:v>
                </c:pt>
                <c:pt idx="711">
                  <c:v>146.59853914022668</c:v>
                </c:pt>
                <c:pt idx="712">
                  <c:v>146.22794284526663</c:v>
                </c:pt>
                <c:pt idx="713">
                  <c:v>146.47500704190668</c:v>
                </c:pt>
                <c:pt idx="714">
                  <c:v>145.70294708524426</c:v>
                </c:pt>
                <c:pt idx="715">
                  <c:v>146.01176579369022</c:v>
                </c:pt>
                <c:pt idx="716">
                  <c:v>147.49411800966161</c:v>
                </c:pt>
                <c:pt idx="717">
                  <c:v>146.16618833346075</c:v>
                </c:pt>
                <c:pt idx="718">
                  <c:v>147.95735925787804</c:v>
                </c:pt>
                <c:pt idx="719">
                  <c:v>147.95735925787804</c:v>
                </c:pt>
                <c:pt idx="720">
                  <c:v>148.05000091474756</c:v>
                </c:pt>
                <c:pt idx="721">
                  <c:v>148.66765151718698</c:v>
                </c:pt>
                <c:pt idx="722">
                  <c:v>150.55147728402133</c:v>
                </c:pt>
                <c:pt idx="723">
                  <c:v>149.96471712303241</c:v>
                </c:pt>
                <c:pt idx="724">
                  <c:v>150.27353583147834</c:v>
                </c:pt>
                <c:pt idx="725">
                  <c:v>149.62500797313595</c:v>
                </c:pt>
                <c:pt idx="726">
                  <c:v>149.50147587481595</c:v>
                </c:pt>
                <c:pt idx="727">
                  <c:v>151.84852970431925</c:v>
                </c:pt>
                <c:pt idx="728">
                  <c:v>151.13823744501028</c:v>
                </c:pt>
                <c:pt idx="729">
                  <c:v>149.74854007145595</c:v>
                </c:pt>
                <c:pt idx="730">
                  <c:v>148.82206087140995</c:v>
                </c:pt>
                <c:pt idx="731">
                  <c:v>149.6867756704894</c:v>
                </c:pt>
                <c:pt idx="732">
                  <c:v>149.03823462659949</c:v>
                </c:pt>
                <c:pt idx="733">
                  <c:v>147.43236349785565</c:v>
                </c:pt>
                <c:pt idx="734">
                  <c:v>148.57500656393057</c:v>
                </c:pt>
                <c:pt idx="735">
                  <c:v>150.18089087822196</c:v>
                </c:pt>
                <c:pt idx="736">
                  <c:v>148.88382527237653</c:v>
                </c:pt>
                <c:pt idx="737">
                  <c:v>151.32353394429686</c:v>
                </c:pt>
                <c:pt idx="738">
                  <c:v>150.52060002811837</c:v>
                </c:pt>
                <c:pt idx="739">
                  <c:v>149.43970817746251</c:v>
                </c:pt>
                <c:pt idx="740">
                  <c:v>149.19265716637003</c:v>
                </c:pt>
                <c:pt idx="741">
                  <c:v>147.23163331519794</c:v>
                </c:pt>
                <c:pt idx="742">
                  <c:v>148.10320130260044</c:v>
                </c:pt>
                <c:pt idx="743">
                  <c:v>148.63236039925198</c:v>
                </c:pt>
                <c:pt idx="744">
                  <c:v>147.38726562895326</c:v>
                </c:pt>
                <c:pt idx="745">
                  <c:v>150.09533974953081</c:v>
                </c:pt>
                <c:pt idx="746">
                  <c:v>148.78799271300733</c:v>
                </c:pt>
                <c:pt idx="747">
                  <c:v>150.71787559732607</c:v>
                </c:pt>
                <c:pt idx="748">
                  <c:v>150.00195310922643</c:v>
                </c:pt>
                <c:pt idx="749">
                  <c:v>150.96689784777269</c:v>
                </c:pt>
                <c:pt idx="750">
                  <c:v>151.24704458313823</c:v>
                </c:pt>
                <c:pt idx="751">
                  <c:v>151.90071150862622</c:v>
                </c:pt>
                <c:pt idx="752">
                  <c:v>152.02522263384952</c:v>
                </c:pt>
                <c:pt idx="753">
                  <c:v>151.65170244372712</c:v>
                </c:pt>
                <c:pt idx="754">
                  <c:v>148.38333485241841</c:v>
                </c:pt>
                <c:pt idx="755">
                  <c:v>148.16544697605141</c:v>
                </c:pt>
                <c:pt idx="756">
                  <c:v>148.53898035172131</c:v>
                </c:pt>
                <c:pt idx="757">
                  <c:v>149.72180637386083</c:v>
                </c:pt>
                <c:pt idx="758">
                  <c:v>148.53898035172131</c:v>
                </c:pt>
                <c:pt idx="759">
                  <c:v>149.31716169881949</c:v>
                </c:pt>
                <c:pt idx="760">
                  <c:v>150.74900997140563</c:v>
                </c:pt>
                <c:pt idx="761">
                  <c:v>147.63629117578671</c:v>
                </c:pt>
                <c:pt idx="762">
                  <c:v>149.53504957518652</c:v>
                </c:pt>
                <c:pt idx="763">
                  <c:v>149.62842962271711</c:v>
                </c:pt>
                <c:pt idx="764">
                  <c:v>150.49998772095901</c:v>
                </c:pt>
                <c:pt idx="765">
                  <c:v>150.93577665924059</c:v>
                </c:pt>
                <c:pt idx="766">
                  <c:v>154.54653006659211</c:v>
                </c:pt>
                <c:pt idx="767">
                  <c:v>153.89284995555661</c:v>
                </c:pt>
                <c:pt idx="768">
                  <c:v>152.80340398094771</c:v>
                </c:pt>
                <c:pt idx="769">
                  <c:v>150.87352109662896</c:v>
                </c:pt>
                <c:pt idx="770">
                  <c:v>152.67889285572437</c:v>
                </c:pt>
                <c:pt idx="771">
                  <c:v>152.46100168297048</c:v>
                </c:pt>
                <c:pt idx="772">
                  <c:v>149.09927052606557</c:v>
                </c:pt>
                <c:pt idx="773">
                  <c:v>150.3132309222847</c:v>
                </c:pt>
                <c:pt idx="774">
                  <c:v>149.03701496345394</c:v>
                </c:pt>
                <c:pt idx="775">
                  <c:v>146.98262095391186</c:v>
                </c:pt>
                <c:pt idx="776">
                  <c:v>147.26276768927744</c:v>
                </c:pt>
                <c:pt idx="777">
                  <c:v>148.07207022490766</c:v>
                </c:pt>
                <c:pt idx="778">
                  <c:v>148.97475940084226</c:v>
                </c:pt>
                <c:pt idx="779">
                  <c:v>152.18085824399176</c:v>
                </c:pt>
                <c:pt idx="780">
                  <c:v>151.58944688111541</c:v>
                </c:pt>
                <c:pt idx="781">
                  <c:v>152.21199261807132</c:v>
                </c:pt>
                <c:pt idx="782">
                  <c:v>155.60485485266889</c:v>
                </c:pt>
                <c:pt idx="783">
                  <c:v>155.85386721395489</c:v>
                </c:pt>
                <c:pt idx="784">
                  <c:v>156.56979299844141</c:v>
                </c:pt>
                <c:pt idx="785">
                  <c:v>157.5658622219066</c:v>
                </c:pt>
                <c:pt idx="786">
                  <c:v>158.62418700798347</c:v>
                </c:pt>
                <c:pt idx="787">
                  <c:v>160.21168077987249</c:v>
                </c:pt>
                <c:pt idx="788">
                  <c:v>161.05211439319541</c:v>
                </c:pt>
                <c:pt idx="789">
                  <c:v>161.08323887811434</c:v>
                </c:pt>
                <c:pt idx="790">
                  <c:v>163.35552076402345</c:v>
                </c:pt>
                <c:pt idx="791">
                  <c:v>160.58520426638177</c:v>
                </c:pt>
                <c:pt idx="792">
                  <c:v>160.77197095421673</c:v>
                </c:pt>
                <c:pt idx="793">
                  <c:v>162.20381922680286</c:v>
                </c:pt>
                <c:pt idx="794">
                  <c:v>160.86534770536045</c:v>
                </c:pt>
                <c:pt idx="795">
                  <c:v>161.70578461507026</c:v>
                </c:pt>
                <c:pt idx="796">
                  <c:v>162.11043917927225</c:v>
                </c:pt>
                <c:pt idx="797">
                  <c:v>161.86141692882563</c:v>
                </c:pt>
                <c:pt idx="798">
                  <c:v>162.7641094011471</c:v>
                </c:pt>
                <c:pt idx="799">
                  <c:v>163.35552076402342</c:v>
                </c:pt>
                <c:pt idx="800">
                  <c:v>164.94301453591245</c:v>
                </c:pt>
                <c:pt idx="801">
                  <c:v>164.94301453591245</c:v>
                </c:pt>
                <c:pt idx="802">
                  <c:v>162.68438298807257</c:v>
                </c:pt>
                <c:pt idx="803">
                  <c:v>164.31561981385639</c:v>
                </c:pt>
                <c:pt idx="804">
                  <c:v>165.38219545629335</c:v>
                </c:pt>
                <c:pt idx="805">
                  <c:v>165.53904413680738</c:v>
                </c:pt>
                <c:pt idx="806">
                  <c:v>164.09603100185939</c:v>
                </c:pt>
                <c:pt idx="807">
                  <c:v>164.81753756933335</c:v>
                </c:pt>
                <c:pt idx="808">
                  <c:v>165.53904413680735</c:v>
                </c:pt>
                <c:pt idx="809">
                  <c:v>164.37835994533935</c:v>
                </c:pt>
                <c:pt idx="810">
                  <c:v>165.50766583009866</c:v>
                </c:pt>
                <c:pt idx="811">
                  <c:v>167.48397502723233</c:v>
                </c:pt>
                <c:pt idx="812">
                  <c:v>168.51918884489501</c:v>
                </c:pt>
                <c:pt idx="813">
                  <c:v>169.24069541236898</c:v>
                </c:pt>
                <c:pt idx="814">
                  <c:v>170.84055393144411</c:v>
                </c:pt>
                <c:pt idx="815">
                  <c:v>168.64465921870033</c:v>
                </c:pt>
                <c:pt idx="816">
                  <c:v>168.55055396605619</c:v>
                </c:pt>
                <c:pt idx="817">
                  <c:v>168.67603422902215</c:v>
                </c:pt>
                <c:pt idx="818">
                  <c:v>168.48781053818632</c:v>
                </c:pt>
                <c:pt idx="819">
                  <c:v>168.39370528554218</c:v>
                </c:pt>
                <c:pt idx="820">
                  <c:v>161.93149811388992</c:v>
                </c:pt>
                <c:pt idx="821">
                  <c:v>164.94302112868624</c:v>
                </c:pt>
                <c:pt idx="822">
                  <c:v>163.3431461276767</c:v>
                </c:pt>
                <c:pt idx="823">
                  <c:v>160.58259023158607</c:v>
                </c:pt>
                <c:pt idx="824">
                  <c:v>160.58259023158607</c:v>
                </c:pt>
                <c:pt idx="825">
                  <c:v>162.11972180472571</c:v>
                </c:pt>
                <c:pt idx="826">
                  <c:v>164.37835994533935</c:v>
                </c:pt>
                <c:pt idx="827">
                  <c:v>164.81753756933333</c:v>
                </c:pt>
                <c:pt idx="828">
                  <c:v>164.8489026904945</c:v>
                </c:pt>
                <c:pt idx="829">
                  <c:v>164.34698493501753</c:v>
                </c:pt>
                <c:pt idx="830">
                  <c:v>170.90329735931397</c:v>
                </c:pt>
                <c:pt idx="831">
                  <c:v>168.83288290953615</c:v>
                </c:pt>
                <c:pt idx="832">
                  <c:v>168.08001122090099</c:v>
                </c:pt>
                <c:pt idx="833">
                  <c:v>173.78933351837054</c:v>
                </c:pt>
                <c:pt idx="834">
                  <c:v>172.81686312857772</c:v>
                </c:pt>
                <c:pt idx="835">
                  <c:v>173.85206376069286</c:v>
                </c:pt>
                <c:pt idx="836">
                  <c:v>174.38535982287851</c:v>
                </c:pt>
                <c:pt idx="837">
                  <c:v>175.5774190246683</c:v>
                </c:pt>
                <c:pt idx="838">
                  <c:v>175.23234994970534</c:v>
                </c:pt>
                <c:pt idx="839">
                  <c:v>176.14208020801516</c:v>
                </c:pt>
                <c:pt idx="840">
                  <c:v>177.80467885857325</c:v>
                </c:pt>
                <c:pt idx="841">
                  <c:v>177.42824466244912</c:v>
                </c:pt>
                <c:pt idx="842">
                  <c:v>178.52618542604728</c:v>
                </c:pt>
                <c:pt idx="843">
                  <c:v>179.27907030022996</c:v>
                </c:pt>
                <c:pt idx="844">
                  <c:v>179.53002423338813</c:v>
                </c:pt>
                <c:pt idx="845">
                  <c:v>179.56139924370993</c:v>
                </c:pt>
                <c:pt idx="846">
                  <c:v>178.27523478927597</c:v>
                </c:pt>
                <c:pt idx="847">
                  <c:v>179.46728080551827</c:v>
                </c:pt>
                <c:pt idx="848">
                  <c:v>179.49865911222696</c:v>
                </c:pt>
                <c:pt idx="849">
                  <c:v>179.12221173055528</c:v>
                </c:pt>
                <c:pt idx="850">
                  <c:v>179.6555044963541</c:v>
                </c:pt>
                <c:pt idx="851">
                  <c:v>179.43591898074396</c:v>
                </c:pt>
                <c:pt idx="852">
                  <c:v>178.77715254475294</c:v>
                </c:pt>
                <c:pt idx="853">
                  <c:v>178.14975122992311</c:v>
                </c:pt>
                <c:pt idx="854">
                  <c:v>178.30659991043714</c:v>
                </c:pt>
                <c:pt idx="855">
                  <c:v>181.47495512381309</c:v>
                </c:pt>
                <c:pt idx="856">
                  <c:v>181.00441237865792</c:v>
                </c:pt>
                <c:pt idx="857">
                  <c:v>180.56523475466392</c:v>
                </c:pt>
                <c:pt idx="858">
                  <c:v>178.36934004192011</c:v>
                </c:pt>
                <c:pt idx="859">
                  <c:v>182.13373144896471</c:v>
                </c:pt>
                <c:pt idx="860">
                  <c:v>183.48263933126856</c:v>
                </c:pt>
                <c:pt idx="861">
                  <c:v>183.57674458391273</c:v>
                </c:pt>
                <c:pt idx="862">
                  <c:v>183.70222814326559</c:v>
                </c:pt>
                <c:pt idx="863">
                  <c:v>183.26304063011096</c:v>
                </c:pt>
                <c:pt idx="864">
                  <c:v>182.63564920444176</c:v>
                </c:pt>
                <c:pt idx="865">
                  <c:v>182.76201289909153</c:v>
                </c:pt>
                <c:pt idx="866">
                  <c:v>182.54086819248727</c:v>
                </c:pt>
                <c:pt idx="867">
                  <c:v>185.44737491406738</c:v>
                </c:pt>
                <c:pt idx="868">
                  <c:v>184.24686047993092</c:v>
                </c:pt>
                <c:pt idx="869">
                  <c:v>190.2494194650657</c:v>
                </c:pt>
                <c:pt idx="870">
                  <c:v>190.09145001301255</c:v>
                </c:pt>
                <c:pt idx="871">
                  <c:v>189.64915730341716</c:v>
                </c:pt>
                <c:pt idx="872">
                  <c:v>187.40610118358427</c:v>
                </c:pt>
                <c:pt idx="873">
                  <c:v>185.00508220447199</c:v>
                </c:pt>
                <c:pt idx="874">
                  <c:v>184.84711275241884</c:v>
                </c:pt>
                <c:pt idx="875">
                  <c:v>185.13144260273484</c:v>
                </c:pt>
                <c:pt idx="876">
                  <c:v>184.02571577332665</c:v>
                </c:pt>
                <c:pt idx="877">
                  <c:v>185.06827064457062</c:v>
                </c:pt>
                <c:pt idx="878">
                  <c:v>186.36355620150096</c:v>
                </c:pt>
                <c:pt idx="879">
                  <c:v>186.3319570368713</c:v>
                </c:pt>
                <c:pt idx="880">
                  <c:v>186.61629018357419</c:v>
                </c:pt>
                <c:pt idx="881">
                  <c:v>185.88966762366277</c:v>
                </c:pt>
                <c:pt idx="882">
                  <c:v>184.53119362663381</c:v>
                </c:pt>
                <c:pt idx="883">
                  <c:v>184.97348303984234</c:v>
                </c:pt>
                <c:pt idx="884">
                  <c:v>186.17399747397877</c:v>
                </c:pt>
                <c:pt idx="885">
                  <c:v>186.48991659976377</c:v>
                </c:pt>
                <c:pt idx="886">
                  <c:v>187.27972759977385</c:v>
                </c:pt>
                <c:pt idx="887">
                  <c:v>187.5956599111064</c:v>
                </c:pt>
                <c:pt idx="888">
                  <c:v>187.469286327296</c:v>
                </c:pt>
                <c:pt idx="889">
                  <c:v>186.0792263511849</c:v>
                </c:pt>
                <c:pt idx="890">
                  <c:v>187.81680461771066</c:v>
                </c:pt>
                <c:pt idx="891">
                  <c:v>185.95285276737454</c:v>
                </c:pt>
                <c:pt idx="892">
                  <c:v>185.35259060572599</c:v>
                </c:pt>
                <c:pt idx="893">
                  <c:v>184.62596474942768</c:v>
                </c:pt>
                <c:pt idx="894">
                  <c:v>192.65043844417798</c:v>
                </c:pt>
                <c:pt idx="895">
                  <c:v>194.4828010190451</c:v>
                </c:pt>
                <c:pt idx="896">
                  <c:v>195.11463927061513</c:v>
                </c:pt>
                <c:pt idx="897">
                  <c:v>191.76585302498717</c:v>
                </c:pt>
                <c:pt idx="898">
                  <c:v>188.57501645309105</c:v>
                </c:pt>
                <c:pt idx="899">
                  <c:v>185.63692045604199</c:v>
                </c:pt>
                <c:pt idx="900">
                  <c:v>185.44737491406735</c:v>
                </c:pt>
                <c:pt idx="901">
                  <c:v>186.58470420449206</c:v>
                </c:pt>
                <c:pt idx="902">
                  <c:v>186.4899165997638</c:v>
                </c:pt>
                <c:pt idx="903">
                  <c:v>190.12304917764217</c:v>
                </c:pt>
                <c:pt idx="904">
                  <c:v>189.36482415671423</c:v>
                </c:pt>
                <c:pt idx="905">
                  <c:v>190.81808575847148</c:v>
                </c:pt>
                <c:pt idx="906">
                  <c:v>191.41833473457254</c:v>
                </c:pt>
                <c:pt idx="907">
                  <c:v>190.81808575847151</c:v>
                </c:pt>
                <c:pt idx="908">
                  <c:v>190.88125771663573</c:v>
                </c:pt>
                <c:pt idx="909">
                  <c:v>191.1971900279683</c:v>
                </c:pt>
                <c:pt idx="910">
                  <c:v>190.81808575847151</c:v>
                </c:pt>
                <c:pt idx="911">
                  <c:v>192.17655975550045</c:v>
                </c:pt>
                <c:pt idx="912">
                  <c:v>193.15591629748511</c:v>
                </c:pt>
                <c:pt idx="913">
                  <c:v>192.4608797166558</c:v>
                </c:pt>
                <c:pt idx="914">
                  <c:v>193.15591629748511</c:v>
                </c:pt>
                <c:pt idx="915">
                  <c:v>191.07081644415786</c:v>
                </c:pt>
                <c:pt idx="916">
                  <c:v>192.58725000407929</c:v>
                </c:pt>
                <c:pt idx="917">
                  <c:v>192.33451931839292</c:v>
                </c:pt>
                <c:pt idx="918">
                  <c:v>195.30419799813725</c:v>
                </c:pt>
                <c:pt idx="919">
                  <c:v>197.42089701609416</c:v>
                </c:pt>
                <c:pt idx="920">
                  <c:v>198.77935782757561</c:v>
                </c:pt>
                <c:pt idx="921">
                  <c:v>199.12687611799026</c:v>
                </c:pt>
                <c:pt idx="922">
                  <c:v>200.51694927964886</c:v>
                </c:pt>
                <c:pt idx="923">
                  <c:v>197.73681614187916</c:v>
                </c:pt>
                <c:pt idx="924">
                  <c:v>196.59948685145446</c:v>
                </c:pt>
                <c:pt idx="925">
                  <c:v>196.85223072268835</c:v>
                </c:pt>
                <c:pt idx="926">
                  <c:v>196.66267199516622</c:v>
                </c:pt>
                <c:pt idx="927">
                  <c:v>198.11592041137598</c:v>
                </c:pt>
                <c:pt idx="928">
                  <c:v>199.70593591922804</c:v>
                </c:pt>
                <c:pt idx="929">
                  <c:v>196.78031345013207</c:v>
                </c:pt>
                <c:pt idx="930">
                  <c:v>198.81552908080755</c:v>
                </c:pt>
                <c:pt idx="931">
                  <c:v>201.96375325950862</c:v>
                </c:pt>
                <c:pt idx="932">
                  <c:v>200.75535057156881</c:v>
                </c:pt>
                <c:pt idx="933">
                  <c:v>201.4867561888428</c:v>
                </c:pt>
                <c:pt idx="934">
                  <c:v>204.06257267502951</c:v>
                </c:pt>
                <c:pt idx="935">
                  <c:v>207.71961394694699</c:v>
                </c:pt>
                <c:pt idx="936">
                  <c:v>202.88596693493216</c:v>
                </c:pt>
                <c:pt idx="937">
                  <c:v>206.51121125900721</c:v>
                </c:pt>
                <c:pt idx="938">
                  <c:v>203.3629738947586</c:v>
                </c:pt>
                <c:pt idx="939">
                  <c:v>203.6809862262123</c:v>
                </c:pt>
                <c:pt idx="940">
                  <c:v>203.80816412842134</c:v>
                </c:pt>
                <c:pt idx="941">
                  <c:v>204.50777609423977</c:v>
                </c:pt>
                <c:pt idx="942">
                  <c:v>202.15456131765816</c:v>
                </c:pt>
                <c:pt idx="943">
                  <c:v>202.24995875395919</c:v>
                </c:pt>
                <c:pt idx="944">
                  <c:v>205.8751898924867</c:v>
                </c:pt>
                <c:pt idx="945">
                  <c:v>205.71620515327459</c:v>
                </c:pt>
                <c:pt idx="946">
                  <c:v>204.06257267502951</c:v>
                </c:pt>
                <c:pt idx="947">
                  <c:v>207.33800112703472</c:v>
                </c:pt>
                <c:pt idx="948">
                  <c:v>204.34878805864076</c:v>
                </c:pt>
                <c:pt idx="949">
                  <c:v>204.88938891415205</c:v>
                </c:pt>
                <c:pt idx="950">
                  <c:v>202.85416998708973</c:v>
                </c:pt>
                <c:pt idx="951">
                  <c:v>203.7763836625133</c:v>
                </c:pt>
                <c:pt idx="952">
                  <c:v>197.60711650370706</c:v>
                </c:pt>
                <c:pt idx="953">
                  <c:v>196.6849028282835</c:v>
                </c:pt>
                <c:pt idx="954">
                  <c:v>200.62814629826468</c:v>
                </c:pt>
                <c:pt idx="955">
                  <c:v>206.32039331169696</c:v>
                </c:pt>
                <c:pt idx="956">
                  <c:v>207.84681822025107</c:v>
                </c:pt>
                <c:pt idx="957">
                  <c:v>208.06941992985617</c:v>
                </c:pt>
                <c:pt idx="958">
                  <c:v>212.90305705271035</c:v>
                </c:pt>
                <c:pt idx="959">
                  <c:v>212.42606987120519</c:v>
                </c:pt>
                <c:pt idx="960">
                  <c:v>215.98769063211344</c:v>
                </c:pt>
                <c:pt idx="961">
                  <c:v>215.92410003281549</c:v>
                </c:pt>
                <c:pt idx="962">
                  <c:v>215.35169234030113</c:v>
                </c:pt>
                <c:pt idx="963">
                  <c:v>219.23133532182374</c:v>
                </c:pt>
                <c:pt idx="964">
                  <c:v>220.21713630015836</c:v>
                </c:pt>
                <c:pt idx="965">
                  <c:v>221.10753984219201</c:v>
                </c:pt>
                <c:pt idx="966">
                  <c:v>223.71516646176869</c:v>
                </c:pt>
                <c:pt idx="967">
                  <c:v>219.42213019442579</c:v>
                </c:pt>
                <c:pt idx="968">
                  <c:v>222.41136633752785</c:v>
                </c:pt>
                <c:pt idx="969">
                  <c:v>222.44314680343589</c:v>
                </c:pt>
                <c:pt idx="970">
                  <c:v>224.09677928168094</c:v>
                </c:pt>
                <c:pt idx="971">
                  <c:v>221.77534497100737</c:v>
                </c:pt>
                <c:pt idx="972">
                  <c:v>224.70099051481148</c:v>
                </c:pt>
                <c:pt idx="973">
                  <c:v>224.85997855041046</c:v>
                </c:pt>
                <c:pt idx="974">
                  <c:v>222.92015705964917</c:v>
                </c:pt>
                <c:pt idx="975">
                  <c:v>224.98718282371459</c:v>
                </c:pt>
                <c:pt idx="976">
                  <c:v>225.4641930799279</c:v>
                </c:pt>
                <c:pt idx="977">
                  <c:v>226.35459662196152</c:v>
                </c:pt>
                <c:pt idx="978">
                  <c:v>228.19902067642175</c:v>
                </c:pt>
                <c:pt idx="979">
                  <c:v>228.89863264224022</c:v>
                </c:pt>
                <c:pt idx="980">
                  <c:v>231.1564499825208</c:v>
                </c:pt>
                <c:pt idx="981">
                  <c:v>232.96906719997796</c:v>
                </c:pt>
                <c:pt idx="982">
                  <c:v>231.79244827433308</c:v>
                </c:pt>
                <c:pt idx="983">
                  <c:v>235.32228197655959</c:v>
                </c:pt>
                <c:pt idx="984">
                  <c:v>232.23764839715645</c:v>
                </c:pt>
                <c:pt idx="985">
                  <c:v>234.01845877761059</c:v>
                </c:pt>
                <c:pt idx="986">
                  <c:v>230.2342396034841</c:v>
                </c:pt>
                <c:pt idx="987">
                  <c:v>229.34383276506358</c:v>
                </c:pt>
                <c:pt idx="988">
                  <c:v>228.77142836893611</c:v>
                </c:pt>
                <c:pt idx="989">
                  <c:v>228.19902067642175</c:v>
                </c:pt>
                <c:pt idx="990">
                  <c:v>226.57719833156662</c:v>
                </c:pt>
                <c:pt idx="991">
                  <c:v>226.54539149456352</c:v>
                </c:pt>
                <c:pt idx="992">
                  <c:v>227.18508173968121</c:v>
                </c:pt>
                <c:pt idx="993">
                  <c:v>224.56236096458201</c:v>
                </c:pt>
                <c:pt idx="994">
                  <c:v>223.60284537522674</c:v>
                </c:pt>
                <c:pt idx="995">
                  <c:v>223.53886250589008</c:v>
                </c:pt>
                <c:pt idx="996">
                  <c:v>225.52190292503226</c:v>
                </c:pt>
                <c:pt idx="997">
                  <c:v>231.27907887083572</c:v>
                </c:pt>
                <c:pt idx="998">
                  <c:v>229.20011359349172</c:v>
                </c:pt>
                <c:pt idx="999">
                  <c:v>232.71839016331768</c:v>
                </c:pt>
                <c:pt idx="1000">
                  <c:v>234.9252948082399</c:v>
                </c:pt>
                <c:pt idx="1001">
                  <c:v>235.02126911224494</c:v>
                </c:pt>
                <c:pt idx="1002">
                  <c:v>233.8378398513064</c:v>
                </c:pt>
                <c:pt idx="1003">
                  <c:v>233.19815949534939</c:v>
                </c:pt>
                <c:pt idx="1004">
                  <c:v>232.52646792640272</c:v>
                </c:pt>
                <c:pt idx="1005">
                  <c:v>229.26407009173334</c:v>
                </c:pt>
                <c:pt idx="1006">
                  <c:v>229.00818806018989</c:v>
                </c:pt>
                <c:pt idx="1007">
                  <c:v>228.30452813128306</c:v>
                </c:pt>
                <c:pt idx="1008">
                  <c:v>228.62439303216314</c:v>
                </c:pt>
                <c:pt idx="1009">
                  <c:v>231.95074736507414</c:v>
                </c:pt>
                <c:pt idx="1010">
                  <c:v>237.32412498646403</c:v>
                </c:pt>
                <c:pt idx="1011">
                  <c:v>236.20467529847531</c:v>
                </c:pt>
                <c:pt idx="1012">
                  <c:v>234.22166125042813</c:v>
                </c:pt>
                <c:pt idx="1013">
                  <c:v>236.01277613626846</c:v>
                </c:pt>
                <c:pt idx="1014">
                  <c:v>239.27517397093786</c:v>
                </c:pt>
                <c:pt idx="1015">
                  <c:v>241.51409642162349</c:v>
                </c:pt>
                <c:pt idx="1016">
                  <c:v>244.5526036594178</c:v>
                </c:pt>
                <c:pt idx="1017">
                  <c:v>248.83852302748724</c:v>
                </c:pt>
                <c:pt idx="1018">
                  <c:v>251.84503883061313</c:v>
                </c:pt>
                <c:pt idx="1019">
                  <c:v>253.76409638041869</c:v>
                </c:pt>
                <c:pt idx="1020">
                  <c:v>251.10941054174614</c:v>
                </c:pt>
                <c:pt idx="1021">
                  <c:v>253.06045952622003</c:v>
                </c:pt>
                <c:pt idx="1022">
                  <c:v>253.31631848305534</c:v>
                </c:pt>
                <c:pt idx="1023">
                  <c:v>250.94947973949954</c:v>
                </c:pt>
                <c:pt idx="1024">
                  <c:v>252.93252015864172</c:v>
                </c:pt>
                <c:pt idx="1025">
                  <c:v>247.1433297034618</c:v>
                </c:pt>
                <c:pt idx="1026">
                  <c:v>251.07741910707782</c:v>
                </c:pt>
                <c:pt idx="1027">
                  <c:v>248.90247952572884</c:v>
                </c:pt>
                <c:pt idx="1028">
                  <c:v>251.55719173549639</c:v>
                </c:pt>
                <c:pt idx="1029">
                  <c:v>247.43120316967355</c:v>
                </c:pt>
                <c:pt idx="1030">
                  <c:v>249.446208652389</c:v>
                </c:pt>
                <c:pt idx="1031">
                  <c:v>249.09437868793563</c:v>
                </c:pt>
                <c:pt idx="1032">
                  <c:v>252.00496963285974</c:v>
                </c:pt>
                <c:pt idx="1033">
                  <c:v>254.24386571245032</c:v>
                </c:pt>
                <c:pt idx="1034">
                  <c:v>250.43774204750761</c:v>
                </c:pt>
                <c:pt idx="1035">
                  <c:v>246.11983124476987</c:v>
                </c:pt>
                <c:pt idx="1036">
                  <c:v>246.50365264389157</c:v>
                </c:pt>
                <c:pt idx="1037">
                  <c:v>249.54215988168585</c:v>
                </c:pt>
                <c:pt idx="1038">
                  <c:v>250.18186001596413</c:v>
                </c:pt>
                <c:pt idx="1039">
                  <c:v>252.10092086215653</c:v>
                </c:pt>
                <c:pt idx="1040">
                  <c:v>252.19686879506651</c:v>
                </c:pt>
                <c:pt idx="1041">
                  <c:v>252.38879103198144</c:v>
                </c:pt>
                <c:pt idx="1042">
                  <c:v>252.77258935639506</c:v>
                </c:pt>
                <c:pt idx="1043">
                  <c:v>250.08591208305421</c:v>
                </c:pt>
                <c:pt idx="1044">
                  <c:v>252.00496963285974</c:v>
                </c:pt>
                <c:pt idx="1045">
                  <c:v>253.31631848305526</c:v>
                </c:pt>
                <c:pt idx="1046">
                  <c:v>252.64464669242986</c:v>
                </c:pt>
                <c:pt idx="1047">
                  <c:v>249.54215988168582</c:v>
                </c:pt>
                <c:pt idx="1048">
                  <c:v>252.35679959731308</c:v>
                </c:pt>
                <c:pt idx="1049">
                  <c:v>250.59764977504605</c:v>
                </c:pt>
                <c:pt idx="1050">
                  <c:v>252.00496963285971</c:v>
                </c:pt>
                <c:pt idx="1051">
                  <c:v>249.31826928481073</c:v>
                </c:pt>
                <c:pt idx="1052">
                  <c:v>245.86397558432139</c:v>
                </c:pt>
                <c:pt idx="1053">
                  <c:v>249.62964598947539</c:v>
                </c:pt>
                <c:pt idx="1054">
                  <c:v>246.82953345082731</c:v>
                </c:pt>
                <c:pt idx="1055">
                  <c:v>248.69626745169001</c:v>
                </c:pt>
                <c:pt idx="1056">
                  <c:v>243.77191046551721</c:v>
                </c:pt>
                <c:pt idx="1057">
                  <c:v>246.70078976485038</c:v>
                </c:pt>
                <c:pt idx="1058">
                  <c:v>244.96277967164343</c:v>
                </c:pt>
                <c:pt idx="1059">
                  <c:v>247.92382511414959</c:v>
                </c:pt>
                <c:pt idx="1060">
                  <c:v>249.11469102388887</c:v>
                </c:pt>
                <c:pt idx="1061">
                  <c:v>249.7905821897204</c:v>
                </c:pt>
                <c:pt idx="1062">
                  <c:v>248.37441812590828</c:v>
                </c:pt>
                <c:pt idx="1063">
                  <c:v>254.58619548991629</c:v>
                </c:pt>
                <c:pt idx="1064">
                  <c:v>254.00685549579373</c:v>
                </c:pt>
                <c:pt idx="1065">
                  <c:v>256.42075675483221</c:v>
                </c:pt>
                <c:pt idx="1066">
                  <c:v>252.59071780307664</c:v>
                </c:pt>
                <c:pt idx="1067">
                  <c:v>252.65507646051762</c:v>
                </c:pt>
                <c:pt idx="1068">
                  <c:v>251.43204111121847</c:v>
                </c:pt>
                <c:pt idx="1069">
                  <c:v>253.23441315825323</c:v>
                </c:pt>
                <c:pt idx="1070">
                  <c:v>255.32646838789688</c:v>
                </c:pt>
                <c:pt idx="1071">
                  <c:v>253.685006170012</c:v>
                </c:pt>
                <c:pt idx="1072">
                  <c:v>254.32870482157551</c:v>
                </c:pt>
                <c:pt idx="1073">
                  <c:v>253.36316014061711</c:v>
                </c:pt>
                <c:pt idx="1074">
                  <c:v>251.36765937906935</c:v>
                </c:pt>
                <c:pt idx="1075">
                  <c:v>251.5285955793143</c:v>
                </c:pt>
                <c:pt idx="1076">
                  <c:v>251.11016871072854</c:v>
                </c:pt>
                <c:pt idx="1077">
                  <c:v>252.20448344875894</c:v>
                </c:pt>
                <c:pt idx="1078">
                  <c:v>247.76291198861281</c:v>
                </c:pt>
                <c:pt idx="1079">
                  <c:v>250.36991888745609</c:v>
                </c:pt>
                <c:pt idx="1080">
                  <c:v>254.87587537613823</c:v>
                </c:pt>
                <c:pt idx="1081">
                  <c:v>253.65281695213088</c:v>
                </c:pt>
                <c:pt idx="1082">
                  <c:v>254.10340996388959</c:v>
                </c:pt>
                <c:pt idx="1083">
                  <c:v>253.81375315237588</c:v>
                </c:pt>
                <c:pt idx="1084">
                  <c:v>248.59971627998115</c:v>
                </c:pt>
                <c:pt idx="1085">
                  <c:v>245.41337268340223</c:v>
                </c:pt>
                <c:pt idx="1086">
                  <c:v>242.35577277280026</c:v>
                </c:pt>
                <c:pt idx="1087">
                  <c:v>240.03842268547075</c:v>
                </c:pt>
                <c:pt idx="1088">
                  <c:v>244.51218336349797</c:v>
                </c:pt>
                <c:pt idx="1089">
                  <c:v>245.15588201506145</c:v>
                </c:pt>
                <c:pt idx="1090">
                  <c:v>243.16040432822186</c:v>
                </c:pt>
                <c:pt idx="1091">
                  <c:v>243.06383008180475</c:v>
                </c:pt>
                <c:pt idx="1092">
                  <c:v>243.8041029797854</c:v>
                </c:pt>
                <c:pt idx="1093">
                  <c:v>246.2501967530919</c:v>
                </c:pt>
                <c:pt idx="1094">
                  <c:v>245.79960374133321</c:v>
                </c:pt>
                <c:pt idx="1095">
                  <c:v>243.83629549405342</c:v>
                </c:pt>
                <c:pt idx="1096">
                  <c:v>247.85946645670879</c:v>
                </c:pt>
                <c:pt idx="1097">
                  <c:v>249.95151838996557</c:v>
                </c:pt>
                <c:pt idx="1098">
                  <c:v>249.14688353815711</c:v>
                </c:pt>
                <c:pt idx="1099">
                  <c:v>248.95375482364418</c:v>
                </c:pt>
                <c:pt idx="1100">
                  <c:v>249.3721816922299</c:v>
                </c:pt>
                <c:pt idx="1101">
                  <c:v>249.11469102388909</c:v>
                </c:pt>
                <c:pt idx="1102">
                  <c:v>250.04806956167451</c:v>
                </c:pt>
                <c:pt idx="1103">
                  <c:v>248.02037628585876</c:v>
                </c:pt>
                <c:pt idx="1104">
                  <c:v>246.02490189540597</c:v>
                </c:pt>
                <c:pt idx="1105">
                  <c:v>249.01813985218016</c:v>
                </c:pt>
                <c:pt idx="1106">
                  <c:v>247.79508142817284</c:v>
                </c:pt>
                <c:pt idx="1107">
                  <c:v>246.66859725058262</c:v>
                </c:pt>
                <c:pt idx="1108">
                  <c:v>246.08926055284698</c:v>
                </c:pt>
                <c:pt idx="1109">
                  <c:v>244.60873783159391</c:v>
                </c:pt>
                <c:pt idx="1110">
                  <c:v>245.05933084335263</c:v>
                </c:pt>
                <c:pt idx="1111">
                  <c:v>242.22702579043656</c:v>
                </c:pt>
                <c:pt idx="1112">
                  <c:v>237.72107259814129</c:v>
                </c:pt>
                <c:pt idx="1113">
                  <c:v>236.43365222030616</c:v>
                </c:pt>
                <c:pt idx="1114">
                  <c:v>235.82212300830247</c:v>
                </c:pt>
                <c:pt idx="1115">
                  <c:v>238.30040929587702</c:v>
                </c:pt>
                <c:pt idx="1116">
                  <c:v>240.27651082063727</c:v>
                </c:pt>
                <c:pt idx="1117">
                  <c:v>238.23560892259417</c:v>
                </c:pt>
                <c:pt idx="1118">
                  <c:v>235.67637326241277</c:v>
                </c:pt>
                <c:pt idx="1119">
                  <c:v>238.23560892259417</c:v>
                </c:pt>
                <c:pt idx="1120">
                  <c:v>240.01734229137463</c:v>
                </c:pt>
                <c:pt idx="1121">
                  <c:v>242.22022864069046</c:v>
                </c:pt>
                <c:pt idx="1122">
                  <c:v>241.66951117384514</c:v>
                </c:pt>
                <c:pt idx="1123">
                  <c:v>241.92867970310772</c:v>
                </c:pt>
                <c:pt idx="1124">
                  <c:v>240.53567934989988</c:v>
                </c:pt>
                <c:pt idx="1125">
                  <c:v>241.08639352035837</c:v>
                </c:pt>
                <c:pt idx="1126">
                  <c:v>241.96108318613602</c:v>
                </c:pt>
                <c:pt idx="1127">
                  <c:v>242.54420083962282</c:v>
                </c:pt>
                <c:pt idx="1128">
                  <c:v>237.55531048750444</c:v>
                </c:pt>
                <c:pt idx="1129">
                  <c:v>236.16230683790971</c:v>
                </c:pt>
                <c:pt idx="1130">
                  <c:v>241.57233039224218</c:v>
                </c:pt>
                <c:pt idx="1131">
                  <c:v>240.30891100727874</c:v>
                </c:pt>
                <c:pt idx="1132">
                  <c:v>243.4512676173338</c:v>
                </c:pt>
                <c:pt idx="1133">
                  <c:v>250.54583716606996</c:v>
                </c:pt>
                <c:pt idx="1134">
                  <c:v>246.62600133932216</c:v>
                </c:pt>
                <c:pt idx="1135">
                  <c:v>247.30629977441188</c:v>
                </c:pt>
                <c:pt idx="1136">
                  <c:v>250.02752647863977</c:v>
                </c:pt>
                <c:pt idx="1137">
                  <c:v>253.68819377612505</c:v>
                </c:pt>
                <c:pt idx="1138">
                  <c:v>254.53047995887439</c:v>
                </c:pt>
                <c:pt idx="1139">
                  <c:v>253.72059725915329</c:v>
                </c:pt>
                <c:pt idx="1140">
                  <c:v>255.14600109538947</c:v>
                </c:pt>
                <c:pt idx="1141">
                  <c:v>254.85442908309858</c:v>
                </c:pt>
                <c:pt idx="1142">
                  <c:v>256.40941718396601</c:v>
                </c:pt>
                <c:pt idx="1143">
                  <c:v>255.21078169035104</c:v>
                </c:pt>
                <c:pt idx="1144">
                  <c:v>255.01641683075815</c:v>
                </c:pt>
                <c:pt idx="1145">
                  <c:v>250.28669500790235</c:v>
                </c:pt>
                <c:pt idx="1146">
                  <c:v>252.42477768754844</c:v>
                </c:pt>
                <c:pt idx="1147">
                  <c:v>251.51771090983746</c:v>
                </c:pt>
                <c:pt idx="1148">
                  <c:v>255.85870301350752</c:v>
                </c:pt>
                <c:pt idx="1149">
                  <c:v>257.54325230429811</c:v>
                </c:pt>
                <c:pt idx="1150">
                  <c:v>258.57990334664038</c:v>
                </c:pt>
                <c:pt idx="1151">
                  <c:v>259.87572291824523</c:v>
                </c:pt>
                <c:pt idx="1152">
                  <c:v>261.13914230320864</c:v>
                </c:pt>
                <c:pt idx="1153">
                  <c:v>264.11950786921722</c:v>
                </c:pt>
                <c:pt idx="1154">
                  <c:v>269.65911568818092</c:v>
                </c:pt>
                <c:pt idx="1155">
                  <c:v>266.58156604418247</c:v>
                </c:pt>
                <c:pt idx="1156">
                  <c:v>265.22096587761604</c:v>
                </c:pt>
                <c:pt idx="1157">
                  <c:v>264.89699038229685</c:v>
                </c:pt>
                <c:pt idx="1158">
                  <c:v>264.54066414613942</c:v>
                </c:pt>
                <c:pt idx="1159">
                  <c:v>264.37867969486666</c:v>
                </c:pt>
                <c:pt idx="1160">
                  <c:v>266.03084857733717</c:v>
                </c:pt>
                <c:pt idx="1161">
                  <c:v>266.4519817795512</c:v>
                </c:pt>
                <c:pt idx="1162">
                  <c:v>268.88163317510129</c:v>
                </c:pt>
                <c:pt idx="1163">
                  <c:v>268.16893125698323</c:v>
                </c:pt>
                <c:pt idx="1164">
                  <c:v>267.55341012046813</c:v>
                </c:pt>
                <c:pt idx="1165">
                  <c:v>263.76315855835162</c:v>
                </c:pt>
                <c:pt idx="1166">
                  <c:v>255.92348360846904</c:v>
                </c:pt>
                <c:pt idx="1167">
                  <c:v>248.63452282904495</c:v>
                </c:pt>
                <c:pt idx="1168">
                  <c:v>243.03011134041145</c:v>
                </c:pt>
                <c:pt idx="1169">
                  <c:v>248.21339292321781</c:v>
                </c:pt>
                <c:pt idx="1170">
                  <c:v>249.63877038835895</c:v>
                </c:pt>
                <c:pt idx="1171">
                  <c:v>249.80075813601852</c:v>
                </c:pt>
                <c:pt idx="1172">
                  <c:v>248.56974223408341</c:v>
                </c:pt>
                <c:pt idx="1173">
                  <c:v>244.29355380008309</c:v>
                </c:pt>
                <c:pt idx="1174">
                  <c:v>248.18098944018948</c:v>
                </c:pt>
                <c:pt idx="1175">
                  <c:v>249.28242107749335</c:v>
                </c:pt>
                <c:pt idx="1176">
                  <c:v>245.45976603234845</c:v>
                </c:pt>
                <c:pt idx="1177">
                  <c:v>251.61489169144042</c:v>
                </c:pt>
                <c:pt idx="1178">
                  <c:v>246.26964873206953</c:v>
                </c:pt>
                <c:pt idx="1179">
                  <c:v>247.6063006479543</c:v>
                </c:pt>
                <c:pt idx="1180">
                  <c:v>249.23636066362204</c:v>
                </c:pt>
                <c:pt idx="1181">
                  <c:v>248.42132900759475</c:v>
                </c:pt>
                <c:pt idx="1182">
                  <c:v>250.37742476038153</c:v>
                </c:pt>
                <c:pt idx="1183">
                  <c:v>251.87707641469805</c:v>
                </c:pt>
                <c:pt idx="1184">
                  <c:v>253.6701295760237</c:v>
                </c:pt>
                <c:pt idx="1185">
                  <c:v>251.77927591236161</c:v>
                </c:pt>
                <c:pt idx="1186">
                  <c:v>254.48516123205098</c:v>
                </c:pt>
                <c:pt idx="1187">
                  <c:v>251.87707641469805</c:v>
                </c:pt>
                <c:pt idx="1188">
                  <c:v>253.08330678368401</c:v>
                </c:pt>
                <c:pt idx="1189">
                  <c:v>253.7027374350385</c:v>
                </c:pt>
                <c:pt idx="1190">
                  <c:v>254.97418352205426</c:v>
                </c:pt>
                <c:pt idx="1191">
                  <c:v>251.64887084739726</c:v>
                </c:pt>
                <c:pt idx="1192">
                  <c:v>255.07198402439067</c:v>
                </c:pt>
                <c:pt idx="1193">
                  <c:v>257.71269977546666</c:v>
                </c:pt>
                <c:pt idx="1194">
                  <c:v>258.26691470879143</c:v>
                </c:pt>
                <c:pt idx="1195">
                  <c:v>259.40795243445592</c:v>
                </c:pt>
                <c:pt idx="1196">
                  <c:v>269.18831912123602</c:v>
                </c:pt>
                <c:pt idx="1197">
                  <c:v>267.19964188052944</c:v>
                </c:pt>
                <c:pt idx="1198">
                  <c:v>270.94878749825506</c:v>
                </c:pt>
                <c:pt idx="1199">
                  <c:v>272.5462429512948</c:v>
                </c:pt>
                <c:pt idx="1200">
                  <c:v>272.87224902093197</c:v>
                </c:pt>
                <c:pt idx="1201">
                  <c:v>273.94809410327491</c:v>
                </c:pt>
                <c:pt idx="1202">
                  <c:v>272.5462429512948</c:v>
                </c:pt>
                <c:pt idx="1203">
                  <c:v>269.93815813394178</c:v>
                </c:pt>
                <c:pt idx="1204">
                  <c:v>270.52498092628144</c:v>
                </c:pt>
                <c:pt idx="1205">
                  <c:v>274.27410346929889</c:v>
                </c:pt>
                <c:pt idx="1206">
                  <c:v>276.78441085902364</c:v>
                </c:pt>
                <c:pt idx="1207">
                  <c:v>276.23019592569881</c:v>
                </c:pt>
                <c:pt idx="1208">
                  <c:v>276.52359413632115</c:v>
                </c:pt>
                <c:pt idx="1209">
                  <c:v>292.106976324855</c:v>
                </c:pt>
                <c:pt idx="1210">
                  <c:v>293.05241634223353</c:v>
                </c:pt>
                <c:pt idx="1211">
                  <c:v>293.01980848321864</c:v>
                </c:pt>
                <c:pt idx="1212">
                  <c:v>295.00848572392528</c:v>
                </c:pt>
                <c:pt idx="1213">
                  <c:v>296.44294803130708</c:v>
                </c:pt>
                <c:pt idx="1214">
                  <c:v>293.67184699358802</c:v>
                </c:pt>
                <c:pt idx="1215">
                  <c:v>291.35716368324427</c:v>
                </c:pt>
                <c:pt idx="1216">
                  <c:v>290.6073246705385</c:v>
                </c:pt>
                <c:pt idx="1217">
                  <c:v>287.64062592453348</c:v>
                </c:pt>
                <c:pt idx="1218">
                  <c:v>287.47760970416738</c:v>
                </c:pt>
                <c:pt idx="1219">
                  <c:v>285.91273903543436</c:v>
                </c:pt>
                <c:pt idx="1220">
                  <c:v>281.21817977142524</c:v>
                </c:pt>
                <c:pt idx="1221">
                  <c:v>280.04453418674592</c:v>
                </c:pt>
                <c:pt idx="1222">
                  <c:v>284.08707801509382</c:v>
                </c:pt>
                <c:pt idx="1223">
                  <c:v>288.4556575805608</c:v>
                </c:pt>
                <c:pt idx="1224">
                  <c:v>283.04384079176577</c:v>
                </c:pt>
                <c:pt idx="1225">
                  <c:v>283.17424915311699</c:v>
                </c:pt>
                <c:pt idx="1226">
                  <c:v>286.95597625876246</c:v>
                </c:pt>
                <c:pt idx="1227">
                  <c:v>284.15229373312354</c:v>
                </c:pt>
                <c:pt idx="1228">
                  <c:v>289.40107122684435</c:v>
                </c:pt>
                <c:pt idx="1229">
                  <c:v>291.19414746287822</c:v>
                </c:pt>
                <c:pt idx="1230">
                  <c:v>286.49956182777402</c:v>
                </c:pt>
                <c:pt idx="1231">
                  <c:v>290.60732467053856</c:v>
                </c:pt>
                <c:pt idx="1232">
                  <c:v>291.58536925054506</c:v>
                </c:pt>
                <c:pt idx="1233">
                  <c:v>292.72641027259635</c:v>
                </c:pt>
                <c:pt idx="1234">
                  <c:v>295.2692991502409</c:v>
                </c:pt>
                <c:pt idx="1235">
                  <c:v>292.59600191124514</c:v>
                </c:pt>
                <c:pt idx="1236">
                  <c:v>298.75763134165089</c:v>
                </c:pt>
                <c:pt idx="1237">
                  <c:v>296.18213130860465</c:v>
                </c:pt>
                <c:pt idx="1238">
                  <c:v>292.72641027259641</c:v>
                </c:pt>
                <c:pt idx="1239">
                  <c:v>301.30052351568241</c:v>
                </c:pt>
                <c:pt idx="1240">
                  <c:v>299.34445413399061</c:v>
                </c:pt>
                <c:pt idx="1241">
                  <c:v>301.7569379466708</c:v>
                </c:pt>
                <c:pt idx="1242">
                  <c:v>296.47555589032203</c:v>
                </c:pt>
                <c:pt idx="1243">
                  <c:v>298.50757072933726</c:v>
                </c:pt>
                <c:pt idx="1244">
                  <c:v>296.41002371915192</c:v>
                </c:pt>
                <c:pt idx="1245">
                  <c:v>300.9656369797911</c:v>
                </c:pt>
                <c:pt idx="1246">
                  <c:v>305.88176948069884</c:v>
                </c:pt>
                <c:pt idx="1247">
                  <c:v>308.33983573115279</c:v>
                </c:pt>
                <c:pt idx="1248">
                  <c:v>304.89853309135668</c:v>
                </c:pt>
                <c:pt idx="1249">
                  <c:v>300.34291653433058</c:v>
                </c:pt>
                <c:pt idx="1250">
                  <c:v>302.11273016815375</c:v>
                </c:pt>
                <c:pt idx="1251">
                  <c:v>306.57002539371643</c:v>
                </c:pt>
                <c:pt idx="1252">
                  <c:v>307.58601797948302</c:v>
                </c:pt>
                <c:pt idx="1253">
                  <c:v>307.81543661715557</c:v>
                </c:pt>
                <c:pt idx="1254">
                  <c:v>309.15918895037942</c:v>
                </c:pt>
                <c:pt idx="1255">
                  <c:v>311.32227472450865</c:v>
                </c:pt>
                <c:pt idx="1256">
                  <c:v>310.20796410366546</c:v>
                </c:pt>
                <c:pt idx="1257">
                  <c:v>305.45568840177822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A1-4C64-AF1A-86FD35E7496B}"/>
            </c:ext>
          </c:extLst>
        </c:ser>
        <c:ser>
          <c:idx val="1"/>
          <c:order val="1"/>
          <c:tx>
            <c:strRef>
              <c:f>Benchmark!$H$1</c:f>
              <c:strCache>
                <c:ptCount val="1"/>
                <c:pt idx="0">
                  <c:v>Benchmark Cumulative Wealth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Benchmark!$A$2:$A$1259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Benchmark!$H$2:$H$1259</c:f>
              <c:numCache>
                <c:formatCode>"$"#,##0.00_);[Red]\("$"#,##0.00\)</c:formatCode>
                <c:ptCount val="1258"/>
                <c:pt idx="0">
                  <c:v>100</c:v>
                </c:pt>
                <c:pt idx="1">
                  <c:v>99.996209549804121</c:v>
                </c:pt>
                <c:pt idx="2">
                  <c:v>100.04074641570651</c:v>
                </c:pt>
                <c:pt idx="3">
                  <c:v>100.05780263613741</c:v>
                </c:pt>
                <c:pt idx="4">
                  <c:v>100.05306478660006</c:v>
                </c:pt>
                <c:pt idx="5">
                  <c:v>100.07296443692093</c:v>
                </c:pt>
                <c:pt idx="6">
                  <c:v>100.08054495827713</c:v>
                </c:pt>
                <c:pt idx="7">
                  <c:v>100.11844860740591</c:v>
                </c:pt>
                <c:pt idx="8">
                  <c:v>100.12034387988328</c:v>
                </c:pt>
                <c:pt idx="9">
                  <c:v>100.1601424224539</c:v>
                </c:pt>
                <c:pt idx="10">
                  <c:v>100.17530384420186</c:v>
                </c:pt>
                <c:pt idx="11">
                  <c:v>100.11371037883301</c:v>
                </c:pt>
                <c:pt idx="12">
                  <c:v>100.07580710873975</c:v>
                </c:pt>
                <c:pt idx="13">
                  <c:v>100.03506069303322</c:v>
                </c:pt>
                <c:pt idx="14">
                  <c:v>100.10802512995416</c:v>
                </c:pt>
                <c:pt idx="15">
                  <c:v>100.11560565131036</c:v>
                </c:pt>
                <c:pt idx="16">
                  <c:v>100.14403360136446</c:v>
                </c:pt>
                <c:pt idx="17">
                  <c:v>100.17719902192033</c:v>
                </c:pt>
                <c:pt idx="18">
                  <c:v>100.03979863732945</c:v>
                </c:pt>
                <c:pt idx="19">
                  <c:v>100.06538353652914</c:v>
                </c:pt>
                <c:pt idx="20">
                  <c:v>100.16488027199124</c:v>
                </c:pt>
                <c:pt idx="21">
                  <c:v>100.15635197225801</c:v>
                </c:pt>
                <c:pt idx="22">
                  <c:v>100.16582805036825</c:v>
                </c:pt>
                <c:pt idx="23">
                  <c:v>100.19615089386419</c:v>
                </c:pt>
                <c:pt idx="24">
                  <c:v>100.22173588782273</c:v>
                </c:pt>
                <c:pt idx="25">
                  <c:v>100.25774398019749</c:v>
                </c:pt>
                <c:pt idx="26">
                  <c:v>100.2482681863639</c:v>
                </c:pt>
                <c:pt idx="27">
                  <c:v>100.25679648609713</c:v>
                </c:pt>
                <c:pt idx="28">
                  <c:v>100.29659512342663</c:v>
                </c:pt>
                <c:pt idx="29">
                  <c:v>100.30986165173276</c:v>
                </c:pt>
                <c:pt idx="30">
                  <c:v>100.302280751341</c:v>
                </c:pt>
                <c:pt idx="31">
                  <c:v>100.33828922275131</c:v>
                </c:pt>
                <c:pt idx="32">
                  <c:v>100.3363940450328</c:v>
                </c:pt>
                <c:pt idx="33">
                  <c:v>100.32407529510368</c:v>
                </c:pt>
                <c:pt idx="34">
                  <c:v>100.16298509427274</c:v>
                </c:pt>
                <c:pt idx="35">
                  <c:v>100.1184486074059</c:v>
                </c:pt>
                <c:pt idx="36">
                  <c:v>100.14687627318332</c:v>
                </c:pt>
                <c:pt idx="37">
                  <c:v>100.22173588782275</c:v>
                </c:pt>
                <c:pt idx="38">
                  <c:v>100.23310676461595</c:v>
                </c:pt>
                <c:pt idx="39">
                  <c:v>100.14498100070593</c:v>
                </c:pt>
                <c:pt idx="40">
                  <c:v>100.17340857172447</c:v>
                </c:pt>
                <c:pt idx="41">
                  <c:v>100.28048620757833</c:v>
                </c:pt>
                <c:pt idx="42">
                  <c:v>100.25205863655979</c:v>
                </c:pt>
                <c:pt idx="43">
                  <c:v>100.17814651602072</c:v>
                </c:pt>
                <c:pt idx="44">
                  <c:v>100.19994096502452</c:v>
                </c:pt>
                <c:pt idx="45">
                  <c:v>100.16298509427277</c:v>
                </c:pt>
                <c:pt idx="46">
                  <c:v>100.07864968579975</c:v>
                </c:pt>
                <c:pt idx="47">
                  <c:v>100.11181558015006</c:v>
                </c:pt>
                <c:pt idx="48">
                  <c:v>100.09286370820624</c:v>
                </c:pt>
                <c:pt idx="49">
                  <c:v>100.01705669422532</c:v>
                </c:pt>
                <c:pt idx="50">
                  <c:v>99.890079787086165</c:v>
                </c:pt>
                <c:pt idx="51">
                  <c:v>99.937459230048532</c:v>
                </c:pt>
                <c:pt idx="52">
                  <c:v>99.918507358104705</c:v>
                </c:pt>
                <c:pt idx="53">
                  <c:v>100.01800409356682</c:v>
                </c:pt>
                <c:pt idx="54">
                  <c:v>100.0085283944921</c:v>
                </c:pt>
                <c:pt idx="55">
                  <c:v>100.03790336485213</c:v>
                </c:pt>
                <c:pt idx="56">
                  <c:v>100.13171485143539</c:v>
                </c:pt>
                <c:pt idx="57">
                  <c:v>100.14498100070598</c:v>
                </c:pt>
                <c:pt idx="58">
                  <c:v>100.11560565131043</c:v>
                </c:pt>
                <c:pt idx="59">
                  <c:v>100.1677233228457</c:v>
                </c:pt>
                <c:pt idx="60">
                  <c:v>100.19330784300983</c:v>
                </c:pt>
                <c:pt idx="61">
                  <c:v>100.20088874340156</c:v>
                </c:pt>
                <c:pt idx="62">
                  <c:v>100.20373141522043</c:v>
                </c:pt>
                <c:pt idx="63">
                  <c:v>100.18572732165362</c:v>
                </c:pt>
                <c:pt idx="64">
                  <c:v>100.171513394006</c:v>
                </c:pt>
                <c:pt idx="65">
                  <c:v>100.18477954327659</c:v>
                </c:pt>
                <c:pt idx="66">
                  <c:v>100.18098947211625</c:v>
                </c:pt>
                <c:pt idx="67">
                  <c:v>100.15540457291657</c:v>
                </c:pt>
                <c:pt idx="68">
                  <c:v>100.13740010031422</c:v>
                </c:pt>
                <c:pt idx="69">
                  <c:v>100.10044422956244</c:v>
                </c:pt>
                <c:pt idx="70">
                  <c:v>100.14592840004745</c:v>
                </c:pt>
                <c:pt idx="71">
                  <c:v>100.13645270097274</c:v>
                </c:pt>
                <c:pt idx="72">
                  <c:v>100.12697700189803</c:v>
                </c:pt>
                <c:pt idx="73">
                  <c:v>100.08907325801036</c:v>
                </c:pt>
                <c:pt idx="74">
                  <c:v>100.12223867856626</c:v>
                </c:pt>
                <c:pt idx="75">
                  <c:v>100.24353033682659</c:v>
                </c:pt>
                <c:pt idx="76">
                  <c:v>100.28711932959308</c:v>
                </c:pt>
                <c:pt idx="77">
                  <c:v>100.30133335199957</c:v>
                </c:pt>
                <c:pt idx="78">
                  <c:v>100.33260359483697</c:v>
                </c:pt>
                <c:pt idx="79">
                  <c:v>100.37050724396575</c:v>
                </c:pt>
                <c:pt idx="80">
                  <c:v>100.36197894423252</c:v>
                </c:pt>
                <c:pt idx="81">
                  <c:v>100.35724109469517</c:v>
                </c:pt>
                <c:pt idx="82">
                  <c:v>100.34681752248456</c:v>
                </c:pt>
                <c:pt idx="83">
                  <c:v>100.32028484490785</c:v>
                </c:pt>
                <c:pt idx="84">
                  <c:v>100.31175645041574</c:v>
                </c:pt>
                <c:pt idx="85">
                  <c:v>100.28143370167871</c:v>
                </c:pt>
                <c:pt idx="86">
                  <c:v>100.29943807952219</c:v>
                </c:pt>
                <c:pt idx="87">
                  <c:v>100.32028484490786</c:v>
                </c:pt>
                <c:pt idx="88">
                  <c:v>100.36766428787023</c:v>
                </c:pt>
                <c:pt idx="89">
                  <c:v>100.3269178721637</c:v>
                </c:pt>
                <c:pt idx="90">
                  <c:v>100.36008376651401</c:v>
                </c:pt>
                <c:pt idx="91">
                  <c:v>100.2937524516078</c:v>
                </c:pt>
                <c:pt idx="92">
                  <c:v>100.19804616634157</c:v>
                </c:pt>
                <c:pt idx="93">
                  <c:v>100.21320749333066</c:v>
                </c:pt>
                <c:pt idx="94">
                  <c:v>100.25869175857453</c:v>
                </c:pt>
                <c:pt idx="95">
                  <c:v>100.27480057966396</c:v>
                </c:pt>
                <c:pt idx="96">
                  <c:v>100.23310676461595</c:v>
                </c:pt>
                <c:pt idx="97">
                  <c:v>100.15256152206213</c:v>
                </c:pt>
                <c:pt idx="98">
                  <c:v>100.11939610150625</c:v>
                </c:pt>
                <c:pt idx="99">
                  <c:v>100.14024315116856</c:v>
                </c:pt>
                <c:pt idx="100">
                  <c:v>100.17340857172445</c:v>
                </c:pt>
                <c:pt idx="101">
                  <c:v>100.20088874340151</c:v>
                </c:pt>
                <c:pt idx="102">
                  <c:v>100.28901460207042</c:v>
                </c:pt>
                <c:pt idx="103">
                  <c:v>100.1686707221871</c:v>
                </c:pt>
                <c:pt idx="104">
                  <c:v>100.1800416937392</c:v>
                </c:pt>
                <c:pt idx="105">
                  <c:v>100.09854895708503</c:v>
                </c:pt>
                <c:pt idx="106">
                  <c:v>100.05495996431853</c:v>
                </c:pt>
                <c:pt idx="107">
                  <c:v>100.04548426524381</c:v>
                </c:pt>
                <c:pt idx="108">
                  <c:v>100.00758052135616</c:v>
                </c:pt>
                <c:pt idx="109">
                  <c:v>100.01705669422529</c:v>
                </c:pt>
                <c:pt idx="110">
                  <c:v>99.936511356912604</c:v>
                </c:pt>
                <c:pt idx="111">
                  <c:v>99.936511356912604</c:v>
                </c:pt>
                <c:pt idx="112">
                  <c:v>100.0028426718188</c:v>
                </c:pt>
                <c:pt idx="113">
                  <c:v>99.9033459363567</c:v>
                </c:pt>
                <c:pt idx="114">
                  <c:v>99.883446665071403</c:v>
                </c:pt>
                <c:pt idx="115">
                  <c:v>99.855966493394334</c:v>
                </c:pt>
                <c:pt idx="116">
                  <c:v>99.882498886694378</c:v>
                </c:pt>
                <c:pt idx="117">
                  <c:v>99.992419194367073</c:v>
                </c:pt>
                <c:pt idx="118">
                  <c:v>99.954515829514961</c:v>
                </c:pt>
                <c:pt idx="119">
                  <c:v>100.0028426718188</c:v>
                </c:pt>
                <c:pt idx="120">
                  <c:v>99.911874236089943</c:v>
                </c:pt>
                <c:pt idx="121">
                  <c:v>99.994314372085569</c:v>
                </c:pt>
                <c:pt idx="122">
                  <c:v>100.07201665854387</c:v>
                </c:pt>
                <c:pt idx="123">
                  <c:v>100.09381110754768</c:v>
                </c:pt>
                <c:pt idx="124">
                  <c:v>100.16488027199124</c:v>
                </c:pt>
                <c:pt idx="125">
                  <c:v>100.24637300864541</c:v>
                </c:pt>
                <c:pt idx="126">
                  <c:v>100.27385318032246</c:v>
                </c:pt>
                <c:pt idx="127">
                  <c:v>100.2918571791304</c:v>
                </c:pt>
                <c:pt idx="128">
                  <c:v>100.36766428787021</c:v>
                </c:pt>
                <c:pt idx="129">
                  <c:v>100.35250286612225</c:v>
                </c:pt>
                <c:pt idx="130">
                  <c:v>100.25111085818278</c:v>
                </c:pt>
                <c:pt idx="131">
                  <c:v>100.20941704313479</c:v>
                </c:pt>
                <c:pt idx="132">
                  <c:v>100.23215898623896</c:v>
                </c:pt>
                <c:pt idx="133">
                  <c:v>100.16867072218714</c:v>
                </c:pt>
                <c:pt idx="134">
                  <c:v>100.24068728597219</c:v>
                </c:pt>
                <c:pt idx="135">
                  <c:v>100.21131231561216</c:v>
                </c:pt>
                <c:pt idx="136">
                  <c:v>100.33544617189693</c:v>
                </c:pt>
                <c:pt idx="137">
                  <c:v>100.31175645041574</c:v>
                </c:pt>
                <c:pt idx="138">
                  <c:v>100.34871279496191</c:v>
                </c:pt>
                <c:pt idx="139">
                  <c:v>100.40651533634048</c:v>
                </c:pt>
                <c:pt idx="140">
                  <c:v>100.39514445954727</c:v>
                </c:pt>
                <c:pt idx="141">
                  <c:v>100.40935838719487</c:v>
                </c:pt>
                <c:pt idx="142">
                  <c:v>100.26342960811186</c:v>
                </c:pt>
                <c:pt idx="143">
                  <c:v>100.27290540194545</c:v>
                </c:pt>
                <c:pt idx="144">
                  <c:v>100.25490130837863</c:v>
                </c:pt>
                <c:pt idx="145">
                  <c:v>100.22931640917895</c:v>
                </c:pt>
                <c:pt idx="146">
                  <c:v>100.09096843572884</c:v>
                </c:pt>
                <c:pt idx="147">
                  <c:v>100.14213832888709</c:v>
                </c:pt>
                <c:pt idx="148">
                  <c:v>99.891974585769105</c:v>
                </c:pt>
                <c:pt idx="149">
                  <c:v>99.859756943590241</c:v>
                </c:pt>
                <c:pt idx="150">
                  <c:v>99.552737963676293</c:v>
                </c:pt>
                <c:pt idx="151">
                  <c:v>99.78394955057378</c:v>
                </c:pt>
                <c:pt idx="152">
                  <c:v>99.578322957634867</c:v>
                </c:pt>
                <c:pt idx="153">
                  <c:v>99.790582577829639</c:v>
                </c:pt>
                <c:pt idx="154">
                  <c:v>99.83511944373204</c:v>
                </c:pt>
                <c:pt idx="155">
                  <c:v>99.909979058371476</c:v>
                </c:pt>
                <c:pt idx="156">
                  <c:v>99.866390065604975</c:v>
                </c:pt>
                <c:pt idx="157">
                  <c:v>99.836067222109065</c:v>
                </c:pt>
                <c:pt idx="158">
                  <c:v>99.586851257368096</c:v>
                </c:pt>
                <c:pt idx="159">
                  <c:v>99.499672892799566</c:v>
                </c:pt>
                <c:pt idx="160">
                  <c:v>99.516729492266023</c:v>
                </c:pt>
                <c:pt idx="161">
                  <c:v>99.712880386130223</c:v>
                </c:pt>
                <c:pt idx="162">
                  <c:v>99.751731529359361</c:v>
                </c:pt>
                <c:pt idx="163">
                  <c:v>99.670239171740747</c:v>
                </c:pt>
                <c:pt idx="164">
                  <c:v>99.793425628684034</c:v>
                </c:pt>
                <c:pt idx="165">
                  <c:v>99.933668779852653</c:v>
                </c:pt>
                <c:pt idx="166">
                  <c:v>99.967781978785567</c:v>
                </c:pt>
                <c:pt idx="167">
                  <c:v>99.976310278518795</c:v>
                </c:pt>
                <c:pt idx="168">
                  <c:v>99.928930835556429</c:v>
                </c:pt>
                <c:pt idx="169">
                  <c:v>99.807639272054971</c:v>
                </c:pt>
                <c:pt idx="170">
                  <c:v>99.808587050431996</c:v>
                </c:pt>
                <c:pt idx="171">
                  <c:v>99.936511356912618</c:v>
                </c:pt>
                <c:pt idx="172">
                  <c:v>99.912821635431428</c:v>
                </c:pt>
                <c:pt idx="173">
                  <c:v>99.798163478221369</c:v>
                </c:pt>
                <c:pt idx="174">
                  <c:v>99.862599615409081</c:v>
                </c:pt>
                <c:pt idx="175">
                  <c:v>99.930826108033799</c:v>
                </c:pt>
                <c:pt idx="176">
                  <c:v>100.00473794429621</c:v>
                </c:pt>
                <c:pt idx="177">
                  <c:v>100.08244013599561</c:v>
                </c:pt>
                <c:pt idx="178">
                  <c:v>100.12129127922476</c:v>
                </c:pt>
                <c:pt idx="179">
                  <c:v>100.12318655170216</c:v>
                </c:pt>
                <c:pt idx="180">
                  <c:v>100.09949683022097</c:v>
                </c:pt>
                <c:pt idx="181">
                  <c:v>100.00663312201472</c:v>
                </c:pt>
                <c:pt idx="182">
                  <c:v>99.836067222109065</c:v>
                </c:pt>
                <c:pt idx="183">
                  <c:v>99.890079787086151</c:v>
                </c:pt>
                <c:pt idx="184">
                  <c:v>99.949777600942085</c:v>
                </c:pt>
                <c:pt idx="185">
                  <c:v>100.00379007116031</c:v>
                </c:pt>
                <c:pt idx="186">
                  <c:v>99.926087879460894</c:v>
                </c:pt>
                <c:pt idx="187">
                  <c:v>99.864494793127591</c:v>
                </c:pt>
                <c:pt idx="188">
                  <c:v>99.732780036451061</c:v>
                </c:pt>
                <c:pt idx="189">
                  <c:v>99.604855256176009</c:v>
                </c:pt>
                <c:pt idx="190">
                  <c:v>99.70435208639698</c:v>
                </c:pt>
                <c:pt idx="191">
                  <c:v>99.831328993536133</c:v>
                </c:pt>
                <c:pt idx="192">
                  <c:v>99.916612085627278</c:v>
                </c:pt>
                <c:pt idx="193">
                  <c:v>99.882498886694393</c:v>
                </c:pt>
                <c:pt idx="194">
                  <c:v>100.05969790861477</c:v>
                </c:pt>
                <c:pt idx="195">
                  <c:v>100.09570638002506</c:v>
                </c:pt>
                <c:pt idx="196">
                  <c:v>100.12223867856622</c:v>
                </c:pt>
                <c:pt idx="197">
                  <c:v>100.17151339400596</c:v>
                </c:pt>
                <c:pt idx="198">
                  <c:v>100.27195790784506</c:v>
                </c:pt>
                <c:pt idx="199">
                  <c:v>100.18667481575392</c:v>
                </c:pt>
                <c:pt idx="200">
                  <c:v>100.25395390903714</c:v>
                </c:pt>
                <c:pt idx="201">
                  <c:v>100.14782367252477</c:v>
                </c:pt>
                <c:pt idx="202">
                  <c:v>100.12129127922474</c:v>
                </c:pt>
                <c:pt idx="203">
                  <c:v>100.18856999347243</c:v>
                </c:pt>
                <c:pt idx="204">
                  <c:v>100.30133335199953</c:v>
                </c:pt>
                <c:pt idx="205">
                  <c:v>100.19236044366831</c:v>
                </c:pt>
                <c:pt idx="206">
                  <c:v>100.18572732165357</c:v>
                </c:pt>
                <c:pt idx="207">
                  <c:v>100.33544617189689</c:v>
                </c:pt>
                <c:pt idx="208">
                  <c:v>100.34397456638901</c:v>
                </c:pt>
                <c:pt idx="209">
                  <c:v>100.25016345884129</c:v>
                </c:pt>
                <c:pt idx="210">
                  <c:v>100.10707735157716</c:v>
                </c:pt>
                <c:pt idx="211">
                  <c:v>100.15256152206214</c:v>
                </c:pt>
                <c:pt idx="212">
                  <c:v>100.26437700745335</c:v>
                </c:pt>
                <c:pt idx="213">
                  <c:v>100.23594943643481</c:v>
                </c:pt>
                <c:pt idx="214">
                  <c:v>100.27480057966395</c:v>
                </c:pt>
                <c:pt idx="215">
                  <c:v>100.3382892227513</c:v>
                </c:pt>
                <c:pt idx="216">
                  <c:v>100.14213832888707</c:v>
                </c:pt>
                <c:pt idx="217">
                  <c:v>100.13929537279155</c:v>
                </c:pt>
                <c:pt idx="218">
                  <c:v>100.24068728597214</c:v>
                </c:pt>
                <c:pt idx="219">
                  <c:v>100.20657446607477</c:v>
                </c:pt>
                <c:pt idx="220">
                  <c:v>100.26722005830773</c:v>
                </c:pt>
                <c:pt idx="221">
                  <c:v>100.17625124354331</c:v>
                </c:pt>
                <c:pt idx="222">
                  <c:v>100.04927471543971</c:v>
                </c:pt>
                <c:pt idx="223">
                  <c:v>100.00852839449206</c:v>
                </c:pt>
                <c:pt idx="224">
                  <c:v>99.908083785894064</c:v>
                </c:pt>
                <c:pt idx="225">
                  <c:v>99.925140385360521</c:v>
                </c:pt>
                <c:pt idx="226">
                  <c:v>99.808587050431953</c:v>
                </c:pt>
                <c:pt idx="227">
                  <c:v>99.769735907202815</c:v>
                </c:pt>
                <c:pt idx="228">
                  <c:v>99.944092257304334</c:v>
                </c:pt>
                <c:pt idx="229">
                  <c:v>99.911874236089929</c:v>
                </c:pt>
                <c:pt idx="230">
                  <c:v>100.10233940728089</c:v>
                </c:pt>
                <c:pt idx="231">
                  <c:v>100.13929537279155</c:v>
                </c:pt>
                <c:pt idx="232">
                  <c:v>100.12413395104359</c:v>
                </c:pt>
                <c:pt idx="233">
                  <c:v>100.18288474459359</c:v>
                </c:pt>
                <c:pt idx="234">
                  <c:v>100.16772332284565</c:v>
                </c:pt>
                <c:pt idx="235">
                  <c:v>100.16772332284565</c:v>
                </c:pt>
                <c:pt idx="236">
                  <c:v>100.07675450808122</c:v>
                </c:pt>
                <c:pt idx="237">
                  <c:v>100.1620376001724</c:v>
                </c:pt>
                <c:pt idx="238">
                  <c:v>100.10139200793945</c:v>
                </c:pt>
                <c:pt idx="239">
                  <c:v>100.04264121438946</c:v>
                </c:pt>
                <c:pt idx="240">
                  <c:v>99.960201078393823</c:v>
                </c:pt>
                <c:pt idx="241">
                  <c:v>99.94598752978176</c:v>
                </c:pt>
                <c:pt idx="242">
                  <c:v>99.957358501333843</c:v>
                </c:pt>
                <c:pt idx="243">
                  <c:v>99.906188608175597</c:v>
                </c:pt>
                <c:pt idx="244">
                  <c:v>100.05875041451441</c:v>
                </c:pt>
                <c:pt idx="245">
                  <c:v>99.982943400533514</c:v>
                </c:pt>
                <c:pt idx="246">
                  <c:v>100.02747979264149</c:v>
                </c:pt>
                <c:pt idx="247">
                  <c:v>100.07296443692091</c:v>
                </c:pt>
                <c:pt idx="248">
                  <c:v>100.08812585866886</c:v>
                </c:pt>
                <c:pt idx="249">
                  <c:v>100.02653239330002</c:v>
                </c:pt>
                <c:pt idx="250">
                  <c:v>100.06443613718768</c:v>
                </c:pt>
                <c:pt idx="251">
                  <c:v>100.04927471543974</c:v>
                </c:pt>
                <c:pt idx="252">
                  <c:v>100.15066672337919</c:v>
                </c:pt>
                <c:pt idx="253">
                  <c:v>100.17340857172447</c:v>
                </c:pt>
                <c:pt idx="254">
                  <c:v>100.21794543762685</c:v>
                </c:pt>
                <c:pt idx="255">
                  <c:v>100.2368972148118</c:v>
                </c:pt>
                <c:pt idx="256">
                  <c:v>100.21889283696832</c:v>
                </c:pt>
                <c:pt idx="257">
                  <c:v>100.25869175857449</c:v>
                </c:pt>
                <c:pt idx="258">
                  <c:v>100.27006273012658</c:v>
                </c:pt>
                <c:pt idx="259">
                  <c:v>100.29185717913039</c:v>
                </c:pt>
                <c:pt idx="260">
                  <c:v>100.27195790784508</c:v>
                </c:pt>
                <c:pt idx="261">
                  <c:v>100.32218002262633</c:v>
                </c:pt>
                <c:pt idx="262">
                  <c:v>100.39609223792426</c:v>
                </c:pt>
                <c:pt idx="263">
                  <c:v>100.43115293095754</c:v>
                </c:pt>
                <c:pt idx="264">
                  <c:v>100.42262453646543</c:v>
                </c:pt>
                <c:pt idx="265">
                  <c:v>100.4245198089428</c:v>
                </c:pt>
                <c:pt idx="266">
                  <c:v>100.41409623673219</c:v>
                </c:pt>
                <c:pt idx="267">
                  <c:v>100.48516540117575</c:v>
                </c:pt>
                <c:pt idx="268">
                  <c:v>100.46526612989045</c:v>
                </c:pt>
                <c:pt idx="269">
                  <c:v>100.48232282411577</c:v>
                </c:pt>
                <c:pt idx="270">
                  <c:v>100.48706067365312</c:v>
                </c:pt>
                <c:pt idx="271">
                  <c:v>100.49464119500934</c:v>
                </c:pt>
                <c:pt idx="272">
                  <c:v>100.54107314387136</c:v>
                </c:pt>
                <c:pt idx="273">
                  <c:v>100.55907723743817</c:v>
                </c:pt>
                <c:pt idx="274">
                  <c:v>100.63867470161495</c:v>
                </c:pt>
                <c:pt idx="275">
                  <c:v>100.63393685207758</c:v>
                </c:pt>
                <c:pt idx="276">
                  <c:v>100.64625560200669</c:v>
                </c:pt>
                <c:pt idx="277">
                  <c:v>100.67752584484407</c:v>
                </c:pt>
                <c:pt idx="278">
                  <c:v>100.72016743826909</c:v>
                </c:pt>
                <c:pt idx="279">
                  <c:v>100.67847362322108</c:v>
                </c:pt>
                <c:pt idx="280">
                  <c:v>100.73343358753966</c:v>
                </c:pt>
                <c:pt idx="281">
                  <c:v>100.74859500928763</c:v>
                </c:pt>
                <c:pt idx="282">
                  <c:v>100.70690119423963</c:v>
                </c:pt>
                <c:pt idx="283">
                  <c:v>100.7883939308938</c:v>
                </c:pt>
                <c:pt idx="284">
                  <c:v>100.76944205894995</c:v>
                </c:pt>
                <c:pt idx="285">
                  <c:v>100.78649875317529</c:v>
                </c:pt>
                <c:pt idx="286">
                  <c:v>100.75901858149824</c:v>
                </c:pt>
                <c:pt idx="287">
                  <c:v>100.79881750310439</c:v>
                </c:pt>
                <c:pt idx="288">
                  <c:v>100.81966417373118</c:v>
                </c:pt>
                <c:pt idx="289">
                  <c:v>100.82819285249994</c:v>
                </c:pt>
                <c:pt idx="290">
                  <c:v>100.88978555979772</c:v>
                </c:pt>
                <c:pt idx="291">
                  <c:v>100.86230614619173</c:v>
                </c:pt>
                <c:pt idx="292">
                  <c:v>100.91063260946004</c:v>
                </c:pt>
                <c:pt idx="293">
                  <c:v>100.90589513895823</c:v>
                </c:pt>
                <c:pt idx="294">
                  <c:v>100.84240611683535</c:v>
                </c:pt>
                <c:pt idx="295">
                  <c:v>100.78270830297943</c:v>
                </c:pt>
                <c:pt idx="296">
                  <c:v>100.82913996756476</c:v>
                </c:pt>
                <c:pt idx="297">
                  <c:v>100.89452378837061</c:v>
                </c:pt>
                <c:pt idx="298">
                  <c:v>100.92010840329361</c:v>
                </c:pt>
                <c:pt idx="299">
                  <c:v>100.92295173842467</c:v>
                </c:pt>
                <c:pt idx="300">
                  <c:v>101.03760989563473</c:v>
                </c:pt>
                <c:pt idx="301">
                  <c:v>101.05940406036187</c:v>
                </c:pt>
                <c:pt idx="302">
                  <c:v>101.07740843820532</c:v>
                </c:pt>
                <c:pt idx="303">
                  <c:v>101.06224673218071</c:v>
                </c:pt>
                <c:pt idx="304">
                  <c:v>101.10678350332424</c:v>
                </c:pt>
                <c:pt idx="305">
                  <c:v>101.11815485391188</c:v>
                </c:pt>
                <c:pt idx="306">
                  <c:v>101.1191026322889</c:v>
                </c:pt>
                <c:pt idx="307">
                  <c:v>101.10583638825945</c:v>
                </c:pt>
                <c:pt idx="308">
                  <c:v>101.10204593806358</c:v>
                </c:pt>
                <c:pt idx="309">
                  <c:v>101.21291373983664</c:v>
                </c:pt>
                <c:pt idx="310">
                  <c:v>101.22238943891134</c:v>
                </c:pt>
                <c:pt idx="311">
                  <c:v>101.19680482398832</c:v>
                </c:pt>
                <c:pt idx="312">
                  <c:v>101.17216732413009</c:v>
                </c:pt>
                <c:pt idx="313">
                  <c:v>101.15984895323653</c:v>
                </c:pt>
                <c:pt idx="314">
                  <c:v>101.22617988910719</c:v>
                </c:pt>
                <c:pt idx="315">
                  <c:v>101.22428499566536</c:v>
                </c:pt>
                <c:pt idx="316">
                  <c:v>101.13615923175533</c:v>
                </c:pt>
                <c:pt idx="317">
                  <c:v>101.17595777432597</c:v>
                </c:pt>
                <c:pt idx="318">
                  <c:v>101.12763055298657</c:v>
                </c:pt>
                <c:pt idx="319">
                  <c:v>101.02529076667007</c:v>
                </c:pt>
                <c:pt idx="320">
                  <c:v>101.05561361016598</c:v>
                </c:pt>
                <c:pt idx="321">
                  <c:v>101.12763055298656</c:v>
                </c:pt>
                <c:pt idx="322">
                  <c:v>101.03097677361998</c:v>
                </c:pt>
                <c:pt idx="323">
                  <c:v>100.96085472424124</c:v>
                </c:pt>
                <c:pt idx="324">
                  <c:v>101.08688423203891</c:v>
                </c:pt>
                <c:pt idx="325">
                  <c:v>101.07077541094948</c:v>
                </c:pt>
                <c:pt idx="326">
                  <c:v>100.99970624650592</c:v>
                </c:pt>
                <c:pt idx="327">
                  <c:v>100.98264955228058</c:v>
                </c:pt>
                <c:pt idx="328">
                  <c:v>100.92579441024351</c:v>
                </c:pt>
                <c:pt idx="329">
                  <c:v>100.89262889492873</c:v>
                </c:pt>
                <c:pt idx="330">
                  <c:v>101.05561361016598</c:v>
                </c:pt>
                <c:pt idx="331">
                  <c:v>101.09256948091773</c:v>
                </c:pt>
                <c:pt idx="332">
                  <c:v>101.1304732248054</c:v>
                </c:pt>
                <c:pt idx="333">
                  <c:v>101.08498933859707</c:v>
                </c:pt>
                <c:pt idx="334">
                  <c:v>101.09541291080768</c:v>
                </c:pt>
                <c:pt idx="335">
                  <c:v>101.11341662533896</c:v>
                </c:pt>
                <c:pt idx="336">
                  <c:v>101.0461378163324</c:v>
                </c:pt>
                <c:pt idx="337">
                  <c:v>100.8897855597977</c:v>
                </c:pt>
                <c:pt idx="338">
                  <c:v>100.8954715667476</c:v>
                </c:pt>
                <c:pt idx="339">
                  <c:v>100.87272896033123</c:v>
                </c:pt>
                <c:pt idx="340">
                  <c:v>100.85377746742296</c:v>
                </c:pt>
                <c:pt idx="341">
                  <c:v>100.84145900177052</c:v>
                </c:pt>
                <c:pt idx="342">
                  <c:v>100.84051122339348</c:v>
                </c:pt>
                <c:pt idx="343">
                  <c:v>100.78365608135641</c:v>
                </c:pt>
                <c:pt idx="344">
                  <c:v>100.76375643103555</c:v>
                </c:pt>
                <c:pt idx="345">
                  <c:v>100.72301011008791</c:v>
                </c:pt>
                <c:pt idx="346">
                  <c:v>100.59698098132579</c:v>
                </c:pt>
                <c:pt idx="347">
                  <c:v>100.52117387258599</c:v>
                </c:pt>
                <c:pt idx="348">
                  <c:v>100.68226369438139</c:v>
                </c:pt>
                <c:pt idx="349">
                  <c:v>100.67563066712553</c:v>
                </c:pt>
                <c:pt idx="350">
                  <c:v>100.68700192295427</c:v>
                </c:pt>
                <c:pt idx="351">
                  <c:v>100.648150874484</c:v>
                </c:pt>
                <c:pt idx="352">
                  <c:v>100.64056997409227</c:v>
                </c:pt>
                <c:pt idx="353">
                  <c:v>100.71542958873171</c:v>
                </c:pt>
                <c:pt idx="354">
                  <c:v>100.66520747395049</c:v>
                </c:pt>
                <c:pt idx="355">
                  <c:v>100.63962247999191</c:v>
                </c:pt>
                <c:pt idx="356">
                  <c:v>100.4832702234572</c:v>
                </c:pt>
                <c:pt idx="357">
                  <c:v>100.52685921622368</c:v>
                </c:pt>
                <c:pt idx="358">
                  <c:v>100.55054893770487</c:v>
                </c:pt>
                <c:pt idx="359">
                  <c:v>100.68321147275842</c:v>
                </c:pt>
                <c:pt idx="360">
                  <c:v>100.65952175127723</c:v>
                </c:pt>
                <c:pt idx="361">
                  <c:v>100.71637698807316</c:v>
                </c:pt>
                <c:pt idx="362">
                  <c:v>100.61593275851072</c:v>
                </c:pt>
                <c:pt idx="363">
                  <c:v>100.68700192295427</c:v>
                </c:pt>
                <c:pt idx="364">
                  <c:v>100.64625560200663</c:v>
                </c:pt>
                <c:pt idx="365">
                  <c:v>100.66805014576931</c:v>
                </c:pt>
                <c:pt idx="366">
                  <c:v>100.72774833866079</c:v>
                </c:pt>
                <c:pt idx="367">
                  <c:v>100.78365608135641</c:v>
                </c:pt>
                <c:pt idx="368">
                  <c:v>100.84619656703119</c:v>
                </c:pt>
                <c:pt idx="369">
                  <c:v>100.85093479560408</c:v>
                </c:pt>
                <c:pt idx="370">
                  <c:v>100.69932038860672</c:v>
                </c:pt>
                <c:pt idx="371">
                  <c:v>100.76186115855818</c:v>
                </c:pt>
                <c:pt idx="372">
                  <c:v>100.64625560200665</c:v>
                </c:pt>
                <c:pt idx="373">
                  <c:v>100.6832114727584</c:v>
                </c:pt>
                <c:pt idx="374">
                  <c:v>100.71922003892756</c:v>
                </c:pt>
                <c:pt idx="375">
                  <c:v>100.65288872402135</c:v>
                </c:pt>
                <c:pt idx="376">
                  <c:v>100.83861642471049</c:v>
                </c:pt>
                <c:pt idx="377">
                  <c:v>100.85662004448288</c:v>
                </c:pt>
                <c:pt idx="378">
                  <c:v>100.90778993764111</c:v>
                </c:pt>
                <c:pt idx="379">
                  <c:v>100.91158038783698</c:v>
                </c:pt>
                <c:pt idx="380">
                  <c:v>100.8348259745146</c:v>
                </c:pt>
                <c:pt idx="381">
                  <c:v>100.82345462392698</c:v>
                </c:pt>
                <c:pt idx="382">
                  <c:v>100.76375643103549</c:v>
                </c:pt>
                <c:pt idx="383">
                  <c:v>100.73059091572073</c:v>
                </c:pt>
                <c:pt idx="384">
                  <c:v>100.67468317302512</c:v>
                </c:pt>
                <c:pt idx="385">
                  <c:v>100.76470420941251</c:v>
                </c:pt>
                <c:pt idx="386">
                  <c:v>100.74764760994606</c:v>
                </c:pt>
                <c:pt idx="387">
                  <c:v>100.77891785278345</c:v>
                </c:pt>
                <c:pt idx="388">
                  <c:v>100.86041049467873</c:v>
                </c:pt>
                <c:pt idx="389">
                  <c:v>100.92768920892641</c:v>
                </c:pt>
                <c:pt idx="390">
                  <c:v>100.84619656703113</c:v>
                </c:pt>
                <c:pt idx="391">
                  <c:v>100.77228473076872</c:v>
                </c:pt>
                <c:pt idx="392">
                  <c:v>100.72490528780634</c:v>
                </c:pt>
                <c:pt idx="393">
                  <c:v>100.68510674523571</c:v>
                </c:pt>
                <c:pt idx="394">
                  <c:v>100.76375643103547</c:v>
                </c:pt>
                <c:pt idx="395">
                  <c:v>100.90589513895813</c:v>
                </c:pt>
                <c:pt idx="396">
                  <c:v>100.90115691038524</c:v>
                </c:pt>
                <c:pt idx="397">
                  <c:v>100.89926201694338</c:v>
                </c:pt>
                <c:pt idx="398">
                  <c:v>100.88125763909991</c:v>
                </c:pt>
                <c:pt idx="399">
                  <c:v>100.85946271630168</c:v>
                </c:pt>
                <c:pt idx="400">
                  <c:v>100.97506865188876</c:v>
                </c:pt>
                <c:pt idx="401">
                  <c:v>101.02244809485113</c:v>
                </c:pt>
                <c:pt idx="402">
                  <c:v>101.07456586114527</c:v>
                </c:pt>
                <c:pt idx="403">
                  <c:v>101.07172318932642</c:v>
                </c:pt>
                <c:pt idx="404">
                  <c:v>101.09067468223472</c:v>
                </c:pt>
                <c:pt idx="405">
                  <c:v>101.0944651324306</c:v>
                </c:pt>
                <c:pt idx="406">
                  <c:v>101.10962617514302</c:v>
                </c:pt>
                <c:pt idx="407">
                  <c:v>101.11246951027408</c:v>
                </c:pt>
                <c:pt idx="408">
                  <c:v>101.12857833136353</c:v>
                </c:pt>
                <c:pt idx="409">
                  <c:v>101.20438506106777</c:v>
                </c:pt>
                <c:pt idx="410">
                  <c:v>101.23281301112186</c:v>
                </c:pt>
                <c:pt idx="411">
                  <c:v>101.24228871019655</c:v>
                </c:pt>
                <c:pt idx="412">
                  <c:v>101.21670419003242</c:v>
                </c:pt>
                <c:pt idx="413">
                  <c:v>101.24323648857357</c:v>
                </c:pt>
                <c:pt idx="414">
                  <c:v>101.19017179673239</c:v>
                </c:pt>
                <c:pt idx="415">
                  <c:v>101.22997033930301</c:v>
                </c:pt>
                <c:pt idx="416">
                  <c:v>101.24039391151362</c:v>
                </c:pt>
                <c:pt idx="417">
                  <c:v>101.24039391151362</c:v>
                </c:pt>
                <c:pt idx="418">
                  <c:v>101.24039391151362</c:v>
                </c:pt>
                <c:pt idx="419">
                  <c:v>101.1750099959489</c:v>
                </c:pt>
                <c:pt idx="420">
                  <c:v>101.21765196840944</c:v>
                </c:pt>
                <c:pt idx="421">
                  <c:v>101.21101808832364</c:v>
                </c:pt>
                <c:pt idx="422">
                  <c:v>101.20438506106778</c:v>
                </c:pt>
                <c:pt idx="423">
                  <c:v>101.34747116833191</c:v>
                </c:pt>
                <c:pt idx="424">
                  <c:v>101.33799537449831</c:v>
                </c:pt>
                <c:pt idx="425">
                  <c:v>101.25366006078417</c:v>
                </c:pt>
                <c:pt idx="426">
                  <c:v>101.24323648857356</c:v>
                </c:pt>
                <c:pt idx="427">
                  <c:v>101.26218798148186</c:v>
                </c:pt>
                <c:pt idx="428">
                  <c:v>101.35031384015075</c:v>
                </c:pt>
                <c:pt idx="429">
                  <c:v>101.40906453894186</c:v>
                </c:pt>
                <c:pt idx="430">
                  <c:v>101.41190721076075</c:v>
                </c:pt>
                <c:pt idx="431">
                  <c:v>101.41759255439845</c:v>
                </c:pt>
                <c:pt idx="432">
                  <c:v>101.4299116833631</c:v>
                </c:pt>
                <c:pt idx="433">
                  <c:v>101.42327856134838</c:v>
                </c:pt>
                <c:pt idx="434">
                  <c:v>101.40622196188193</c:v>
                </c:pt>
                <c:pt idx="435">
                  <c:v>101.36737043961723</c:v>
                </c:pt>
                <c:pt idx="436">
                  <c:v>101.27450711044652</c:v>
                </c:pt>
                <c:pt idx="437">
                  <c:v>101.22144166053425</c:v>
                </c:pt>
                <c:pt idx="438">
                  <c:v>101.31051520282128</c:v>
                </c:pt>
                <c:pt idx="439">
                  <c:v>101.25650273260307</c:v>
                </c:pt>
                <c:pt idx="440">
                  <c:v>101.24702693876948</c:v>
                </c:pt>
                <c:pt idx="441">
                  <c:v>101.26597843167777</c:v>
                </c:pt>
                <c:pt idx="442">
                  <c:v>101.30767262576133</c:v>
                </c:pt>
                <c:pt idx="443">
                  <c:v>101.3304144741066</c:v>
                </c:pt>
                <c:pt idx="444">
                  <c:v>101.29535416010889</c:v>
                </c:pt>
                <c:pt idx="445">
                  <c:v>101.23565558818187</c:v>
                </c:pt>
                <c:pt idx="446">
                  <c:v>101.13236878155944</c:v>
                </c:pt>
                <c:pt idx="447">
                  <c:v>101.10015038130948</c:v>
                </c:pt>
                <c:pt idx="448">
                  <c:v>101.08025111002418</c:v>
                </c:pt>
                <c:pt idx="449">
                  <c:v>101.07740843820531</c:v>
                </c:pt>
                <c:pt idx="450">
                  <c:v>101.12384010279065</c:v>
                </c:pt>
                <c:pt idx="451">
                  <c:v>101.21386151821359</c:v>
                </c:pt>
                <c:pt idx="452">
                  <c:v>101.21007106801771</c:v>
                </c:pt>
                <c:pt idx="453">
                  <c:v>101.13521145337828</c:v>
                </c:pt>
                <c:pt idx="454">
                  <c:v>100.98264955228055</c:v>
                </c:pt>
                <c:pt idx="455">
                  <c:v>101.0148672892183</c:v>
                </c:pt>
                <c:pt idx="456">
                  <c:v>100.95516938060349</c:v>
                </c:pt>
                <c:pt idx="457">
                  <c:v>100.93337531063523</c:v>
                </c:pt>
                <c:pt idx="458">
                  <c:v>100.93337531063523</c:v>
                </c:pt>
                <c:pt idx="459">
                  <c:v>100.95137893040763</c:v>
                </c:pt>
                <c:pt idx="460">
                  <c:v>100.91347528127885</c:v>
                </c:pt>
                <c:pt idx="461">
                  <c:v>101.00065402488292</c:v>
                </c:pt>
                <c:pt idx="462">
                  <c:v>100.93432233094117</c:v>
                </c:pt>
                <c:pt idx="463">
                  <c:v>100.97506865188882</c:v>
                </c:pt>
                <c:pt idx="464">
                  <c:v>100.98644000247644</c:v>
                </c:pt>
                <c:pt idx="465">
                  <c:v>100.83956344501642</c:v>
                </c:pt>
                <c:pt idx="466">
                  <c:v>100.74385715975021</c:v>
                </c:pt>
                <c:pt idx="467">
                  <c:v>100.76944205894988</c:v>
                </c:pt>
                <c:pt idx="468">
                  <c:v>100.76849428057287</c:v>
                </c:pt>
                <c:pt idx="469">
                  <c:v>100.72680056028375</c:v>
                </c:pt>
                <c:pt idx="470">
                  <c:v>100.65667917421722</c:v>
                </c:pt>
                <c:pt idx="471">
                  <c:v>100.63677952389637</c:v>
                </c:pt>
                <c:pt idx="472">
                  <c:v>100.66236442309605</c:v>
                </c:pt>
                <c:pt idx="473">
                  <c:v>100.80260757426467</c:v>
                </c:pt>
                <c:pt idx="474">
                  <c:v>100.80450275198316</c:v>
                </c:pt>
                <c:pt idx="475">
                  <c:v>100.81682150191226</c:v>
                </c:pt>
                <c:pt idx="476">
                  <c:v>100.90873781077704</c:v>
                </c:pt>
                <c:pt idx="477">
                  <c:v>100.9352701093182</c:v>
                </c:pt>
                <c:pt idx="478">
                  <c:v>100.91442305965589</c:v>
                </c:pt>
                <c:pt idx="479">
                  <c:v>100.96748784625596</c:v>
                </c:pt>
                <c:pt idx="480">
                  <c:v>101.0044444750788</c:v>
                </c:pt>
                <c:pt idx="481">
                  <c:v>100.99402090286819</c:v>
                </c:pt>
                <c:pt idx="482">
                  <c:v>100.98170177390354</c:v>
                </c:pt>
                <c:pt idx="483">
                  <c:v>100.97791132370767</c:v>
                </c:pt>
                <c:pt idx="484">
                  <c:v>100.90873781077704</c:v>
                </c:pt>
                <c:pt idx="485">
                  <c:v>100.94853635334766</c:v>
                </c:pt>
                <c:pt idx="486">
                  <c:v>100.91158038783701</c:v>
                </c:pt>
                <c:pt idx="487">
                  <c:v>100.92958486043936</c:v>
                </c:pt>
                <c:pt idx="488">
                  <c:v>101.01012972395762</c:v>
                </c:pt>
                <c:pt idx="489">
                  <c:v>100.99686357468704</c:v>
                </c:pt>
                <c:pt idx="490">
                  <c:v>100.94758857497061</c:v>
                </c:pt>
                <c:pt idx="491">
                  <c:v>100.88883844473283</c:v>
                </c:pt>
                <c:pt idx="492">
                  <c:v>100.97033118138697</c:v>
                </c:pt>
                <c:pt idx="493">
                  <c:v>101.06509006731171</c:v>
                </c:pt>
                <c:pt idx="494">
                  <c:v>101.03760989563466</c:v>
                </c:pt>
                <c:pt idx="495">
                  <c:v>101.03760989563466</c:v>
                </c:pt>
                <c:pt idx="496">
                  <c:v>100.93716500276001</c:v>
                </c:pt>
                <c:pt idx="497">
                  <c:v>100.92484663186646</c:v>
                </c:pt>
                <c:pt idx="498">
                  <c:v>100.87083406688934</c:v>
                </c:pt>
                <c:pt idx="499">
                  <c:v>100.86135836781465</c:v>
                </c:pt>
                <c:pt idx="500">
                  <c:v>100.80260757426464</c:v>
                </c:pt>
                <c:pt idx="501">
                  <c:v>100.93053188074526</c:v>
                </c:pt>
                <c:pt idx="502">
                  <c:v>101.12668277460949</c:v>
                </c:pt>
                <c:pt idx="503">
                  <c:v>101.09351725929471</c:v>
                </c:pt>
                <c:pt idx="504">
                  <c:v>101.07267020963238</c:v>
                </c:pt>
                <c:pt idx="505">
                  <c:v>101.0745658611453</c:v>
                </c:pt>
                <c:pt idx="506">
                  <c:v>101.06224673218065</c:v>
                </c:pt>
                <c:pt idx="507">
                  <c:v>101.08593645366183</c:v>
                </c:pt>
                <c:pt idx="508">
                  <c:v>101.12384010279061</c:v>
                </c:pt>
                <c:pt idx="509">
                  <c:v>101.13236878155938</c:v>
                </c:pt>
                <c:pt idx="510">
                  <c:v>101.1039408315053</c:v>
                </c:pt>
                <c:pt idx="511">
                  <c:v>101.07267020963236</c:v>
                </c:pt>
                <c:pt idx="512">
                  <c:v>101.09825558262648</c:v>
                </c:pt>
                <c:pt idx="513">
                  <c:v>101.12857833136353</c:v>
                </c:pt>
                <c:pt idx="514">
                  <c:v>101.11436440371594</c:v>
                </c:pt>
                <c:pt idx="515">
                  <c:v>101.12478788116765</c:v>
                </c:pt>
                <c:pt idx="516">
                  <c:v>101.16363864536126</c:v>
                </c:pt>
                <c:pt idx="517">
                  <c:v>101.07551363952233</c:v>
                </c:pt>
                <c:pt idx="518">
                  <c:v>101.10773128170119</c:v>
                </c:pt>
                <c:pt idx="519">
                  <c:v>101.12194530410767</c:v>
                </c:pt>
                <c:pt idx="520">
                  <c:v>101.12289308248469</c:v>
                </c:pt>
                <c:pt idx="521">
                  <c:v>101.10962617514303</c:v>
                </c:pt>
                <c:pt idx="522">
                  <c:v>101.09541291080764</c:v>
                </c:pt>
                <c:pt idx="523">
                  <c:v>101.17027252544707</c:v>
                </c:pt>
                <c:pt idx="524">
                  <c:v>101.058456945297</c:v>
                </c:pt>
                <c:pt idx="525">
                  <c:v>101.15132027446769</c:v>
                </c:pt>
                <c:pt idx="526">
                  <c:v>101.13047322480536</c:v>
                </c:pt>
                <c:pt idx="527">
                  <c:v>101.13615923175527</c:v>
                </c:pt>
                <c:pt idx="528">
                  <c:v>101.20154238924891</c:v>
                </c:pt>
                <c:pt idx="529">
                  <c:v>101.20343794600295</c:v>
                </c:pt>
                <c:pt idx="530">
                  <c:v>101.17690555270291</c:v>
                </c:pt>
                <c:pt idx="531">
                  <c:v>101.19964749580706</c:v>
                </c:pt>
                <c:pt idx="532">
                  <c:v>101.19775193905302</c:v>
                </c:pt>
                <c:pt idx="533">
                  <c:v>101.17880044614472</c:v>
                </c:pt>
                <c:pt idx="534">
                  <c:v>101.22523211073008</c:v>
                </c:pt>
                <c:pt idx="535">
                  <c:v>101.12573565954465</c:v>
                </c:pt>
                <c:pt idx="536">
                  <c:v>101.05750916691993</c:v>
                </c:pt>
                <c:pt idx="537">
                  <c:v>101.12099743097173</c:v>
                </c:pt>
                <c:pt idx="538">
                  <c:v>101.04234746089529</c:v>
                </c:pt>
                <c:pt idx="539">
                  <c:v>101.06603718237648</c:v>
                </c:pt>
                <c:pt idx="540">
                  <c:v>101.13047322480531</c:v>
                </c:pt>
                <c:pt idx="541">
                  <c:v>101.11720698077585</c:v>
                </c:pt>
                <c:pt idx="542">
                  <c:v>101.14373937407588</c:v>
                </c:pt>
                <c:pt idx="543">
                  <c:v>101.17216732412996</c:v>
                </c:pt>
                <c:pt idx="544">
                  <c:v>101.26692621005471</c:v>
                </c:pt>
                <c:pt idx="545">
                  <c:v>101.25081738896529</c:v>
                </c:pt>
                <c:pt idx="546">
                  <c:v>101.26787398843175</c:v>
                </c:pt>
                <c:pt idx="547">
                  <c:v>101.2754542255113</c:v>
                </c:pt>
                <c:pt idx="548">
                  <c:v>101.29440638173179</c:v>
                </c:pt>
                <c:pt idx="549">
                  <c:v>101.2707166602506</c:v>
                </c:pt>
                <c:pt idx="550">
                  <c:v>101.26218798148183</c:v>
                </c:pt>
                <c:pt idx="551">
                  <c:v>101.28398290428007</c:v>
                </c:pt>
                <c:pt idx="552">
                  <c:v>101.25081738896529</c:v>
                </c:pt>
                <c:pt idx="553">
                  <c:v>101.23660346131769</c:v>
                </c:pt>
                <c:pt idx="554">
                  <c:v>101.22428499566524</c:v>
                </c:pt>
                <c:pt idx="555">
                  <c:v>101.26976888187359</c:v>
                </c:pt>
                <c:pt idx="556">
                  <c:v>101.19585704561116</c:v>
                </c:pt>
                <c:pt idx="557">
                  <c:v>101.25839753128596</c:v>
                </c:pt>
                <c:pt idx="558">
                  <c:v>101.23470780980477</c:v>
                </c:pt>
                <c:pt idx="559">
                  <c:v>101.26976888187359</c:v>
                </c:pt>
                <c:pt idx="560">
                  <c:v>101.27829756064234</c:v>
                </c:pt>
                <c:pt idx="561">
                  <c:v>101.29440638173178</c:v>
                </c:pt>
                <c:pt idx="562">
                  <c:v>101.24986961058826</c:v>
                </c:pt>
                <c:pt idx="563">
                  <c:v>101.30103950374651</c:v>
                </c:pt>
                <c:pt idx="564">
                  <c:v>101.24134168989058</c:v>
                </c:pt>
                <c:pt idx="565">
                  <c:v>101.24323648857353</c:v>
                </c:pt>
                <c:pt idx="566">
                  <c:v>101.18922401835532</c:v>
                </c:pt>
                <c:pt idx="567">
                  <c:v>101.22333721728822</c:v>
                </c:pt>
                <c:pt idx="568">
                  <c:v>101.26692621005471</c:v>
                </c:pt>
                <c:pt idx="569">
                  <c:v>101.39390283291721</c:v>
                </c:pt>
                <c:pt idx="570">
                  <c:v>101.39106016109835</c:v>
                </c:pt>
                <c:pt idx="571">
                  <c:v>101.38632259583767</c:v>
                </c:pt>
                <c:pt idx="572">
                  <c:v>101.25555495422596</c:v>
                </c:pt>
                <c:pt idx="573">
                  <c:v>101.34178582469416</c:v>
                </c:pt>
                <c:pt idx="574">
                  <c:v>101.21291373983649</c:v>
                </c:pt>
                <c:pt idx="575">
                  <c:v>101.12384010279057</c:v>
                </c:pt>
                <c:pt idx="576">
                  <c:v>101.21101808832357</c:v>
                </c:pt>
                <c:pt idx="577">
                  <c:v>101.27734978226532</c:v>
                </c:pt>
                <c:pt idx="578">
                  <c:v>101.33989026794012</c:v>
                </c:pt>
                <c:pt idx="579">
                  <c:v>101.33704759612125</c:v>
                </c:pt>
                <c:pt idx="580">
                  <c:v>101.37210866819007</c:v>
                </c:pt>
                <c:pt idx="581">
                  <c:v>101.35126161852774</c:v>
                </c:pt>
                <c:pt idx="582">
                  <c:v>101.4119072107607</c:v>
                </c:pt>
                <c:pt idx="583">
                  <c:v>101.46023443210011</c:v>
                </c:pt>
                <c:pt idx="584">
                  <c:v>101.42896381022716</c:v>
                </c:pt>
                <c:pt idx="585">
                  <c:v>101.51329921870017</c:v>
                </c:pt>
                <c:pt idx="586">
                  <c:v>101.5928970619125</c:v>
                </c:pt>
                <c:pt idx="587">
                  <c:v>101.61942945521253</c:v>
                </c:pt>
                <c:pt idx="588">
                  <c:v>101.61563900501665</c:v>
                </c:pt>
                <c:pt idx="589">
                  <c:v>101.64880442557255</c:v>
                </c:pt>
                <c:pt idx="590">
                  <c:v>101.63932872649785</c:v>
                </c:pt>
                <c:pt idx="591">
                  <c:v>101.6810228258225</c:v>
                </c:pt>
                <c:pt idx="592">
                  <c:v>101.6895507465202</c:v>
                </c:pt>
                <c:pt idx="593">
                  <c:v>101.72555893365382</c:v>
                </c:pt>
                <c:pt idx="594">
                  <c:v>101.7397728613014</c:v>
                </c:pt>
                <c:pt idx="595">
                  <c:v>101.73219196090967</c:v>
                </c:pt>
                <c:pt idx="596">
                  <c:v>101.79947143322843</c:v>
                </c:pt>
                <c:pt idx="597">
                  <c:v>101.78904786101785</c:v>
                </c:pt>
                <c:pt idx="598">
                  <c:v>101.79662809809739</c:v>
                </c:pt>
                <c:pt idx="599">
                  <c:v>101.73503539079962</c:v>
                </c:pt>
                <c:pt idx="600">
                  <c:v>101.71892581163911</c:v>
                </c:pt>
                <c:pt idx="601">
                  <c:v>101.71513611951431</c:v>
                </c:pt>
                <c:pt idx="602">
                  <c:v>101.76061991096377</c:v>
                </c:pt>
                <c:pt idx="603">
                  <c:v>101.72745449040788</c:v>
                </c:pt>
                <c:pt idx="604">
                  <c:v>101.76441036115965</c:v>
                </c:pt>
                <c:pt idx="605">
                  <c:v>101.69997431873082</c:v>
                </c:pt>
                <c:pt idx="606">
                  <c:v>101.71229268962438</c:v>
                </c:pt>
                <c:pt idx="607">
                  <c:v>101.67628459724963</c:v>
                </c:pt>
                <c:pt idx="608">
                  <c:v>101.58626393989778</c:v>
                </c:pt>
                <c:pt idx="609">
                  <c:v>101.61942945521255</c:v>
                </c:pt>
                <c:pt idx="610">
                  <c:v>101.7132404680014</c:v>
                </c:pt>
                <c:pt idx="611">
                  <c:v>101.71608313982026</c:v>
                </c:pt>
                <c:pt idx="612">
                  <c:v>101.64690953213075</c:v>
                </c:pt>
                <c:pt idx="613">
                  <c:v>101.56731168891841</c:v>
                </c:pt>
                <c:pt idx="614">
                  <c:v>101.65354265414545</c:v>
                </c:pt>
                <c:pt idx="615">
                  <c:v>101.60805810462492</c:v>
                </c:pt>
                <c:pt idx="616">
                  <c:v>101.67438970380779</c:v>
                </c:pt>
                <c:pt idx="617">
                  <c:v>101.73124494060374</c:v>
                </c:pt>
                <c:pt idx="618">
                  <c:v>101.65354265414545</c:v>
                </c:pt>
                <c:pt idx="619">
                  <c:v>101.48960949721899</c:v>
                </c:pt>
                <c:pt idx="620">
                  <c:v>101.43275426042304</c:v>
                </c:pt>
                <c:pt idx="621">
                  <c:v>101.36642332455239</c:v>
                </c:pt>
                <c:pt idx="622">
                  <c:v>101.41474988257957</c:v>
                </c:pt>
                <c:pt idx="623">
                  <c:v>101.47444845450659</c:v>
                </c:pt>
                <c:pt idx="624">
                  <c:v>101.50287564648957</c:v>
                </c:pt>
                <c:pt idx="625">
                  <c:v>101.51235144032317</c:v>
                </c:pt>
                <c:pt idx="626">
                  <c:v>101.55404553964783</c:v>
                </c:pt>
                <c:pt idx="627">
                  <c:v>101.55688821146668</c:v>
                </c:pt>
                <c:pt idx="628">
                  <c:v>101.58436838314374</c:v>
                </c:pt>
                <c:pt idx="629">
                  <c:v>101.63648605467903</c:v>
                </c:pt>
                <c:pt idx="630">
                  <c:v>101.64311917669374</c:v>
                </c:pt>
                <c:pt idx="631">
                  <c:v>101.68481251794732</c:v>
                </c:pt>
                <c:pt idx="632">
                  <c:v>101.72461181858901</c:v>
                </c:pt>
                <c:pt idx="633">
                  <c:v>101.86295969728026</c:v>
                </c:pt>
                <c:pt idx="634">
                  <c:v>101.89423031915319</c:v>
                </c:pt>
                <c:pt idx="635">
                  <c:v>101.91033914024264</c:v>
                </c:pt>
                <c:pt idx="636">
                  <c:v>101.90086344116793</c:v>
                </c:pt>
                <c:pt idx="637">
                  <c:v>101.9188671556992</c:v>
                </c:pt>
                <c:pt idx="638">
                  <c:v>101.90086344116794</c:v>
                </c:pt>
                <c:pt idx="639">
                  <c:v>101.82695084683444</c:v>
                </c:pt>
                <c:pt idx="640">
                  <c:v>101.84779799125562</c:v>
                </c:pt>
                <c:pt idx="641">
                  <c:v>101.79568098303257</c:v>
                </c:pt>
                <c:pt idx="642">
                  <c:v>101.81842292613673</c:v>
                </c:pt>
                <c:pt idx="643">
                  <c:v>101.86295969728026</c:v>
                </c:pt>
                <c:pt idx="644">
                  <c:v>101.90086344116791</c:v>
                </c:pt>
                <c:pt idx="645">
                  <c:v>101.88759719713845</c:v>
                </c:pt>
                <c:pt idx="646">
                  <c:v>101.92550018295503</c:v>
                </c:pt>
                <c:pt idx="647">
                  <c:v>101.9387664269845</c:v>
                </c:pt>
                <c:pt idx="648">
                  <c:v>102.01173114818208</c:v>
                </c:pt>
                <c:pt idx="649">
                  <c:v>102.05247746912974</c:v>
                </c:pt>
                <c:pt idx="650">
                  <c:v>102.05721503439042</c:v>
                </c:pt>
                <c:pt idx="651">
                  <c:v>102.01362604162392</c:v>
                </c:pt>
                <c:pt idx="652">
                  <c:v>102.00035979759446</c:v>
                </c:pt>
                <c:pt idx="653">
                  <c:v>102.03636864804029</c:v>
                </c:pt>
                <c:pt idx="654">
                  <c:v>102.0069929196092</c:v>
                </c:pt>
                <c:pt idx="655">
                  <c:v>102.02404951907566</c:v>
                </c:pt>
                <c:pt idx="656">
                  <c:v>102.06479584002331</c:v>
                </c:pt>
                <c:pt idx="657">
                  <c:v>102.03731576310513</c:v>
                </c:pt>
                <c:pt idx="658">
                  <c:v>101.91412959043852</c:v>
                </c:pt>
                <c:pt idx="659">
                  <c:v>101.91128691861967</c:v>
                </c:pt>
                <c:pt idx="660">
                  <c:v>101.89896778965502</c:v>
                </c:pt>
                <c:pt idx="661">
                  <c:v>101.93023841152794</c:v>
                </c:pt>
                <c:pt idx="662">
                  <c:v>101.90560091166974</c:v>
                </c:pt>
                <c:pt idx="663">
                  <c:v>101.97572305580735</c:v>
                </c:pt>
                <c:pt idx="664">
                  <c:v>102.02404951907566</c:v>
                </c:pt>
                <c:pt idx="665">
                  <c:v>102.02783996927154</c:v>
                </c:pt>
                <c:pt idx="666">
                  <c:v>101.87906851836969</c:v>
                </c:pt>
                <c:pt idx="667">
                  <c:v>101.90654869004673</c:v>
                </c:pt>
                <c:pt idx="668">
                  <c:v>101.95677080482798</c:v>
                </c:pt>
                <c:pt idx="669">
                  <c:v>101.91033914024263</c:v>
                </c:pt>
                <c:pt idx="670">
                  <c:v>101.95108555594915</c:v>
                </c:pt>
                <c:pt idx="671">
                  <c:v>102.02783996927154</c:v>
                </c:pt>
                <c:pt idx="672">
                  <c:v>102.04015834016511</c:v>
                </c:pt>
                <c:pt idx="673">
                  <c:v>102.04868701893386</c:v>
                </c:pt>
                <c:pt idx="674">
                  <c:v>102.13397020578391</c:v>
                </c:pt>
                <c:pt idx="675">
                  <c:v>102.16997829815867</c:v>
                </c:pt>
                <c:pt idx="676">
                  <c:v>102.15576437051106</c:v>
                </c:pt>
                <c:pt idx="677">
                  <c:v>102.15102680525037</c:v>
                </c:pt>
                <c:pt idx="678">
                  <c:v>102.15576437051106</c:v>
                </c:pt>
                <c:pt idx="679">
                  <c:v>102.13586500446689</c:v>
                </c:pt>
                <c:pt idx="680">
                  <c:v>102.18514009894218</c:v>
                </c:pt>
                <c:pt idx="681">
                  <c:v>102.27421297791702</c:v>
                </c:pt>
                <c:pt idx="682">
                  <c:v>102.2922173557605</c:v>
                </c:pt>
                <c:pt idx="683">
                  <c:v>102.24389013442111</c:v>
                </c:pt>
                <c:pt idx="684">
                  <c:v>102.22872909170869</c:v>
                </c:pt>
                <c:pt idx="685">
                  <c:v>102.22872909170869</c:v>
                </c:pt>
                <c:pt idx="686">
                  <c:v>102.20314381347345</c:v>
                </c:pt>
                <c:pt idx="687">
                  <c:v>102.26094673388755</c:v>
                </c:pt>
                <c:pt idx="688">
                  <c:v>102.25147103481285</c:v>
                </c:pt>
                <c:pt idx="689">
                  <c:v>102.23346656221048</c:v>
                </c:pt>
                <c:pt idx="690">
                  <c:v>102.30927395522693</c:v>
                </c:pt>
                <c:pt idx="691">
                  <c:v>102.30643137816696</c:v>
                </c:pt>
                <c:pt idx="692">
                  <c:v>102.21830551949807</c:v>
                </c:pt>
                <c:pt idx="693">
                  <c:v>102.28274165668577</c:v>
                </c:pt>
                <c:pt idx="694">
                  <c:v>102.2202004129399</c:v>
                </c:pt>
                <c:pt idx="695">
                  <c:v>102.07616719061096</c:v>
                </c:pt>
                <c:pt idx="696">
                  <c:v>102.05342524750679</c:v>
                </c:pt>
                <c:pt idx="697">
                  <c:v>102.20788204204635</c:v>
                </c:pt>
                <c:pt idx="698">
                  <c:v>102.26663274083747</c:v>
                </c:pt>
                <c:pt idx="699">
                  <c:v>102.31969752743754</c:v>
                </c:pt>
                <c:pt idx="700">
                  <c:v>102.29032246231866</c:v>
                </c:pt>
                <c:pt idx="701">
                  <c:v>102.37560489109759</c:v>
                </c:pt>
                <c:pt idx="702">
                  <c:v>102.4191938838641</c:v>
                </c:pt>
                <c:pt idx="703">
                  <c:v>102.54332859297881</c:v>
                </c:pt>
                <c:pt idx="704">
                  <c:v>102.56038519244528</c:v>
                </c:pt>
                <c:pt idx="705">
                  <c:v>102.57175578496184</c:v>
                </c:pt>
                <c:pt idx="706">
                  <c:v>102.52437634199947</c:v>
                </c:pt>
                <c:pt idx="707">
                  <c:v>102.55848963569125</c:v>
                </c:pt>
                <c:pt idx="708">
                  <c:v>102.6143977574224</c:v>
                </c:pt>
                <c:pt idx="709">
                  <c:v>102.61629255610535</c:v>
                </c:pt>
                <c:pt idx="710">
                  <c:v>102.6295588001348</c:v>
                </c:pt>
                <c:pt idx="711">
                  <c:v>102.62197856305526</c:v>
                </c:pt>
                <c:pt idx="712">
                  <c:v>102.60397418521178</c:v>
                </c:pt>
                <c:pt idx="713">
                  <c:v>102.60586907865363</c:v>
                </c:pt>
                <c:pt idx="714">
                  <c:v>102.61724033448236</c:v>
                </c:pt>
                <c:pt idx="715">
                  <c:v>102.62576834993892</c:v>
                </c:pt>
                <c:pt idx="716">
                  <c:v>102.62387345649708</c:v>
                </c:pt>
                <c:pt idx="717">
                  <c:v>102.47604978397226</c:v>
                </c:pt>
                <c:pt idx="718">
                  <c:v>102.58028446373058</c:v>
                </c:pt>
                <c:pt idx="719">
                  <c:v>102.56796609283701</c:v>
                </c:pt>
                <c:pt idx="720">
                  <c:v>102.58028446373056</c:v>
                </c:pt>
                <c:pt idx="721">
                  <c:v>102.6750433496553</c:v>
                </c:pt>
                <c:pt idx="722">
                  <c:v>102.6996808495135</c:v>
                </c:pt>
                <c:pt idx="723">
                  <c:v>102.71484189222592</c:v>
                </c:pt>
                <c:pt idx="724">
                  <c:v>102.63713960576762</c:v>
                </c:pt>
                <c:pt idx="725">
                  <c:v>102.61439775742232</c:v>
                </c:pt>
                <c:pt idx="726">
                  <c:v>102.59544550644296</c:v>
                </c:pt>
                <c:pt idx="727">
                  <c:v>102.67504334965528</c:v>
                </c:pt>
                <c:pt idx="728">
                  <c:v>102.71768456404476</c:v>
                </c:pt>
                <c:pt idx="729">
                  <c:v>102.73663672026527</c:v>
                </c:pt>
                <c:pt idx="730">
                  <c:v>102.77833015627772</c:v>
                </c:pt>
                <c:pt idx="731">
                  <c:v>102.83423827800887</c:v>
                </c:pt>
                <c:pt idx="732">
                  <c:v>102.88256549934825</c:v>
                </c:pt>
                <c:pt idx="733">
                  <c:v>102.85887577786706</c:v>
                </c:pt>
                <c:pt idx="734">
                  <c:v>102.8522427506112</c:v>
                </c:pt>
                <c:pt idx="735">
                  <c:v>102.85982289293186</c:v>
                </c:pt>
                <c:pt idx="736">
                  <c:v>102.84939932072125</c:v>
                </c:pt>
                <c:pt idx="737">
                  <c:v>102.90815011427125</c:v>
                </c:pt>
                <c:pt idx="738">
                  <c:v>102.94131553482714</c:v>
                </c:pt>
                <c:pt idx="739">
                  <c:v>102.93563028594831</c:v>
                </c:pt>
                <c:pt idx="740">
                  <c:v>102.83044782781296</c:v>
                </c:pt>
                <c:pt idx="741">
                  <c:v>102.80960077815064</c:v>
                </c:pt>
                <c:pt idx="742">
                  <c:v>102.79917720594003</c:v>
                </c:pt>
                <c:pt idx="743">
                  <c:v>102.84371407184243</c:v>
                </c:pt>
                <c:pt idx="744">
                  <c:v>102.82760525075298</c:v>
                </c:pt>
                <c:pt idx="745">
                  <c:v>102.92141626354181</c:v>
                </c:pt>
                <c:pt idx="746">
                  <c:v>102.89867441519654</c:v>
                </c:pt>
                <c:pt idx="747">
                  <c:v>102.95552955723362</c:v>
                </c:pt>
                <c:pt idx="748">
                  <c:v>103.04176052246066</c:v>
                </c:pt>
                <c:pt idx="749">
                  <c:v>103.04555021458548</c:v>
                </c:pt>
                <c:pt idx="750">
                  <c:v>103.07303038626254</c:v>
                </c:pt>
                <c:pt idx="751">
                  <c:v>103.05218333660021</c:v>
                </c:pt>
                <c:pt idx="752">
                  <c:v>103.03986487094777</c:v>
                </c:pt>
                <c:pt idx="753">
                  <c:v>103.09387743592487</c:v>
                </c:pt>
                <c:pt idx="754">
                  <c:v>103.028493615119</c:v>
                </c:pt>
                <c:pt idx="755">
                  <c:v>102.9687957065042</c:v>
                </c:pt>
                <c:pt idx="756">
                  <c:v>102.93847295776717</c:v>
                </c:pt>
                <c:pt idx="757">
                  <c:v>103.01428035078362</c:v>
                </c:pt>
                <c:pt idx="758">
                  <c:v>103.0322840653149</c:v>
                </c:pt>
                <c:pt idx="759">
                  <c:v>103.00480389363784</c:v>
                </c:pt>
                <c:pt idx="760">
                  <c:v>103.03133695025009</c:v>
                </c:pt>
                <c:pt idx="761">
                  <c:v>102.90909789264829</c:v>
                </c:pt>
                <c:pt idx="762">
                  <c:v>103.06450246556487</c:v>
                </c:pt>
                <c:pt idx="763">
                  <c:v>103.13272895818956</c:v>
                </c:pt>
                <c:pt idx="764">
                  <c:v>103.13367597849549</c:v>
                </c:pt>
                <c:pt idx="765">
                  <c:v>103.08629653553312</c:v>
                </c:pt>
                <c:pt idx="766">
                  <c:v>103.14978555765602</c:v>
                </c:pt>
                <c:pt idx="767">
                  <c:v>103.17157972238316</c:v>
                </c:pt>
                <c:pt idx="768">
                  <c:v>103.14315243564128</c:v>
                </c:pt>
                <c:pt idx="769">
                  <c:v>102.9782715003378</c:v>
                </c:pt>
                <c:pt idx="770">
                  <c:v>102.89867441519655</c:v>
                </c:pt>
                <c:pt idx="771">
                  <c:v>102.89393609186477</c:v>
                </c:pt>
                <c:pt idx="772">
                  <c:v>102.80675810633177</c:v>
                </c:pt>
                <c:pt idx="773">
                  <c:v>102.95552955723362</c:v>
                </c:pt>
                <c:pt idx="774">
                  <c:v>102.93373472919427</c:v>
                </c:pt>
                <c:pt idx="775">
                  <c:v>102.74611251409883</c:v>
                </c:pt>
                <c:pt idx="776">
                  <c:v>102.80486330764883</c:v>
                </c:pt>
                <c:pt idx="777">
                  <c:v>102.78401616322763</c:v>
                </c:pt>
                <c:pt idx="778">
                  <c:v>102.88635528623193</c:v>
                </c:pt>
                <c:pt idx="779">
                  <c:v>103.03133695025011</c:v>
                </c:pt>
                <c:pt idx="780">
                  <c:v>103.07871639321247</c:v>
                </c:pt>
                <c:pt idx="781">
                  <c:v>103.17347527913721</c:v>
                </c:pt>
                <c:pt idx="782">
                  <c:v>103.18958410022664</c:v>
                </c:pt>
                <c:pt idx="783">
                  <c:v>103.25212458590141</c:v>
                </c:pt>
                <c:pt idx="784">
                  <c:v>103.26918128012674</c:v>
                </c:pt>
                <c:pt idx="785">
                  <c:v>103.31087537945142</c:v>
                </c:pt>
                <c:pt idx="786">
                  <c:v>103.25212458590141</c:v>
                </c:pt>
                <c:pt idx="787">
                  <c:v>103.29192388654312</c:v>
                </c:pt>
                <c:pt idx="788">
                  <c:v>103.28055253595549</c:v>
                </c:pt>
                <c:pt idx="789">
                  <c:v>103.32603718023491</c:v>
                </c:pt>
                <c:pt idx="790">
                  <c:v>103.31656072308911</c:v>
                </c:pt>
                <c:pt idx="791">
                  <c:v>103.30898048600957</c:v>
                </c:pt>
                <c:pt idx="792">
                  <c:v>103.3288797572949</c:v>
                </c:pt>
                <c:pt idx="793">
                  <c:v>103.31940330014911</c:v>
                </c:pt>
                <c:pt idx="794">
                  <c:v>103.25591503609728</c:v>
                </c:pt>
                <c:pt idx="795">
                  <c:v>103.36394016605149</c:v>
                </c:pt>
                <c:pt idx="796">
                  <c:v>103.38762988753268</c:v>
                </c:pt>
                <c:pt idx="797">
                  <c:v>103.38004965045315</c:v>
                </c:pt>
                <c:pt idx="798">
                  <c:v>103.33740777275145</c:v>
                </c:pt>
                <c:pt idx="799">
                  <c:v>103.34498867314319</c:v>
                </c:pt>
                <c:pt idx="800">
                  <c:v>103.30803270763255</c:v>
                </c:pt>
                <c:pt idx="801">
                  <c:v>103.3402504445703</c:v>
                </c:pt>
                <c:pt idx="802">
                  <c:v>103.21895916534551</c:v>
                </c:pt>
                <c:pt idx="803">
                  <c:v>103.16115615017253</c:v>
                </c:pt>
                <c:pt idx="804">
                  <c:v>103.23506798643496</c:v>
                </c:pt>
                <c:pt idx="805">
                  <c:v>103.33740777275145</c:v>
                </c:pt>
                <c:pt idx="806">
                  <c:v>103.29097610816609</c:v>
                </c:pt>
                <c:pt idx="807">
                  <c:v>103.31466582964727</c:v>
                </c:pt>
                <c:pt idx="808">
                  <c:v>103.19242677204547</c:v>
                </c:pt>
                <c:pt idx="809">
                  <c:v>103.11851493578305</c:v>
                </c:pt>
                <c:pt idx="810">
                  <c:v>103.14599510746011</c:v>
                </c:pt>
                <c:pt idx="811">
                  <c:v>103.03797007226478</c:v>
                </c:pt>
                <c:pt idx="812">
                  <c:v>102.99153764960835</c:v>
                </c:pt>
                <c:pt idx="813">
                  <c:v>103.00764722876886</c:v>
                </c:pt>
                <c:pt idx="814">
                  <c:v>103.06639726424778</c:v>
                </c:pt>
                <c:pt idx="815">
                  <c:v>103.21232604333078</c:v>
                </c:pt>
                <c:pt idx="816">
                  <c:v>103.23412087137012</c:v>
                </c:pt>
                <c:pt idx="817">
                  <c:v>103.16684215712243</c:v>
                </c:pt>
                <c:pt idx="818">
                  <c:v>102.94321118634004</c:v>
                </c:pt>
                <c:pt idx="819">
                  <c:v>102.86550889988173</c:v>
                </c:pt>
                <c:pt idx="820">
                  <c:v>102.9403677564501</c:v>
                </c:pt>
                <c:pt idx="821">
                  <c:v>103.08061128665426</c:v>
                </c:pt>
                <c:pt idx="822">
                  <c:v>102.82286692742119</c:v>
                </c:pt>
                <c:pt idx="823">
                  <c:v>102.72905591463235</c:v>
                </c:pt>
                <c:pt idx="824">
                  <c:v>102.79159640030713</c:v>
                </c:pt>
                <c:pt idx="825">
                  <c:v>102.81812945691937</c:v>
                </c:pt>
                <c:pt idx="826">
                  <c:v>102.92520671373767</c:v>
                </c:pt>
                <c:pt idx="827">
                  <c:v>102.92710160717951</c:v>
                </c:pt>
                <c:pt idx="828">
                  <c:v>102.98774719941247</c:v>
                </c:pt>
                <c:pt idx="829">
                  <c:v>103.05313111497719</c:v>
                </c:pt>
                <c:pt idx="830">
                  <c:v>102.9801670570918</c:v>
                </c:pt>
                <c:pt idx="831">
                  <c:v>103.05881636385604</c:v>
                </c:pt>
                <c:pt idx="832">
                  <c:v>102.92615449211472</c:v>
                </c:pt>
                <c:pt idx="833">
                  <c:v>102.95268688541475</c:v>
                </c:pt>
                <c:pt idx="834">
                  <c:v>103.01807080097946</c:v>
                </c:pt>
                <c:pt idx="835">
                  <c:v>103.03986487094772</c:v>
                </c:pt>
                <c:pt idx="836">
                  <c:v>103.06450246556481</c:v>
                </c:pt>
                <c:pt idx="837">
                  <c:v>103.04934066478133</c:v>
                </c:pt>
                <c:pt idx="838">
                  <c:v>103.09292965754783</c:v>
                </c:pt>
                <c:pt idx="839">
                  <c:v>102.98490462235249</c:v>
                </c:pt>
                <c:pt idx="840">
                  <c:v>102.9612149008713</c:v>
                </c:pt>
                <c:pt idx="841">
                  <c:v>102.95363466379176</c:v>
                </c:pt>
                <c:pt idx="842">
                  <c:v>102.98395750728766</c:v>
                </c:pt>
                <c:pt idx="843">
                  <c:v>103.11946271416005</c:v>
                </c:pt>
                <c:pt idx="844">
                  <c:v>103.12514805779774</c:v>
                </c:pt>
                <c:pt idx="845">
                  <c:v>103.08155906503126</c:v>
                </c:pt>
                <c:pt idx="846">
                  <c:v>103.01617514946652</c:v>
                </c:pt>
                <c:pt idx="847">
                  <c:v>103.07018771444362</c:v>
                </c:pt>
                <c:pt idx="848">
                  <c:v>103.12799072961658</c:v>
                </c:pt>
                <c:pt idx="849">
                  <c:v>103.09766788612066</c:v>
                </c:pt>
                <c:pt idx="850">
                  <c:v>103.17726497126191</c:v>
                </c:pt>
                <c:pt idx="851">
                  <c:v>103.21422160008474</c:v>
                </c:pt>
                <c:pt idx="852">
                  <c:v>103.2758143073825</c:v>
                </c:pt>
                <c:pt idx="853">
                  <c:v>103.38194454389487</c:v>
                </c:pt>
                <c:pt idx="854">
                  <c:v>103.35541215059484</c:v>
                </c:pt>
                <c:pt idx="855">
                  <c:v>103.41037249394896</c:v>
                </c:pt>
                <c:pt idx="856">
                  <c:v>103.41131960901379</c:v>
                </c:pt>
                <c:pt idx="857">
                  <c:v>103.40279159355724</c:v>
                </c:pt>
                <c:pt idx="858">
                  <c:v>103.39900114336135</c:v>
                </c:pt>
                <c:pt idx="859">
                  <c:v>103.43121888029911</c:v>
                </c:pt>
                <c:pt idx="860">
                  <c:v>103.50418360149671</c:v>
                </c:pt>
                <c:pt idx="861">
                  <c:v>103.55440571627796</c:v>
                </c:pt>
                <c:pt idx="862">
                  <c:v>103.54777259426322</c:v>
                </c:pt>
                <c:pt idx="863">
                  <c:v>103.56293439504672</c:v>
                </c:pt>
                <c:pt idx="864">
                  <c:v>103.5610387435338</c:v>
                </c:pt>
                <c:pt idx="865">
                  <c:v>103.48144165839255</c:v>
                </c:pt>
                <c:pt idx="866">
                  <c:v>103.50702627331559</c:v>
                </c:pt>
                <c:pt idx="867">
                  <c:v>103.51460717370733</c:v>
                </c:pt>
                <c:pt idx="868">
                  <c:v>103.51934464420916</c:v>
                </c:pt>
                <c:pt idx="869">
                  <c:v>103.56861964392556</c:v>
                </c:pt>
                <c:pt idx="870">
                  <c:v>103.56293439504672</c:v>
                </c:pt>
                <c:pt idx="871">
                  <c:v>103.54966748770507</c:v>
                </c:pt>
                <c:pt idx="872">
                  <c:v>103.5515630444591</c:v>
                </c:pt>
                <c:pt idx="873">
                  <c:v>103.54303436569035</c:v>
                </c:pt>
                <c:pt idx="874">
                  <c:v>103.59894248742147</c:v>
                </c:pt>
                <c:pt idx="875">
                  <c:v>103.60367995792328</c:v>
                </c:pt>
                <c:pt idx="876">
                  <c:v>103.64253148018797</c:v>
                </c:pt>
                <c:pt idx="877">
                  <c:v>103.65769328097147</c:v>
                </c:pt>
                <c:pt idx="878">
                  <c:v>103.7552947439562</c:v>
                </c:pt>
                <c:pt idx="879">
                  <c:v>103.77045578666861</c:v>
                </c:pt>
                <c:pt idx="880">
                  <c:v>103.82731102346457</c:v>
                </c:pt>
                <c:pt idx="881">
                  <c:v>103.79983160985859</c:v>
                </c:pt>
                <c:pt idx="882">
                  <c:v>103.69085870152738</c:v>
                </c:pt>
                <c:pt idx="883">
                  <c:v>103.75718963739806</c:v>
                </c:pt>
                <c:pt idx="884">
                  <c:v>103.72876244541506</c:v>
                </c:pt>
                <c:pt idx="885">
                  <c:v>103.78656470251696</c:v>
                </c:pt>
                <c:pt idx="886">
                  <c:v>103.84057717273518</c:v>
                </c:pt>
                <c:pt idx="887">
                  <c:v>103.80930730893333</c:v>
                </c:pt>
                <c:pt idx="888">
                  <c:v>103.84531540130807</c:v>
                </c:pt>
                <c:pt idx="889">
                  <c:v>103.72497199521919</c:v>
                </c:pt>
                <c:pt idx="890">
                  <c:v>103.86711032410631</c:v>
                </c:pt>
                <c:pt idx="891">
                  <c:v>103.85573897351868</c:v>
                </c:pt>
                <c:pt idx="892">
                  <c:v>103.91354198869166</c:v>
                </c:pt>
                <c:pt idx="893">
                  <c:v>103.97229268748278</c:v>
                </c:pt>
                <c:pt idx="894">
                  <c:v>103.96186921003105</c:v>
                </c:pt>
                <c:pt idx="895">
                  <c:v>103.92586035958522</c:v>
                </c:pt>
                <c:pt idx="896">
                  <c:v>103.92870303140407</c:v>
                </c:pt>
                <c:pt idx="897">
                  <c:v>103.91259411555575</c:v>
                </c:pt>
                <c:pt idx="898">
                  <c:v>103.94860296600159</c:v>
                </c:pt>
                <c:pt idx="899">
                  <c:v>103.76287498103576</c:v>
                </c:pt>
                <c:pt idx="900">
                  <c:v>103.72970946572099</c:v>
                </c:pt>
                <c:pt idx="901">
                  <c:v>103.79130293108985</c:v>
                </c:pt>
                <c:pt idx="902">
                  <c:v>103.72212856532924</c:v>
                </c:pt>
                <c:pt idx="903">
                  <c:v>103.71549553807338</c:v>
                </c:pt>
                <c:pt idx="904">
                  <c:v>103.68706825133151</c:v>
                </c:pt>
                <c:pt idx="905">
                  <c:v>103.75150438851922</c:v>
                </c:pt>
                <c:pt idx="906">
                  <c:v>103.80456908036042</c:v>
                </c:pt>
                <c:pt idx="907">
                  <c:v>103.80077863016454</c:v>
                </c:pt>
                <c:pt idx="908">
                  <c:v>103.8964852944663</c:v>
                </c:pt>
                <c:pt idx="909">
                  <c:v>103.94386473742867</c:v>
                </c:pt>
                <c:pt idx="910">
                  <c:v>103.98840160333107</c:v>
                </c:pt>
                <c:pt idx="911">
                  <c:v>104.05947076777463</c:v>
                </c:pt>
                <c:pt idx="912">
                  <c:v>104.11158768123882</c:v>
                </c:pt>
                <c:pt idx="913">
                  <c:v>104.11158768123882</c:v>
                </c:pt>
                <c:pt idx="914">
                  <c:v>104.13053993221818</c:v>
                </c:pt>
                <c:pt idx="915">
                  <c:v>104.14475385986579</c:v>
                </c:pt>
                <c:pt idx="916">
                  <c:v>104.17791937518055</c:v>
                </c:pt>
                <c:pt idx="917">
                  <c:v>104.18739507425526</c:v>
                </c:pt>
                <c:pt idx="918">
                  <c:v>104.18928996769711</c:v>
                </c:pt>
                <c:pt idx="919">
                  <c:v>104.17886715355759</c:v>
                </c:pt>
                <c:pt idx="920">
                  <c:v>104.21392746755531</c:v>
                </c:pt>
                <c:pt idx="921">
                  <c:v>104.24140763923239</c:v>
                </c:pt>
                <c:pt idx="922">
                  <c:v>104.18550018081345</c:v>
                </c:pt>
                <c:pt idx="923">
                  <c:v>104.17697150204467</c:v>
                </c:pt>
                <c:pt idx="924">
                  <c:v>104.22435094500705</c:v>
                </c:pt>
                <c:pt idx="925">
                  <c:v>104.24235541760942</c:v>
                </c:pt>
                <c:pt idx="926">
                  <c:v>104.1637053527741</c:v>
                </c:pt>
                <c:pt idx="927">
                  <c:v>104.24140763923239</c:v>
                </c:pt>
                <c:pt idx="928">
                  <c:v>104.23382673884063</c:v>
                </c:pt>
                <c:pt idx="929">
                  <c:v>104.18550018081345</c:v>
                </c:pt>
                <c:pt idx="930">
                  <c:v>104.09453108177237</c:v>
                </c:pt>
                <c:pt idx="931">
                  <c:v>104.17602372366765</c:v>
                </c:pt>
                <c:pt idx="932">
                  <c:v>104.19023774607412</c:v>
                </c:pt>
                <c:pt idx="933">
                  <c:v>104.26130691051769</c:v>
                </c:pt>
                <c:pt idx="934">
                  <c:v>104.23287962377582</c:v>
                </c:pt>
                <c:pt idx="935">
                  <c:v>104.1447538598658</c:v>
                </c:pt>
                <c:pt idx="936">
                  <c:v>104.11916858163057</c:v>
                </c:pt>
                <c:pt idx="937">
                  <c:v>104.21961271643416</c:v>
                </c:pt>
                <c:pt idx="938">
                  <c:v>104.02061924550996</c:v>
                </c:pt>
                <c:pt idx="939">
                  <c:v>104.11916858163057</c:v>
                </c:pt>
                <c:pt idx="940">
                  <c:v>104.10685021073702</c:v>
                </c:pt>
                <c:pt idx="941">
                  <c:v>104.12011636000759</c:v>
                </c:pt>
                <c:pt idx="942">
                  <c:v>103.97039713072873</c:v>
                </c:pt>
                <c:pt idx="943">
                  <c:v>103.97039713072873</c:v>
                </c:pt>
                <c:pt idx="944">
                  <c:v>104.06136556645758</c:v>
                </c:pt>
                <c:pt idx="945">
                  <c:v>104.04146629517228</c:v>
                </c:pt>
                <c:pt idx="946">
                  <c:v>103.90975153849578</c:v>
                </c:pt>
                <c:pt idx="947">
                  <c:v>104.08789795975764</c:v>
                </c:pt>
                <c:pt idx="948">
                  <c:v>103.93723171017284</c:v>
                </c:pt>
                <c:pt idx="949">
                  <c:v>103.70791530099385</c:v>
                </c:pt>
                <c:pt idx="950">
                  <c:v>103.56767186554856</c:v>
                </c:pt>
                <c:pt idx="951">
                  <c:v>103.56861964392557</c:v>
                </c:pt>
                <c:pt idx="952">
                  <c:v>103.51176450188849</c:v>
                </c:pt>
                <c:pt idx="953">
                  <c:v>103.45680415853437</c:v>
                </c:pt>
                <c:pt idx="954">
                  <c:v>103.57146231574443</c:v>
                </c:pt>
                <c:pt idx="955">
                  <c:v>103.70317707242094</c:v>
                </c:pt>
                <c:pt idx="956">
                  <c:v>103.93817948854984</c:v>
                </c:pt>
                <c:pt idx="957">
                  <c:v>103.89080004558745</c:v>
                </c:pt>
                <c:pt idx="958">
                  <c:v>104.02820014590168</c:v>
                </c:pt>
                <c:pt idx="959">
                  <c:v>104.10400753891813</c:v>
                </c:pt>
                <c:pt idx="960">
                  <c:v>104.11064056617397</c:v>
                </c:pt>
                <c:pt idx="961">
                  <c:v>104.25183111668404</c:v>
                </c:pt>
                <c:pt idx="962">
                  <c:v>104.21677013937412</c:v>
                </c:pt>
                <c:pt idx="963">
                  <c:v>104.23666941065943</c:v>
                </c:pt>
                <c:pt idx="964">
                  <c:v>104.36743714703</c:v>
                </c:pt>
                <c:pt idx="965">
                  <c:v>104.395864339013</c:v>
                </c:pt>
                <c:pt idx="966">
                  <c:v>104.36364669683412</c:v>
                </c:pt>
                <c:pt idx="967">
                  <c:v>104.36459447521115</c:v>
                </c:pt>
                <c:pt idx="968">
                  <c:v>104.3949172239482</c:v>
                </c:pt>
                <c:pt idx="969">
                  <c:v>104.38638854517943</c:v>
                </c:pt>
                <c:pt idx="970">
                  <c:v>104.42050183887122</c:v>
                </c:pt>
                <c:pt idx="971">
                  <c:v>104.45082468236713</c:v>
                </c:pt>
                <c:pt idx="972">
                  <c:v>104.46788128183358</c:v>
                </c:pt>
                <c:pt idx="973">
                  <c:v>104.5095754759171</c:v>
                </c:pt>
                <c:pt idx="974">
                  <c:v>104.53989822465415</c:v>
                </c:pt>
                <c:pt idx="975">
                  <c:v>104.51052325429413</c:v>
                </c:pt>
                <c:pt idx="976">
                  <c:v>104.58348721742063</c:v>
                </c:pt>
                <c:pt idx="977">
                  <c:v>104.53895044627713</c:v>
                </c:pt>
                <c:pt idx="978">
                  <c:v>104.58253943904361</c:v>
                </c:pt>
                <c:pt idx="979">
                  <c:v>104.601491690023</c:v>
                </c:pt>
                <c:pt idx="980">
                  <c:v>104.67824610334537</c:v>
                </c:pt>
                <c:pt idx="981">
                  <c:v>104.69340714605781</c:v>
                </c:pt>
                <c:pt idx="982">
                  <c:v>104.75784328324552</c:v>
                </c:pt>
                <c:pt idx="983">
                  <c:v>104.80427561114308</c:v>
                </c:pt>
                <c:pt idx="984">
                  <c:v>104.69056456899784</c:v>
                </c:pt>
                <c:pt idx="985">
                  <c:v>104.73036377488067</c:v>
                </c:pt>
                <c:pt idx="986">
                  <c:v>104.74836748941193</c:v>
                </c:pt>
                <c:pt idx="987">
                  <c:v>104.74363001891012</c:v>
                </c:pt>
                <c:pt idx="988">
                  <c:v>104.74457703921605</c:v>
                </c:pt>
                <c:pt idx="989">
                  <c:v>104.6735078747725</c:v>
                </c:pt>
                <c:pt idx="990">
                  <c:v>104.70477849664545</c:v>
                </c:pt>
                <c:pt idx="991">
                  <c:v>104.54842624011071</c:v>
                </c:pt>
                <c:pt idx="992">
                  <c:v>104.59485856800828</c:v>
                </c:pt>
                <c:pt idx="993">
                  <c:v>104.4877805531189</c:v>
                </c:pt>
                <c:pt idx="994">
                  <c:v>104.38733641831533</c:v>
                </c:pt>
                <c:pt idx="995">
                  <c:v>104.23287962377577</c:v>
                </c:pt>
                <c:pt idx="996">
                  <c:v>104.4053407961588</c:v>
                </c:pt>
                <c:pt idx="997">
                  <c:v>104.63749978239775</c:v>
                </c:pt>
                <c:pt idx="998">
                  <c:v>104.64413290441249</c:v>
                </c:pt>
                <c:pt idx="999">
                  <c:v>104.66877040427069</c:v>
                </c:pt>
                <c:pt idx="1000">
                  <c:v>104.63370933220187</c:v>
                </c:pt>
                <c:pt idx="1001">
                  <c:v>104.64223801097063</c:v>
                </c:pt>
                <c:pt idx="1002">
                  <c:v>104.71235939703716</c:v>
                </c:pt>
                <c:pt idx="1003">
                  <c:v>104.71046384028313</c:v>
                </c:pt>
                <c:pt idx="1004">
                  <c:v>104.64413290441247</c:v>
                </c:pt>
                <c:pt idx="1005">
                  <c:v>104.54274089647299</c:v>
                </c:pt>
                <c:pt idx="1006">
                  <c:v>104.51336583135411</c:v>
                </c:pt>
                <c:pt idx="1007">
                  <c:v>104.37027972408997</c:v>
                </c:pt>
                <c:pt idx="1008">
                  <c:v>104.24140763923234</c:v>
                </c:pt>
                <c:pt idx="1009">
                  <c:v>104.36364669683412</c:v>
                </c:pt>
                <c:pt idx="1010">
                  <c:v>104.5474791250459</c:v>
                </c:pt>
                <c:pt idx="1011">
                  <c:v>104.48304308261707</c:v>
                </c:pt>
                <c:pt idx="1012">
                  <c:v>104.38165107467759</c:v>
                </c:pt>
                <c:pt idx="1013">
                  <c:v>104.37880773954653</c:v>
                </c:pt>
                <c:pt idx="1014">
                  <c:v>104.32574295294646</c:v>
                </c:pt>
                <c:pt idx="1015">
                  <c:v>104.20160909666168</c:v>
                </c:pt>
                <c:pt idx="1016">
                  <c:v>104.31247680367588</c:v>
                </c:pt>
                <c:pt idx="1017">
                  <c:v>104.38828419669233</c:v>
                </c:pt>
                <c:pt idx="1018">
                  <c:v>104.43755843833765</c:v>
                </c:pt>
                <c:pt idx="1019">
                  <c:v>104.6166527327354</c:v>
                </c:pt>
                <c:pt idx="1020">
                  <c:v>104.63844756077476</c:v>
                </c:pt>
                <c:pt idx="1021">
                  <c:v>104.62707621018713</c:v>
                </c:pt>
                <c:pt idx="1022">
                  <c:v>104.37122750246699</c:v>
                </c:pt>
                <c:pt idx="1023">
                  <c:v>104.32195250275056</c:v>
                </c:pt>
                <c:pt idx="1024">
                  <c:v>104.41386871685647</c:v>
                </c:pt>
                <c:pt idx="1025">
                  <c:v>104.33900910221705</c:v>
                </c:pt>
                <c:pt idx="1026">
                  <c:v>104.42239739562524</c:v>
                </c:pt>
                <c:pt idx="1027">
                  <c:v>104.51526072479595</c:v>
                </c:pt>
                <c:pt idx="1028">
                  <c:v>104.50673280409826</c:v>
                </c:pt>
                <c:pt idx="1029">
                  <c:v>104.59106811781238</c:v>
                </c:pt>
                <c:pt idx="1030">
                  <c:v>104.53136954588537</c:v>
                </c:pt>
                <c:pt idx="1031">
                  <c:v>104.50009968208352</c:v>
                </c:pt>
                <c:pt idx="1032">
                  <c:v>104.65171380480423</c:v>
                </c:pt>
                <c:pt idx="1033">
                  <c:v>104.68772189717897</c:v>
                </c:pt>
                <c:pt idx="1034">
                  <c:v>104.80332783276604</c:v>
                </c:pt>
                <c:pt idx="1035">
                  <c:v>104.8895587979931</c:v>
                </c:pt>
                <c:pt idx="1036">
                  <c:v>104.89903449706782</c:v>
                </c:pt>
                <c:pt idx="1037">
                  <c:v>104.91324851947429</c:v>
                </c:pt>
                <c:pt idx="1038">
                  <c:v>104.96347053949665</c:v>
                </c:pt>
                <c:pt idx="1039">
                  <c:v>105.03169712688022</c:v>
                </c:pt>
                <c:pt idx="1040">
                  <c:v>105.04211994101975</c:v>
                </c:pt>
                <c:pt idx="1041">
                  <c:v>105.04970074665262</c:v>
                </c:pt>
                <c:pt idx="1042">
                  <c:v>105.02411622648849</c:v>
                </c:pt>
                <c:pt idx="1043">
                  <c:v>105.07623313995266</c:v>
                </c:pt>
                <c:pt idx="1044">
                  <c:v>105.03074934850321</c:v>
                </c:pt>
                <c:pt idx="1045">
                  <c:v>105.12361258291503</c:v>
                </c:pt>
                <c:pt idx="1046">
                  <c:v>105.07528611964672</c:v>
                </c:pt>
                <c:pt idx="1047">
                  <c:v>105.03548681900502</c:v>
                </c:pt>
                <c:pt idx="1048">
                  <c:v>105.05349119684848</c:v>
                </c:pt>
                <c:pt idx="1049">
                  <c:v>104.93693824095547</c:v>
                </c:pt>
                <c:pt idx="1050">
                  <c:v>104.96631321131549</c:v>
                </c:pt>
                <c:pt idx="1051">
                  <c:v>104.77679543946601</c:v>
                </c:pt>
                <c:pt idx="1052">
                  <c:v>104.71899251905191</c:v>
                </c:pt>
                <c:pt idx="1053">
                  <c:v>104.78437633985776</c:v>
                </c:pt>
                <c:pt idx="1054">
                  <c:v>104.74078658902019</c:v>
                </c:pt>
                <c:pt idx="1055">
                  <c:v>104.86965876863673</c:v>
                </c:pt>
                <c:pt idx="1056">
                  <c:v>104.88576834779725</c:v>
                </c:pt>
                <c:pt idx="1057">
                  <c:v>104.98526470422379</c:v>
                </c:pt>
                <c:pt idx="1058">
                  <c:v>105.00042650500731</c:v>
                </c:pt>
                <c:pt idx="1059">
                  <c:v>105.04306771939677</c:v>
                </c:pt>
                <c:pt idx="1060">
                  <c:v>105.02316844811148</c:v>
                </c:pt>
                <c:pt idx="1061">
                  <c:v>104.98621248260081</c:v>
                </c:pt>
                <c:pt idx="1062">
                  <c:v>104.75215793960781</c:v>
                </c:pt>
                <c:pt idx="1063">
                  <c:v>104.71804464591602</c:v>
                </c:pt>
                <c:pt idx="1064">
                  <c:v>104.75784328324552</c:v>
                </c:pt>
                <c:pt idx="1065">
                  <c:v>104.87250210376779</c:v>
                </c:pt>
                <c:pt idx="1066">
                  <c:v>104.7654240888784</c:v>
                </c:pt>
                <c:pt idx="1067">
                  <c:v>104.71330717541422</c:v>
                </c:pt>
                <c:pt idx="1068">
                  <c:v>104.71994029742895</c:v>
                </c:pt>
                <c:pt idx="1069">
                  <c:v>104.80143293932423</c:v>
                </c:pt>
                <c:pt idx="1070">
                  <c:v>104.78437633985777</c:v>
                </c:pt>
                <c:pt idx="1071">
                  <c:v>104.86397342499902</c:v>
                </c:pt>
                <c:pt idx="1072">
                  <c:v>104.92746178380969</c:v>
                </c:pt>
                <c:pt idx="1073">
                  <c:v>104.96915588313436</c:v>
                </c:pt>
                <c:pt idx="1074">
                  <c:v>104.94357126821134</c:v>
                </c:pt>
                <c:pt idx="1075">
                  <c:v>104.91419553978022</c:v>
                </c:pt>
                <c:pt idx="1076">
                  <c:v>104.97768380383204</c:v>
                </c:pt>
                <c:pt idx="1077">
                  <c:v>104.96347053949665</c:v>
                </c:pt>
                <c:pt idx="1078">
                  <c:v>104.80427561114307</c:v>
                </c:pt>
                <c:pt idx="1079">
                  <c:v>104.95494186072787</c:v>
                </c:pt>
                <c:pt idx="1080">
                  <c:v>104.99853094825323</c:v>
                </c:pt>
                <c:pt idx="1081">
                  <c:v>105.05443906998438</c:v>
                </c:pt>
                <c:pt idx="1082">
                  <c:v>105.09328983417797</c:v>
                </c:pt>
                <c:pt idx="1083">
                  <c:v>105.23353326962325</c:v>
                </c:pt>
                <c:pt idx="1084">
                  <c:v>105.20700087632321</c:v>
                </c:pt>
                <c:pt idx="1085">
                  <c:v>105.18615382666087</c:v>
                </c:pt>
                <c:pt idx="1086">
                  <c:v>105.12076991109615</c:v>
                </c:pt>
                <c:pt idx="1087">
                  <c:v>104.9577845325467</c:v>
                </c:pt>
                <c:pt idx="1088">
                  <c:v>105.09234271911313</c:v>
                </c:pt>
                <c:pt idx="1089">
                  <c:v>105.10939931857961</c:v>
                </c:pt>
                <c:pt idx="1090">
                  <c:v>104.94072793308025</c:v>
                </c:pt>
                <c:pt idx="1091">
                  <c:v>104.87060654701371</c:v>
                </c:pt>
                <c:pt idx="1092">
                  <c:v>104.93125213924665</c:v>
                </c:pt>
                <c:pt idx="1093">
                  <c:v>105.05822942542136</c:v>
                </c:pt>
                <c:pt idx="1094">
                  <c:v>105.01843021953853</c:v>
                </c:pt>
                <c:pt idx="1095">
                  <c:v>104.97199855495317</c:v>
                </c:pt>
                <c:pt idx="1096">
                  <c:v>104.99284560461551</c:v>
                </c:pt>
                <c:pt idx="1097">
                  <c:v>105.14256483389438</c:v>
                </c:pt>
                <c:pt idx="1098">
                  <c:v>105.14256483389438</c:v>
                </c:pt>
                <c:pt idx="1099">
                  <c:v>105.1880487201027</c:v>
                </c:pt>
                <c:pt idx="1100">
                  <c:v>105.1766780328273</c:v>
                </c:pt>
                <c:pt idx="1101">
                  <c:v>105.18331115484203</c:v>
                </c:pt>
                <c:pt idx="1102">
                  <c:v>105.23732371981914</c:v>
                </c:pt>
                <c:pt idx="1103">
                  <c:v>105.22690014760853</c:v>
                </c:pt>
                <c:pt idx="1104">
                  <c:v>105.10655598344857</c:v>
                </c:pt>
                <c:pt idx="1105">
                  <c:v>105.27333181219389</c:v>
                </c:pt>
                <c:pt idx="1106">
                  <c:v>105.2496420907127</c:v>
                </c:pt>
                <c:pt idx="1107">
                  <c:v>105.1871016050379</c:v>
                </c:pt>
                <c:pt idx="1108">
                  <c:v>105.22216191903561</c:v>
                </c:pt>
                <c:pt idx="1109">
                  <c:v>105.18899649847974</c:v>
                </c:pt>
                <c:pt idx="1110">
                  <c:v>105.22026712035266</c:v>
                </c:pt>
                <c:pt idx="1111">
                  <c:v>105.14066927714033</c:v>
                </c:pt>
                <c:pt idx="1112">
                  <c:v>105.11603244059432</c:v>
                </c:pt>
                <c:pt idx="1113">
                  <c:v>105.01084998245899</c:v>
                </c:pt>
                <c:pt idx="1114">
                  <c:v>104.99379338299254</c:v>
                </c:pt>
                <c:pt idx="1115">
                  <c:v>105.1340361551256</c:v>
                </c:pt>
                <c:pt idx="1116">
                  <c:v>105.1491979559091</c:v>
                </c:pt>
                <c:pt idx="1117">
                  <c:v>105.06391476905907</c:v>
                </c:pt>
                <c:pt idx="1118">
                  <c:v>105.01274487590082</c:v>
                </c:pt>
                <c:pt idx="1119">
                  <c:v>105.06865299763196</c:v>
                </c:pt>
                <c:pt idx="1120">
                  <c:v>105.09708018961497</c:v>
                </c:pt>
                <c:pt idx="1121">
                  <c:v>105.24774719727087</c:v>
                </c:pt>
                <c:pt idx="1122">
                  <c:v>105.17193980425441</c:v>
                </c:pt>
                <c:pt idx="1123">
                  <c:v>105.24869431233569</c:v>
                </c:pt>
                <c:pt idx="1124">
                  <c:v>105.25722299110444</c:v>
                </c:pt>
                <c:pt idx="1125">
                  <c:v>105.20321042612734</c:v>
                </c:pt>
                <c:pt idx="1126">
                  <c:v>105.18236337646501</c:v>
                </c:pt>
                <c:pt idx="1127">
                  <c:v>105.11318910546328</c:v>
                </c:pt>
                <c:pt idx="1128">
                  <c:v>104.86871165357188</c:v>
                </c:pt>
                <c:pt idx="1129">
                  <c:v>104.9047198407055</c:v>
                </c:pt>
                <c:pt idx="1130">
                  <c:v>104.98526470422374</c:v>
                </c:pt>
                <c:pt idx="1131">
                  <c:v>104.98810737604261</c:v>
                </c:pt>
                <c:pt idx="1132">
                  <c:v>104.96441765456142</c:v>
                </c:pt>
                <c:pt idx="1133">
                  <c:v>104.99000293279664</c:v>
                </c:pt>
                <c:pt idx="1134">
                  <c:v>104.8118557534637</c:v>
                </c:pt>
                <c:pt idx="1135">
                  <c:v>104.80617050458487</c:v>
                </c:pt>
                <c:pt idx="1136">
                  <c:v>104.95968018405962</c:v>
                </c:pt>
                <c:pt idx="1137">
                  <c:v>105.1387743836985</c:v>
                </c:pt>
                <c:pt idx="1138">
                  <c:v>105.20700087632321</c:v>
                </c:pt>
                <c:pt idx="1139">
                  <c:v>105.21837146883973</c:v>
                </c:pt>
                <c:pt idx="1140">
                  <c:v>105.36619580467678</c:v>
                </c:pt>
                <c:pt idx="1141">
                  <c:v>105.52254739789929</c:v>
                </c:pt>
                <c:pt idx="1142">
                  <c:v>105.55950402672214</c:v>
                </c:pt>
                <c:pt idx="1143">
                  <c:v>105.55287099946628</c:v>
                </c:pt>
                <c:pt idx="1144">
                  <c:v>105.43063194186448</c:v>
                </c:pt>
                <c:pt idx="1145">
                  <c:v>105.39083264122277</c:v>
                </c:pt>
                <c:pt idx="1146">
                  <c:v>105.28659796146444</c:v>
                </c:pt>
                <c:pt idx="1147">
                  <c:v>105.19941997593143</c:v>
                </c:pt>
                <c:pt idx="1148">
                  <c:v>105.28944063328329</c:v>
                </c:pt>
                <c:pt idx="1149">
                  <c:v>105.32923993392498</c:v>
                </c:pt>
                <c:pt idx="1150">
                  <c:v>105.37946204870623</c:v>
                </c:pt>
                <c:pt idx="1151">
                  <c:v>105.36714291974158</c:v>
                </c:pt>
                <c:pt idx="1152">
                  <c:v>105.3339774044268</c:v>
                </c:pt>
                <c:pt idx="1153">
                  <c:v>105.31407813314149</c:v>
                </c:pt>
                <c:pt idx="1154">
                  <c:v>105.39557086979566</c:v>
                </c:pt>
                <c:pt idx="1155">
                  <c:v>105.22500459085447</c:v>
                </c:pt>
                <c:pt idx="1156">
                  <c:v>105.21173844158388</c:v>
                </c:pt>
                <c:pt idx="1157">
                  <c:v>105.33113482736684</c:v>
                </c:pt>
                <c:pt idx="1158">
                  <c:v>105.19562952573555</c:v>
                </c:pt>
                <c:pt idx="1159">
                  <c:v>105.23163771286919</c:v>
                </c:pt>
                <c:pt idx="1160">
                  <c:v>105.21458101864386</c:v>
                </c:pt>
                <c:pt idx="1161">
                  <c:v>105.23069059780438</c:v>
                </c:pt>
                <c:pt idx="1162">
                  <c:v>105.31786858333736</c:v>
                </c:pt>
                <c:pt idx="1163">
                  <c:v>105.26385611311915</c:v>
                </c:pt>
                <c:pt idx="1164">
                  <c:v>105.19468174735853</c:v>
                </c:pt>
                <c:pt idx="1165">
                  <c:v>104.90566761908249</c:v>
                </c:pt>
                <c:pt idx="1166">
                  <c:v>104.46219603295468</c:v>
                </c:pt>
                <c:pt idx="1167">
                  <c:v>104.08884573813454</c:v>
                </c:pt>
                <c:pt idx="1168">
                  <c:v>104.05378466606572</c:v>
                </c:pt>
                <c:pt idx="1169">
                  <c:v>104.5218938468106</c:v>
                </c:pt>
                <c:pt idx="1170">
                  <c:v>104.76921453907418</c:v>
                </c:pt>
                <c:pt idx="1171">
                  <c:v>104.76731974039123</c:v>
                </c:pt>
                <c:pt idx="1172">
                  <c:v>104.64318512603538</c:v>
                </c:pt>
                <c:pt idx="1173">
                  <c:v>104.33427163171515</c:v>
                </c:pt>
                <c:pt idx="1174">
                  <c:v>104.60433436184179</c:v>
                </c:pt>
                <c:pt idx="1175">
                  <c:v>104.55600704574351</c:v>
                </c:pt>
                <c:pt idx="1176">
                  <c:v>104.4394540898505</c:v>
                </c:pt>
                <c:pt idx="1177">
                  <c:v>104.7123593970371</c:v>
                </c:pt>
                <c:pt idx="1178">
                  <c:v>104.60054391164591</c:v>
                </c:pt>
                <c:pt idx="1179">
                  <c:v>104.70762116846421</c:v>
                </c:pt>
                <c:pt idx="1180">
                  <c:v>104.76258151181834</c:v>
                </c:pt>
                <c:pt idx="1181">
                  <c:v>104.73225866832242</c:v>
                </c:pt>
                <c:pt idx="1182">
                  <c:v>104.84975949735131</c:v>
                </c:pt>
                <c:pt idx="1183">
                  <c:v>104.90661463938839</c:v>
                </c:pt>
                <c:pt idx="1184">
                  <c:v>104.91040508958426</c:v>
                </c:pt>
                <c:pt idx="1185">
                  <c:v>104.74173436739711</c:v>
                </c:pt>
                <c:pt idx="1186">
                  <c:v>104.77300498927004</c:v>
                </c:pt>
                <c:pt idx="1187">
                  <c:v>104.62328575999118</c:v>
                </c:pt>
                <c:pt idx="1188">
                  <c:v>104.63086666038292</c:v>
                </c:pt>
                <c:pt idx="1189">
                  <c:v>104.59485856800818</c:v>
                </c:pt>
                <c:pt idx="1190">
                  <c:v>104.51147027459997</c:v>
                </c:pt>
                <c:pt idx="1191">
                  <c:v>104.23382673884048</c:v>
                </c:pt>
                <c:pt idx="1192">
                  <c:v>104.18455240243627</c:v>
                </c:pt>
                <c:pt idx="1193">
                  <c:v>104.4015503459628</c:v>
                </c:pt>
                <c:pt idx="1194">
                  <c:v>104.44513933872931</c:v>
                </c:pt>
                <c:pt idx="1195">
                  <c:v>104.61475783929349</c:v>
                </c:pt>
                <c:pt idx="1196">
                  <c:v>104.75594838980359</c:v>
                </c:pt>
                <c:pt idx="1197">
                  <c:v>104.70856894684123</c:v>
                </c:pt>
                <c:pt idx="1198">
                  <c:v>104.76826676069716</c:v>
                </c:pt>
                <c:pt idx="1199">
                  <c:v>104.80806606133886</c:v>
                </c:pt>
                <c:pt idx="1200">
                  <c:v>104.85354994754719</c:v>
                </c:pt>
                <c:pt idx="1201">
                  <c:v>104.87818744740541</c:v>
                </c:pt>
                <c:pt idx="1202">
                  <c:v>104.81280353184069</c:v>
                </c:pt>
                <c:pt idx="1203">
                  <c:v>104.79669471075124</c:v>
                </c:pt>
                <c:pt idx="1204">
                  <c:v>104.96157498274252</c:v>
                </c:pt>
                <c:pt idx="1205">
                  <c:v>105.00421695520308</c:v>
                </c:pt>
                <c:pt idx="1206">
                  <c:v>105.062966990682</c:v>
                </c:pt>
                <c:pt idx="1207">
                  <c:v>105.00990220408191</c:v>
                </c:pt>
                <c:pt idx="1208">
                  <c:v>104.94736105509493</c:v>
                </c:pt>
                <c:pt idx="1209">
                  <c:v>105.15488320478789</c:v>
                </c:pt>
                <c:pt idx="1210">
                  <c:v>105.44579298457684</c:v>
                </c:pt>
                <c:pt idx="1211">
                  <c:v>105.4524260118327</c:v>
                </c:pt>
                <c:pt idx="1212">
                  <c:v>105.47422093463095</c:v>
                </c:pt>
                <c:pt idx="1213">
                  <c:v>105.56329381360577</c:v>
                </c:pt>
                <c:pt idx="1214">
                  <c:v>105.54623711938044</c:v>
                </c:pt>
                <c:pt idx="1215">
                  <c:v>105.49791065611213</c:v>
                </c:pt>
                <c:pt idx="1216">
                  <c:v>105.6192019353369</c:v>
                </c:pt>
                <c:pt idx="1217">
                  <c:v>105.6571055844657</c:v>
                </c:pt>
                <c:pt idx="1218">
                  <c:v>105.65805269953051</c:v>
                </c:pt>
                <c:pt idx="1219">
                  <c:v>105.62867763441163</c:v>
                </c:pt>
                <c:pt idx="1220">
                  <c:v>105.63625853480337</c:v>
                </c:pt>
                <c:pt idx="1221">
                  <c:v>105.52065259921632</c:v>
                </c:pt>
                <c:pt idx="1222">
                  <c:v>105.49317242753925</c:v>
                </c:pt>
                <c:pt idx="1223">
                  <c:v>105.47990618350978</c:v>
                </c:pt>
                <c:pt idx="1224">
                  <c:v>105.37567159851034</c:v>
                </c:pt>
                <c:pt idx="1225">
                  <c:v>105.16720157568149</c:v>
                </c:pt>
                <c:pt idx="1226">
                  <c:v>105.31692080496033</c:v>
                </c:pt>
                <c:pt idx="1227">
                  <c:v>105.32355392697508</c:v>
                </c:pt>
                <c:pt idx="1228">
                  <c:v>105.52633784809515</c:v>
                </c:pt>
                <c:pt idx="1229">
                  <c:v>105.53391874848691</c:v>
                </c:pt>
                <c:pt idx="1230">
                  <c:v>105.60688346968449</c:v>
                </c:pt>
                <c:pt idx="1231">
                  <c:v>105.57561294257043</c:v>
                </c:pt>
                <c:pt idx="1232">
                  <c:v>105.56613714873684</c:v>
                </c:pt>
                <c:pt idx="1233">
                  <c:v>105.57561294257044</c:v>
                </c:pt>
                <c:pt idx="1234">
                  <c:v>105.59077398528284</c:v>
                </c:pt>
                <c:pt idx="1235">
                  <c:v>105.56329381360578</c:v>
                </c:pt>
                <c:pt idx="1236">
                  <c:v>105.67131960687219</c:v>
                </c:pt>
                <c:pt idx="1237">
                  <c:v>105.60404013455344</c:v>
                </c:pt>
                <c:pt idx="1238">
                  <c:v>105.42020836965386</c:v>
                </c:pt>
                <c:pt idx="1239">
                  <c:v>105.66942395535929</c:v>
                </c:pt>
                <c:pt idx="1240">
                  <c:v>105.62014971371397</c:v>
                </c:pt>
                <c:pt idx="1241">
                  <c:v>105.62109673401991</c:v>
                </c:pt>
                <c:pt idx="1242">
                  <c:v>105.45621646202864</c:v>
                </c:pt>
                <c:pt idx="1243">
                  <c:v>105.50454377812692</c:v>
                </c:pt>
                <c:pt idx="1244">
                  <c:v>105.25722299110446</c:v>
                </c:pt>
                <c:pt idx="1245">
                  <c:v>105.33682007624571</c:v>
                </c:pt>
                <c:pt idx="1246">
                  <c:v>105.40125621343341</c:v>
                </c:pt>
                <c:pt idx="1247">
                  <c:v>105.55950402672218</c:v>
                </c:pt>
                <c:pt idx="1248">
                  <c:v>105.40220399181045</c:v>
                </c:pt>
                <c:pt idx="1249">
                  <c:v>105.16625455537562</c:v>
                </c:pt>
                <c:pt idx="1250">
                  <c:v>105.28186049096269</c:v>
                </c:pt>
                <c:pt idx="1251">
                  <c:v>105.35103409865221</c:v>
                </c:pt>
                <c:pt idx="1252">
                  <c:v>105.42968416348751</c:v>
                </c:pt>
                <c:pt idx="1253">
                  <c:v>105.4277885119746</c:v>
                </c:pt>
                <c:pt idx="1254">
                  <c:v>105.42210326309576</c:v>
                </c:pt>
                <c:pt idx="1255">
                  <c:v>105.5898268702181</c:v>
                </c:pt>
                <c:pt idx="1256">
                  <c:v>105.4922246491623</c:v>
                </c:pt>
                <c:pt idx="1257">
                  <c:v>105.35861499904395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A1-4C64-AF1A-86FD35E74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6150472"/>
        <c:axId val="876150800"/>
      </c:lineChart>
      <c:dateAx>
        <c:axId val="87615047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150800"/>
        <c:crosses val="autoZero"/>
        <c:auto val="1"/>
        <c:lblOffset val="100"/>
        <c:baseTimeUnit val="days"/>
      </c:dateAx>
      <c:valAx>
        <c:axId val="87615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150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Drawdown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Drawdown!$G$1</c:f>
              <c:strCache>
                <c:ptCount val="1"/>
                <c:pt idx="0">
                  <c:v>Stock Drawdown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Drawdown!$A$2:$A$1259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Drawdown!$G$2:$G$1259</c:f>
              <c:numCache>
                <c:formatCode>0.00%</c:formatCode>
                <c:ptCount val="1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-3.1164665309980744E-2</c:v>
                </c:pt>
                <c:pt idx="5">
                  <c:v>-4.1006000928744402E-2</c:v>
                </c:pt>
                <c:pt idx="6">
                  <c:v>-2.5970495957225559E-2</c:v>
                </c:pt>
                <c:pt idx="7">
                  <c:v>-1.9682926369563924E-2</c:v>
                </c:pt>
                <c:pt idx="8">
                  <c:v>-2.2690040120469601E-2</c:v>
                </c:pt>
                <c:pt idx="9">
                  <c:v>-2.815751966757063E-2</c:v>
                </c:pt>
                <c:pt idx="10">
                  <c:v>-3.3898341300522161E-2</c:v>
                </c:pt>
                <c:pt idx="11">
                  <c:v>-3.2804813499597407E-2</c:v>
                </c:pt>
                <c:pt idx="12">
                  <c:v>-4.2646276684379369E-2</c:v>
                </c:pt>
                <c:pt idx="13">
                  <c:v>-3.8272324938202984E-2</c:v>
                </c:pt>
                <c:pt idx="14">
                  <c:v>-4.4833332286228988E-2</c:v>
                </c:pt>
                <c:pt idx="15">
                  <c:v>-3.1711413264690957E-2</c:v>
                </c:pt>
                <c:pt idx="16">
                  <c:v>-3.3078251259961555E-2</c:v>
                </c:pt>
                <c:pt idx="17">
                  <c:v>-3.1711413264690957E-2</c:v>
                </c:pt>
                <c:pt idx="18">
                  <c:v>-4.7567008276770295E-2</c:v>
                </c:pt>
                <c:pt idx="19">
                  <c:v>-3.1437975504326698E-2</c:v>
                </c:pt>
                <c:pt idx="20">
                  <c:v>-3.3625031106176317E-2</c:v>
                </c:pt>
                <c:pt idx="21">
                  <c:v>-3.2531503305251452E-2</c:v>
                </c:pt>
                <c:pt idx="22">
                  <c:v>-3.5811959142007632E-2</c:v>
                </c:pt>
                <c:pt idx="23">
                  <c:v>-2.5697153871375167E-2</c:v>
                </c:pt>
                <c:pt idx="24">
                  <c:v>-2.3783567921394244E-2</c:v>
                </c:pt>
                <c:pt idx="25">
                  <c:v>-3.608539690237178E-2</c:v>
                </c:pt>
                <c:pt idx="26">
                  <c:v>-3.8272324938202984E-2</c:v>
                </c:pt>
                <c:pt idx="27">
                  <c:v>-7.1623918284015042E-2</c:v>
                </c:pt>
                <c:pt idx="28">
                  <c:v>-7.1623918284015042E-2</c:v>
                </c:pt>
                <c:pt idx="29">
                  <c:v>-7.7911487871676788E-2</c:v>
                </c:pt>
                <c:pt idx="30">
                  <c:v>-7.0530390483090288E-2</c:v>
                </c:pt>
                <c:pt idx="31">
                  <c:v>-6.3696041049213892E-2</c:v>
                </c:pt>
                <c:pt idx="32">
                  <c:v>-1.0388211139492065E-2</c:v>
                </c:pt>
                <c:pt idx="33">
                  <c:v>-4.6473895065404225E-3</c:v>
                </c:pt>
                <c:pt idx="34">
                  <c:v>-2.1323202125198892E-2</c:v>
                </c:pt>
                <c:pt idx="35">
                  <c:v>-2.815751966757063E-2</c:v>
                </c:pt>
                <c:pt idx="36">
                  <c:v>-2.0229674324274027E-2</c:v>
                </c:pt>
                <c:pt idx="37">
                  <c:v>-4.1006415518304307E-3</c:v>
                </c:pt>
                <c:pt idx="38">
                  <c:v>-1.4215414930958237E-2</c:v>
                </c:pt>
                <c:pt idx="39">
                  <c:v>-1.9137135159991159E-3</c:v>
                </c:pt>
                <c:pt idx="40">
                  <c:v>-4.3740793121946897E-3</c:v>
                </c:pt>
                <c:pt idx="41">
                  <c:v>0</c:v>
                </c:pt>
                <c:pt idx="42">
                  <c:v>0</c:v>
                </c:pt>
                <c:pt idx="43">
                  <c:v>-1.6038837230607506E-3</c:v>
                </c:pt>
                <c:pt idx="44">
                  <c:v>0</c:v>
                </c:pt>
                <c:pt idx="45">
                  <c:v>0</c:v>
                </c:pt>
                <c:pt idx="46">
                  <c:v>-1.8699041514856685E-2</c:v>
                </c:pt>
                <c:pt idx="47">
                  <c:v>-1.3168286734305812E-2</c:v>
                </c:pt>
                <c:pt idx="48">
                  <c:v>-7.1108914274989887E-3</c:v>
                </c:pt>
                <c:pt idx="49">
                  <c:v>-1.4485179928190539E-2</c:v>
                </c:pt>
                <c:pt idx="50">
                  <c:v>-2.5809840770278369E-2</c:v>
                </c:pt>
                <c:pt idx="51">
                  <c:v>-1.2021727539462068E-2</c:v>
                </c:pt>
                <c:pt idx="52">
                  <c:v>0</c:v>
                </c:pt>
                <c:pt idx="53">
                  <c:v>-2.3231305858544493E-2</c:v>
                </c:pt>
                <c:pt idx="54">
                  <c:v>-1.3199591002207689E-2</c:v>
                </c:pt>
                <c:pt idx="55">
                  <c:v>-4.7518601021259155E-3</c:v>
                </c:pt>
                <c:pt idx="56">
                  <c:v>0</c:v>
                </c:pt>
                <c:pt idx="57">
                  <c:v>0</c:v>
                </c:pt>
                <c:pt idx="58">
                  <c:v>-1.5047526401185674E-2</c:v>
                </c:pt>
                <c:pt idx="59">
                  <c:v>-8.7117741094439038E-3</c:v>
                </c:pt>
                <c:pt idx="60">
                  <c:v>-1.2407644907399873E-2</c:v>
                </c:pt>
                <c:pt idx="61">
                  <c:v>-1.9007440408503662E-2</c:v>
                </c:pt>
                <c:pt idx="62">
                  <c:v>-9.7677634136138503E-3</c:v>
                </c:pt>
                <c:pt idx="63">
                  <c:v>-3.6958707979560801E-3</c:v>
                </c:pt>
                <c:pt idx="64">
                  <c:v>-1.2407644907399873E-2</c:v>
                </c:pt>
                <c:pt idx="65">
                  <c:v>-8.1837794573588196E-3</c:v>
                </c:pt>
                <c:pt idx="66">
                  <c:v>-6.0718008490189268E-3</c:v>
                </c:pt>
                <c:pt idx="67">
                  <c:v>-1.1087704160506862E-2</c:v>
                </c:pt>
                <c:pt idx="68">
                  <c:v>0</c:v>
                </c:pt>
                <c:pt idx="69">
                  <c:v>0</c:v>
                </c:pt>
                <c:pt idx="70">
                  <c:v>-3.1031589788648173E-3</c:v>
                </c:pt>
                <c:pt idx="71">
                  <c:v>-2.5855912660532887E-4</c:v>
                </c:pt>
                <c:pt idx="72">
                  <c:v>-9.3094769365946739E-3</c:v>
                </c:pt>
                <c:pt idx="73">
                  <c:v>-3.3617181054702572E-3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-8.1903994658855117E-3</c:v>
                </c:pt>
                <c:pt idx="78">
                  <c:v>-1.1261788144142471E-2</c:v>
                </c:pt>
                <c:pt idx="79">
                  <c:v>0</c:v>
                </c:pt>
                <c:pt idx="80">
                  <c:v>-1.0983591341307775E-2</c:v>
                </c:pt>
                <c:pt idx="81">
                  <c:v>-2.1467833869449837E-2</c:v>
                </c:pt>
                <c:pt idx="82">
                  <c:v>-1.6724974645697221E-2</c:v>
                </c:pt>
                <c:pt idx="83">
                  <c:v>-8.4872811397164183E-3</c:v>
                </c:pt>
                <c:pt idx="84">
                  <c:v>-2.1218246235714555E-2</c:v>
                </c:pt>
                <c:pt idx="85">
                  <c:v>-1.9470872481024193E-2</c:v>
                </c:pt>
                <c:pt idx="86">
                  <c:v>-1.9470872481024193E-2</c:v>
                </c:pt>
                <c:pt idx="87">
                  <c:v>-1.6974562279432615E-2</c:v>
                </c:pt>
                <c:pt idx="88">
                  <c:v>-1.023465489440667E-2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-1.3737618619929171E-2</c:v>
                </c:pt>
                <c:pt idx="95">
                  <c:v>0</c:v>
                </c:pt>
                <c:pt idx="96">
                  <c:v>-4.257315905994985E-3</c:v>
                </c:pt>
                <c:pt idx="97">
                  <c:v>-8.9876242817930052E-3</c:v>
                </c:pt>
                <c:pt idx="98">
                  <c:v>-8.7511417496688448E-3</c:v>
                </c:pt>
                <c:pt idx="99">
                  <c:v>-1.9867547309455613E-2</c:v>
                </c:pt>
                <c:pt idx="100">
                  <c:v>-1.7029263623979607E-2</c:v>
                </c:pt>
                <c:pt idx="101">
                  <c:v>-2.8855171591248396E-2</c:v>
                </c:pt>
                <c:pt idx="102">
                  <c:v>-2.554392284152418E-2</c:v>
                </c:pt>
                <c:pt idx="103">
                  <c:v>-3.1693455276724403E-2</c:v>
                </c:pt>
                <c:pt idx="104">
                  <c:v>-3.5950798588274102E-2</c:v>
                </c:pt>
                <c:pt idx="105">
                  <c:v>-4.6830639399272456E-2</c:v>
                </c:pt>
                <c:pt idx="106">
                  <c:v>-5.2270559804771688E-2</c:v>
                </c:pt>
                <c:pt idx="107">
                  <c:v>-4.9905405616872622E-2</c:v>
                </c:pt>
                <c:pt idx="108">
                  <c:v>-6.0075606992614938E-2</c:v>
                </c:pt>
                <c:pt idx="109">
                  <c:v>-5.6054828429853876E-2</c:v>
                </c:pt>
                <c:pt idx="110">
                  <c:v>-4.6594074650484041E-2</c:v>
                </c:pt>
                <c:pt idx="111">
                  <c:v>-3.5714233839485687E-2</c:v>
                </c:pt>
                <c:pt idx="112">
                  <c:v>-2.743613937072964E-2</c:v>
                </c:pt>
                <c:pt idx="113">
                  <c:v>-3.689681093343522E-2</c:v>
                </c:pt>
                <c:pt idx="114">
                  <c:v>-3.0221886607708526E-2</c:v>
                </c:pt>
                <c:pt idx="115">
                  <c:v>-3.3559335067794294E-2</c:v>
                </c:pt>
                <c:pt idx="116">
                  <c:v>-2.4977230779956949E-2</c:v>
                </c:pt>
                <c:pt idx="117">
                  <c:v>-2.7122756851916341E-2</c:v>
                </c:pt>
                <c:pt idx="118">
                  <c:v>-3.5943316871821507E-2</c:v>
                </c:pt>
                <c:pt idx="119">
                  <c:v>-4.5478942626827501E-2</c:v>
                </c:pt>
                <c:pt idx="120">
                  <c:v>-4.905484681898109E-2</c:v>
                </c:pt>
                <c:pt idx="121">
                  <c:v>-3.3320988957945774E-2</c:v>
                </c:pt>
                <c:pt idx="122">
                  <c:v>-2.7837987020345678E-2</c:v>
                </c:pt>
                <c:pt idx="123">
                  <c:v>-1.2819277111075222E-2</c:v>
                </c:pt>
                <c:pt idx="124">
                  <c:v>-4.2289511568061044E-4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-2.709645364862856E-2</c:v>
                </c:pt>
                <c:pt idx="129">
                  <c:v>-2.0789598949016108E-2</c:v>
                </c:pt>
                <c:pt idx="130">
                  <c:v>-3.6206551807532295E-2</c:v>
                </c:pt>
                <c:pt idx="131">
                  <c:v>-3.1534730008636713E-2</c:v>
                </c:pt>
                <c:pt idx="132">
                  <c:v>-3.1301104009059944E-2</c:v>
                </c:pt>
                <c:pt idx="133">
                  <c:v>-4.5316569405746243E-2</c:v>
                </c:pt>
                <c:pt idx="134">
                  <c:v>-4.6250858575548559E-2</c:v>
                </c:pt>
                <c:pt idx="135">
                  <c:v>-7.1011455031855575E-2</c:v>
                </c:pt>
                <c:pt idx="136">
                  <c:v>-4.7418881159180359E-2</c:v>
                </c:pt>
                <c:pt idx="137">
                  <c:v>-4.7652426598067676E-2</c:v>
                </c:pt>
                <c:pt idx="138">
                  <c:v>-5.4192934150820382E-2</c:v>
                </c:pt>
                <c:pt idx="139">
                  <c:v>-5.7229642488309307E-2</c:v>
                </c:pt>
                <c:pt idx="140">
                  <c:v>-7.2179397054798033E-2</c:v>
                </c:pt>
                <c:pt idx="141">
                  <c:v>-7.40481633693445E-2</c:v>
                </c:pt>
                <c:pt idx="142">
                  <c:v>-9.7640737242019937E-2</c:v>
                </c:pt>
                <c:pt idx="143">
                  <c:v>-0.10651720940134668</c:v>
                </c:pt>
                <c:pt idx="144">
                  <c:v>-0.11796316475257151</c:v>
                </c:pt>
                <c:pt idx="145">
                  <c:v>-0.12240133369832695</c:v>
                </c:pt>
                <c:pt idx="146">
                  <c:v>-0.1284746429590522</c:v>
                </c:pt>
                <c:pt idx="147">
                  <c:v>-0.11492645641508259</c:v>
                </c:pt>
                <c:pt idx="148">
                  <c:v>-0.14552673613253808</c:v>
                </c:pt>
                <c:pt idx="149">
                  <c:v>-0.12543804203581588</c:v>
                </c:pt>
                <c:pt idx="150">
                  <c:v>-0.16935293600479029</c:v>
                </c:pt>
                <c:pt idx="151">
                  <c:v>-0.15393598314627421</c:v>
                </c:pt>
                <c:pt idx="152">
                  <c:v>-0.18220048623209772</c:v>
                </c:pt>
                <c:pt idx="153">
                  <c:v>-0.14435879410959584</c:v>
                </c:pt>
                <c:pt idx="154">
                  <c:v>-0.12567158747470342</c:v>
                </c:pt>
                <c:pt idx="155">
                  <c:v>-0.13454805963403016</c:v>
                </c:pt>
                <c:pt idx="156">
                  <c:v>-0.13828548484887071</c:v>
                </c:pt>
                <c:pt idx="157">
                  <c:v>-0.13151135129654112</c:v>
                </c:pt>
                <c:pt idx="158">
                  <c:v>-0.15276806797689502</c:v>
                </c:pt>
                <c:pt idx="159">
                  <c:v>-0.16514831249792228</c:v>
                </c:pt>
                <c:pt idx="160">
                  <c:v>-0.16304600074448827</c:v>
                </c:pt>
                <c:pt idx="161">
                  <c:v>-0.14926426876163135</c:v>
                </c:pt>
                <c:pt idx="162">
                  <c:v>-0.15697269148376314</c:v>
                </c:pt>
                <c:pt idx="163">
                  <c:v>-0.16865221912743866</c:v>
                </c:pt>
                <c:pt idx="164">
                  <c:v>-0.14576036213211496</c:v>
                </c:pt>
                <c:pt idx="165">
                  <c:v>-0.11609439843802505</c:v>
                </c:pt>
                <c:pt idx="166">
                  <c:v>-0.11072183290821469</c:v>
                </c:pt>
                <c:pt idx="167">
                  <c:v>-0.10114464387153632</c:v>
                </c:pt>
                <c:pt idx="168">
                  <c:v>-0.10698438083981088</c:v>
                </c:pt>
                <c:pt idx="169">
                  <c:v>-0.11866390848348651</c:v>
                </c:pt>
                <c:pt idx="170">
                  <c:v>-0.12567158747470342</c:v>
                </c:pt>
                <c:pt idx="171">
                  <c:v>-0.12193416225986276</c:v>
                </c:pt>
                <c:pt idx="172">
                  <c:v>-0.12754035378924988</c:v>
                </c:pt>
                <c:pt idx="173">
                  <c:v>-0.13921988143292563</c:v>
                </c:pt>
                <c:pt idx="174">
                  <c:v>-0.13968697231070026</c:v>
                </c:pt>
                <c:pt idx="175">
                  <c:v>-0.12263490599077753</c:v>
                </c:pt>
                <c:pt idx="176">
                  <c:v>-0.11212340093073381</c:v>
                </c:pt>
                <c:pt idx="177">
                  <c:v>-0.10623406543128466</c:v>
                </c:pt>
                <c:pt idx="178">
                  <c:v>-9.4690927034948413E-2</c:v>
                </c:pt>
                <c:pt idx="179">
                  <c:v>-0.10694077065322316</c:v>
                </c:pt>
                <c:pt idx="180">
                  <c:v>-0.10010911676858403</c:v>
                </c:pt>
                <c:pt idx="181">
                  <c:v>-0.11966176003731144</c:v>
                </c:pt>
                <c:pt idx="182">
                  <c:v>-0.11518580812817614</c:v>
                </c:pt>
                <c:pt idx="183">
                  <c:v>-0.12908464850001633</c:v>
                </c:pt>
                <c:pt idx="184">
                  <c:v>-0.12295978039800537</c:v>
                </c:pt>
                <c:pt idx="185">
                  <c:v>-0.12366645876638072</c:v>
                </c:pt>
                <c:pt idx="186">
                  <c:v>-0.1399210816744143</c:v>
                </c:pt>
                <c:pt idx="187">
                  <c:v>-0.10105143515377402</c:v>
                </c:pt>
                <c:pt idx="188">
                  <c:v>-8.6445889559995326E-2</c:v>
                </c:pt>
                <c:pt idx="189">
                  <c:v>-0.12272414038119073</c:v>
                </c:pt>
                <c:pt idx="190">
                  <c:v>-0.11754159066436953</c:v>
                </c:pt>
                <c:pt idx="191">
                  <c:v>-0.12790679751226453</c:v>
                </c:pt>
                <c:pt idx="192">
                  <c:v>-0.10929647262872699</c:v>
                </c:pt>
                <c:pt idx="193">
                  <c:v>-9.3748608649758425E-2</c:v>
                </c:pt>
                <c:pt idx="194">
                  <c:v>-7.5609429532034311E-2</c:v>
                </c:pt>
                <c:pt idx="195">
                  <c:v>-8.2676723433488086E-2</c:v>
                </c:pt>
                <c:pt idx="196">
                  <c:v>-6.4301931152512704E-2</c:v>
                </c:pt>
                <c:pt idx="197">
                  <c:v>-6.4773076918326011E-2</c:v>
                </c:pt>
                <c:pt idx="198">
                  <c:v>-6.2417374942822179E-2</c:v>
                </c:pt>
                <c:pt idx="199">
                  <c:v>-7.6080602151410992E-2</c:v>
                </c:pt>
                <c:pt idx="200">
                  <c:v>-6.9955734049399809E-2</c:v>
                </c:pt>
                <c:pt idx="201">
                  <c:v>-7.6080602151410992E-2</c:v>
                </c:pt>
                <c:pt idx="202">
                  <c:v>-7.0898052434589798E-2</c:v>
                </c:pt>
                <c:pt idx="203">
                  <c:v>-5.5821253660744974E-2</c:v>
                </c:pt>
                <c:pt idx="204">
                  <c:v>-5.4879042689807589E-2</c:v>
                </c:pt>
                <c:pt idx="205">
                  <c:v>-7.3253727556530368E-2</c:v>
                </c:pt>
                <c:pt idx="206">
                  <c:v>-0.10694077065322316</c:v>
                </c:pt>
                <c:pt idx="207">
                  <c:v>-0.13191157680202326</c:v>
                </c:pt>
                <c:pt idx="208">
                  <c:v>-0.11919058741793498</c:v>
                </c:pt>
                <c:pt idx="209">
                  <c:v>-0.11777712326693157</c:v>
                </c:pt>
                <c:pt idx="210">
                  <c:v>-0.13780093915503555</c:v>
                </c:pt>
                <c:pt idx="211">
                  <c:v>-0.12625777390513593</c:v>
                </c:pt>
                <c:pt idx="212">
                  <c:v>-0.11141661514810586</c:v>
                </c:pt>
                <c:pt idx="213">
                  <c:v>-0.12531545551994594</c:v>
                </c:pt>
                <c:pt idx="214">
                  <c:v>-0.11895497425468349</c:v>
                </c:pt>
                <c:pt idx="215">
                  <c:v>-0.12649330650769797</c:v>
                </c:pt>
                <c:pt idx="216">
                  <c:v>-0.14039214687953816</c:v>
                </c:pt>
                <c:pt idx="217">
                  <c:v>-0.11895497425468349</c:v>
                </c:pt>
                <c:pt idx="218">
                  <c:v>-0.1239020719296321</c:v>
                </c:pt>
                <c:pt idx="219">
                  <c:v>-0.13944993590860089</c:v>
                </c:pt>
                <c:pt idx="220">
                  <c:v>-0.1349739839994657</c:v>
                </c:pt>
                <c:pt idx="221">
                  <c:v>-0.15028628852230919</c:v>
                </c:pt>
                <c:pt idx="222">
                  <c:v>-0.15688232924369683</c:v>
                </c:pt>
                <c:pt idx="223">
                  <c:v>-0.1349739839994657</c:v>
                </c:pt>
                <c:pt idx="224">
                  <c:v>-0.15594001085850695</c:v>
                </c:pt>
                <c:pt idx="225">
                  <c:v>-0.15947364438245215</c:v>
                </c:pt>
                <c:pt idx="226">
                  <c:v>-0.18067531125830816</c:v>
                </c:pt>
                <c:pt idx="227">
                  <c:v>-0.17643497251242435</c:v>
                </c:pt>
                <c:pt idx="228">
                  <c:v>-0.15900249861663884</c:v>
                </c:pt>
                <c:pt idx="229">
                  <c:v>-0.16206495952120747</c:v>
                </c:pt>
                <c:pt idx="230">
                  <c:v>-0.13944993590860089</c:v>
                </c:pt>
                <c:pt idx="231">
                  <c:v>-0.13685862076984556</c:v>
                </c:pt>
                <c:pt idx="232">
                  <c:v>-0.13568076978209365</c:v>
                </c:pt>
                <c:pt idx="233">
                  <c:v>-0.11188778776748243</c:v>
                </c:pt>
                <c:pt idx="234">
                  <c:v>-0.11518580812817614</c:v>
                </c:pt>
                <c:pt idx="235">
                  <c:v>-0.11118108254554382</c:v>
                </c:pt>
                <c:pt idx="236">
                  <c:v>-0.10670523805066134</c:v>
                </c:pt>
                <c:pt idx="237">
                  <c:v>-0.10906094002616518</c:v>
                </c:pt>
                <c:pt idx="238">
                  <c:v>-0.1100032315577919</c:v>
                </c:pt>
                <c:pt idx="239">
                  <c:v>-0.1128301061526723</c:v>
                </c:pt>
                <c:pt idx="240">
                  <c:v>-0.1100032315577919</c:v>
                </c:pt>
                <c:pt idx="241">
                  <c:v>-9.2421800947103727E-2</c:v>
                </c:pt>
                <c:pt idx="242">
                  <c:v>-7.792904031863801E-2</c:v>
                </c:pt>
                <c:pt idx="243">
                  <c:v>-8.4581527229808495E-2</c:v>
                </c:pt>
                <c:pt idx="244">
                  <c:v>-6.7712843892772101E-2</c:v>
                </c:pt>
                <c:pt idx="245">
                  <c:v>-6.581220239874308E-2</c:v>
                </c:pt>
                <c:pt idx="246">
                  <c:v>-6.6762576852883893E-2</c:v>
                </c:pt>
                <c:pt idx="247">
                  <c:v>-5.3695283918158365E-2</c:v>
                </c:pt>
                <c:pt idx="248">
                  <c:v>-5.2507362844217753E-2</c:v>
                </c:pt>
                <c:pt idx="249">
                  <c:v>-6.3673933724224696E-2</c:v>
                </c:pt>
                <c:pt idx="250">
                  <c:v>-5.1794642424129123E-2</c:v>
                </c:pt>
                <c:pt idx="251">
                  <c:v>-6.2010838849995253E-2</c:v>
                </c:pt>
                <c:pt idx="252">
                  <c:v>-8.9095611198644842E-2</c:v>
                </c:pt>
                <c:pt idx="253">
                  <c:v>-8.4106326575956625E-2</c:v>
                </c:pt>
                <c:pt idx="254">
                  <c:v>-7.8404240972489991E-2</c:v>
                </c:pt>
                <c:pt idx="255">
                  <c:v>-8.4819073849608295E-2</c:v>
                </c:pt>
                <c:pt idx="256">
                  <c:v>-8.4819073849608295E-2</c:v>
                </c:pt>
                <c:pt idx="257">
                  <c:v>-8.244323170172696E-2</c:v>
                </c:pt>
                <c:pt idx="258">
                  <c:v>-9.3609722021044339E-2</c:v>
                </c:pt>
                <c:pt idx="259">
                  <c:v>-9.81239134041334E-2</c:v>
                </c:pt>
                <c:pt idx="260">
                  <c:v>-0.10145010315259217</c:v>
                </c:pt>
                <c:pt idx="261">
                  <c:v>-0.10596418712142863</c:v>
                </c:pt>
                <c:pt idx="262">
                  <c:v>-0.10382591844691025</c:v>
                </c:pt>
                <c:pt idx="263">
                  <c:v>-0.1130917672721985</c:v>
                </c:pt>
                <c:pt idx="264">
                  <c:v>-0.10501392008154031</c:v>
                </c:pt>
                <c:pt idx="265">
                  <c:v>-9.5035270275474093E-2</c:v>
                </c:pt>
                <c:pt idx="266">
                  <c:v>-0.10192527695288112</c:v>
                </c:pt>
                <c:pt idx="267">
                  <c:v>-7.9117041953268075E-2</c:v>
                </c:pt>
                <c:pt idx="268">
                  <c:v>-7.1514207441519928E-2</c:v>
                </c:pt>
                <c:pt idx="269">
                  <c:v>-8.0304963027208798E-2</c:v>
                </c:pt>
                <c:pt idx="270">
                  <c:v>-8.8382890778556211E-2</c:v>
                </c:pt>
                <c:pt idx="271">
                  <c:v>-7.7691493698838321E-2</c:v>
                </c:pt>
                <c:pt idx="272">
                  <c:v>-7.2227035275861051E-2</c:v>
                </c:pt>
                <c:pt idx="273">
                  <c:v>-7.1514207441519928E-2</c:v>
                </c:pt>
                <c:pt idx="274">
                  <c:v>-8.1730430720949099E-2</c:v>
                </c:pt>
                <c:pt idx="275">
                  <c:v>-8.9333157818444531E-2</c:v>
                </c:pt>
                <c:pt idx="276">
                  <c:v>-8.6244622104038049E-2</c:v>
                </c:pt>
                <c:pt idx="277">
                  <c:v>-9.2896974747392669E-2</c:v>
                </c:pt>
                <c:pt idx="278">
                  <c:v>-9.4084895821333281E-2</c:v>
                </c:pt>
                <c:pt idx="279">
                  <c:v>-8.5056701030097437E-2</c:v>
                </c:pt>
                <c:pt idx="280">
                  <c:v>-8.196805790143824E-2</c:v>
                </c:pt>
                <c:pt idx="281">
                  <c:v>-7.0801487021431297E-2</c:v>
                </c:pt>
                <c:pt idx="282">
                  <c:v>-5.2032189043929034E-2</c:v>
                </c:pt>
                <c:pt idx="283">
                  <c:v>-4.9656346896047698E-2</c:v>
                </c:pt>
                <c:pt idx="284">
                  <c:v>-6.0347743975765811E-2</c:v>
                </c:pt>
                <c:pt idx="285">
                  <c:v>-6.8425671727113335E-2</c:v>
                </c:pt>
                <c:pt idx="286">
                  <c:v>-7.6265945444408567E-2</c:v>
                </c:pt>
                <c:pt idx="287">
                  <c:v>-7.6503599478460971E-2</c:v>
                </c:pt>
                <c:pt idx="288">
                  <c:v>-8.3155978975378853E-2</c:v>
                </c:pt>
                <c:pt idx="289">
                  <c:v>-8.7432516324415399E-2</c:v>
                </c:pt>
                <c:pt idx="290">
                  <c:v>-9.4322523001822423E-2</c:v>
                </c:pt>
                <c:pt idx="291">
                  <c:v>-9.5985617876051865E-2</c:v>
                </c:pt>
                <c:pt idx="292">
                  <c:v>-9.3847349201533481E-2</c:v>
                </c:pt>
                <c:pt idx="293">
                  <c:v>-0.10192527695288112</c:v>
                </c:pt>
                <c:pt idx="294">
                  <c:v>-0.10049972869845136</c:v>
                </c:pt>
                <c:pt idx="295">
                  <c:v>-0.10049972869845136</c:v>
                </c:pt>
                <c:pt idx="296">
                  <c:v>-0.10477629290105128</c:v>
                </c:pt>
                <c:pt idx="297">
                  <c:v>-0.10430109224719919</c:v>
                </c:pt>
                <c:pt idx="298">
                  <c:v>-9.5035270275474093E-2</c:v>
                </c:pt>
                <c:pt idx="299">
                  <c:v>-8.4581527229808495E-2</c:v>
                </c:pt>
                <c:pt idx="300">
                  <c:v>-7.5078051224031217E-2</c:v>
                </c:pt>
                <c:pt idx="301">
                  <c:v>-8.1730430720949099E-2</c:v>
                </c:pt>
                <c:pt idx="302">
                  <c:v>-7.8374728906566604E-2</c:v>
                </c:pt>
                <c:pt idx="303">
                  <c:v>-7.5977833565160302E-2</c:v>
                </c:pt>
                <c:pt idx="304">
                  <c:v>-7.334116275821112E-2</c:v>
                </c:pt>
                <c:pt idx="305">
                  <c:v>-8.005259324053926E-2</c:v>
                </c:pt>
                <c:pt idx="306">
                  <c:v>-7.4779359040894056E-2</c:v>
                </c:pt>
                <c:pt idx="307">
                  <c:v>-6.6390010517466624E-2</c:v>
                </c:pt>
                <c:pt idx="308">
                  <c:v>-7.0704518804825311E-2</c:v>
                </c:pt>
                <c:pt idx="309">
                  <c:v>-7.0944267416804818E-2</c:v>
                </c:pt>
                <c:pt idx="310">
                  <c:v>-7.5498416901890519E-2</c:v>
                </c:pt>
                <c:pt idx="311">
                  <c:v>-7.2622104897214657E-2</c:v>
                </c:pt>
                <c:pt idx="312">
                  <c:v>-4.7214471836332095E-2</c:v>
                </c:pt>
                <c:pt idx="313">
                  <c:v>-3.618855992020853E-2</c:v>
                </c:pt>
                <c:pt idx="314">
                  <c:v>-2.6361068821224798E-2</c:v>
                </c:pt>
                <c:pt idx="315">
                  <c:v>-3.0196187298876964E-2</c:v>
                </c:pt>
                <c:pt idx="316">
                  <c:v>-3.403130577652913E-2</c:v>
                </c:pt>
                <c:pt idx="317">
                  <c:v>-2.8278574352924468E-2</c:v>
                </c:pt>
                <c:pt idx="318">
                  <c:v>-4.6735082026625574E-2</c:v>
                </c:pt>
                <c:pt idx="319">
                  <c:v>-5.8480132364435389E-2</c:v>
                </c:pt>
                <c:pt idx="320">
                  <c:v>-5.3925875465097084E-2</c:v>
                </c:pt>
                <c:pt idx="321">
                  <c:v>-6.1835861032380923E-2</c:v>
                </c:pt>
                <c:pt idx="322">
                  <c:v>-5.895954902770506E-2</c:v>
                </c:pt>
                <c:pt idx="323">
                  <c:v>-5.6562546272046155E-2</c:v>
                </c:pt>
                <c:pt idx="324">
                  <c:v>-3.9304513122611295E-2</c:v>
                </c:pt>
                <c:pt idx="325">
                  <c:v>-3.1874051632849842E-2</c:v>
                </c:pt>
                <c:pt idx="326">
                  <c:v>-2.9237380825900661E-2</c:v>
                </c:pt>
                <c:pt idx="327">
                  <c:v>-2.7080126682221373E-2</c:v>
                </c:pt>
                <c:pt idx="328">
                  <c:v>-4.2180905687976833E-2</c:v>
                </c:pt>
                <c:pt idx="329">
                  <c:v>-3.3551889113259459E-2</c:v>
                </c:pt>
                <c:pt idx="330">
                  <c:v>-5.7760993942749361E-2</c:v>
                </c:pt>
                <c:pt idx="331">
                  <c:v>-4.8173278309308287E-2</c:v>
                </c:pt>
                <c:pt idx="332">
                  <c:v>-4.8173278309308287E-2</c:v>
                </c:pt>
                <c:pt idx="333">
                  <c:v>-2.7319794733511538E-2</c:v>
                </c:pt>
                <c:pt idx="334">
                  <c:v>-2.8757991016194251E-2</c:v>
                </c:pt>
                <c:pt idx="335">
                  <c:v>-9.5824523350597213E-3</c:v>
                </c:pt>
                <c:pt idx="336">
                  <c:v>-3.8585455261614832E-2</c:v>
                </c:pt>
                <c:pt idx="337">
                  <c:v>-4.3139712160953025E-2</c:v>
                </c:pt>
                <c:pt idx="338">
                  <c:v>-4.5536607502359328E-2</c:v>
                </c:pt>
                <c:pt idx="339">
                  <c:v>-2.7080126682221373E-2</c:v>
                </c:pt>
                <c:pt idx="340">
                  <c:v>-1.845111010750411E-2</c:v>
                </c:pt>
                <c:pt idx="341">
                  <c:v>-1.2938154149442216E-2</c:v>
                </c:pt>
                <c:pt idx="342">
                  <c:v>-1.845111010750411E-2</c:v>
                </c:pt>
                <c:pt idx="343">
                  <c:v>-2.1806811921886604E-2</c:v>
                </c:pt>
                <c:pt idx="344">
                  <c:v>-3.091524515987365E-2</c:v>
                </c:pt>
                <c:pt idx="345">
                  <c:v>-1.5095408293121615E-2</c:v>
                </c:pt>
                <c:pt idx="346">
                  <c:v>-2.1327422112179972E-2</c:v>
                </c:pt>
                <c:pt idx="347">
                  <c:v>-3.5229753447232337E-2</c:v>
                </c:pt>
                <c:pt idx="348">
                  <c:v>-2.7559543345491044E-2</c:v>
                </c:pt>
                <c:pt idx="349">
                  <c:v>-1.9409916580480302E-2</c:v>
                </c:pt>
                <c:pt idx="350">
                  <c:v>-1.4376350432124929E-2</c:v>
                </c:pt>
                <c:pt idx="351">
                  <c:v>-2.3005367006842303E-2</c:v>
                </c:pt>
                <c:pt idx="352">
                  <c:v>-1.5095408293121615E-2</c:v>
                </c:pt>
                <c:pt idx="353">
                  <c:v>-1.4855767095394601E-2</c:v>
                </c:pt>
                <c:pt idx="354">
                  <c:v>-1.5095408293121615E-2</c:v>
                </c:pt>
                <c:pt idx="355">
                  <c:v>-1.1020648617742435E-2</c:v>
                </c:pt>
                <c:pt idx="356">
                  <c:v>-2.612132020924518E-2</c:v>
                </c:pt>
                <c:pt idx="357">
                  <c:v>-2.1327422112179972E-2</c:v>
                </c:pt>
                <c:pt idx="358">
                  <c:v>-2.1087780914452958E-2</c:v>
                </c:pt>
                <c:pt idx="359">
                  <c:v>-7.904588001086843E-3</c:v>
                </c:pt>
                <c:pt idx="360">
                  <c:v>0</c:v>
                </c:pt>
                <c:pt idx="361">
                  <c:v>0</c:v>
                </c:pt>
                <c:pt idx="362">
                  <c:v>-4.4558917478391136E-3</c:v>
                </c:pt>
                <c:pt idx="363">
                  <c:v>0</c:v>
                </c:pt>
                <c:pt idx="364">
                  <c:v>-9.8510799814001127E-3</c:v>
                </c:pt>
                <c:pt idx="365">
                  <c:v>-1.0082049085823996E-2</c:v>
                </c:pt>
                <c:pt idx="366">
                  <c:v>-1.4238466322027632E-2</c:v>
                </c:pt>
                <c:pt idx="367">
                  <c:v>-9.38924443689515E-3</c:v>
                </c:pt>
                <c:pt idx="368">
                  <c:v>-1.1236586614915556E-2</c:v>
                </c:pt>
                <c:pt idx="369">
                  <c:v>-1.4931168306614007E-2</c:v>
                </c:pt>
                <c:pt idx="370">
                  <c:v>-2.509124229269899E-2</c:v>
                </c:pt>
                <c:pt idx="371">
                  <c:v>-9.38924443689515E-3</c:v>
                </c:pt>
                <c:pt idx="372">
                  <c:v>-1.4931168306614007E-2</c:v>
                </c:pt>
                <c:pt idx="373">
                  <c:v>-1.8163914453807384E-2</c:v>
                </c:pt>
                <c:pt idx="374">
                  <c:v>-1.1929288599502041E-2</c:v>
                </c:pt>
                <c:pt idx="375">
                  <c:v>0</c:v>
                </c:pt>
                <c:pt idx="376">
                  <c:v>0</c:v>
                </c:pt>
                <c:pt idx="377">
                  <c:v>-4.7999760980595996E-3</c:v>
                </c:pt>
                <c:pt idx="378">
                  <c:v>0</c:v>
                </c:pt>
                <c:pt idx="379">
                  <c:v>0</c:v>
                </c:pt>
                <c:pt idx="380">
                  <c:v>-1.3888805936078441E-2</c:v>
                </c:pt>
                <c:pt idx="381">
                  <c:v>-1.5710348424412324E-2</c:v>
                </c:pt>
                <c:pt idx="382">
                  <c:v>-1.8214412577856054E-3</c:v>
                </c:pt>
                <c:pt idx="383">
                  <c:v>-6.6028384438394649E-3</c:v>
                </c:pt>
                <c:pt idx="384">
                  <c:v>-5.0090393818215118E-3</c:v>
                </c:pt>
                <c:pt idx="385">
                  <c:v>0</c:v>
                </c:pt>
                <c:pt idx="386">
                  <c:v>-1.587663771770742E-2</c:v>
                </c:pt>
                <c:pt idx="387">
                  <c:v>-1.0206417164256409E-2</c:v>
                </c:pt>
                <c:pt idx="388">
                  <c:v>0</c:v>
                </c:pt>
                <c:pt idx="389">
                  <c:v>-3.1753073754967609E-3</c:v>
                </c:pt>
                <c:pt idx="390">
                  <c:v>-7.0311097887595375E-3</c:v>
                </c:pt>
                <c:pt idx="391">
                  <c:v>-1.338172453975317E-2</c:v>
                </c:pt>
                <c:pt idx="392">
                  <c:v>-1.7010661660352921E-2</c:v>
                </c:pt>
                <c:pt idx="393">
                  <c:v>-7.2578742411992803E-3</c:v>
                </c:pt>
                <c:pt idx="394">
                  <c:v>0</c:v>
                </c:pt>
                <c:pt idx="395">
                  <c:v>0</c:v>
                </c:pt>
                <c:pt idx="396">
                  <c:v>-2.1932783916600584E-4</c:v>
                </c:pt>
                <c:pt idx="397">
                  <c:v>-2.1932783916600584E-4</c:v>
                </c:pt>
                <c:pt idx="398">
                  <c:v>-3.0708335542825038E-3</c:v>
                </c:pt>
                <c:pt idx="399">
                  <c:v>-1.0748014962371655E-2</c:v>
                </c:pt>
                <c:pt idx="400">
                  <c:v>0</c:v>
                </c:pt>
                <c:pt idx="401">
                  <c:v>-5.0438486374966285E-3</c:v>
                </c:pt>
                <c:pt idx="402">
                  <c:v>-8.1140088950162337E-3</c:v>
                </c:pt>
                <c:pt idx="403">
                  <c:v>-2.6315520063023845E-3</c:v>
                </c:pt>
                <c:pt idx="404">
                  <c:v>-1.2938602157404611E-2</c:v>
                </c:pt>
                <c:pt idx="405">
                  <c:v>-1.249999390618739E-2</c:v>
                </c:pt>
                <c:pt idx="406">
                  <c:v>-1.9956139174878151E-2</c:v>
                </c:pt>
                <c:pt idx="407">
                  <c:v>-1.3815721158838334E-2</c:v>
                </c:pt>
                <c:pt idx="408">
                  <c:v>-1.2280641030078532E-2</c:v>
                </c:pt>
                <c:pt idx="409">
                  <c:v>-1.5131545912489774E-2</c:v>
                </c:pt>
                <c:pt idx="410">
                  <c:v>-9.6490890237760363E-3</c:v>
                </c:pt>
                <c:pt idx="411">
                  <c:v>-3.7280238838450774E-3</c:v>
                </c:pt>
                <c:pt idx="412">
                  <c:v>-6.1403205150393214E-3</c:v>
                </c:pt>
                <c:pt idx="413">
                  <c:v>-5.9209920141803929E-3</c:v>
                </c:pt>
                <c:pt idx="414">
                  <c:v>-2.0394747426095372E-2</c:v>
                </c:pt>
                <c:pt idx="415">
                  <c:v>-8.991225397450453E-3</c:v>
                </c:pt>
                <c:pt idx="416">
                  <c:v>-5.7017122638221007E-3</c:v>
                </c:pt>
                <c:pt idx="417">
                  <c:v>-1.3377112907621114E-2</c:v>
                </c:pt>
                <c:pt idx="418">
                  <c:v>-1.1842032778861311E-2</c:v>
                </c:pt>
                <c:pt idx="419">
                  <c:v>-2.1929827554855286E-2</c:v>
                </c:pt>
                <c:pt idx="420">
                  <c:v>-1.732448966757516E-2</c:v>
                </c:pt>
                <c:pt idx="421">
                  <c:v>-1.4692937661272776E-2</c:v>
                </c:pt>
                <c:pt idx="422">
                  <c:v>-1.7763097918792381E-2</c:v>
                </c:pt>
                <c:pt idx="423">
                  <c:v>-3.5087685087367149E-3</c:v>
                </c:pt>
                <c:pt idx="424">
                  <c:v>-1.4473682286164302E-2</c:v>
                </c:pt>
                <c:pt idx="425">
                  <c:v>-2.2587691181180758E-2</c:v>
                </c:pt>
                <c:pt idx="426">
                  <c:v>-1.688588141635794E-2</c:v>
                </c:pt>
                <c:pt idx="427">
                  <c:v>-1.6666626041249688E-2</c:v>
                </c:pt>
                <c:pt idx="428">
                  <c:v>0</c:v>
                </c:pt>
                <c:pt idx="429">
                  <c:v>-2.9074894812867291E-2</c:v>
                </c:pt>
                <c:pt idx="430">
                  <c:v>-3.0176277328554657E-2</c:v>
                </c:pt>
                <c:pt idx="431">
                  <c:v>-2.2687289270694966E-2</c:v>
                </c:pt>
                <c:pt idx="432">
                  <c:v>-1.5638829922120956E-2</c:v>
                </c:pt>
                <c:pt idx="433">
                  <c:v>-2.0704897930413857E-2</c:v>
                </c:pt>
                <c:pt idx="434">
                  <c:v>-3.5903101955292893E-2</c:v>
                </c:pt>
                <c:pt idx="435">
                  <c:v>-3.3700507002841662E-2</c:v>
                </c:pt>
                <c:pt idx="436">
                  <c:v>-3.7665265386414459E-2</c:v>
                </c:pt>
                <c:pt idx="437">
                  <c:v>-3.1718115662560775E-2</c:v>
                </c:pt>
                <c:pt idx="438">
                  <c:v>-2.2026435464293392E-2</c:v>
                </c:pt>
                <c:pt idx="439">
                  <c:v>-1.9163059596407961E-2</c:v>
                </c:pt>
                <c:pt idx="440">
                  <c:v>-1.696036745600038E-2</c:v>
                </c:pt>
                <c:pt idx="441">
                  <c:v>-1.6519838746714588E-2</c:v>
                </c:pt>
                <c:pt idx="442">
                  <c:v>-2.4229127604700862E-2</c:v>
                </c:pt>
                <c:pt idx="443">
                  <c:v>-3.6343654961567773E-2</c:v>
                </c:pt>
                <c:pt idx="444">
                  <c:v>-3.0396505237713978E-2</c:v>
                </c:pt>
                <c:pt idx="445">
                  <c:v>-2.9735748619268865E-2</c:v>
                </c:pt>
                <c:pt idx="446">
                  <c:v>-3.2819425287280879E-2</c:v>
                </c:pt>
                <c:pt idx="447">
                  <c:v>-4.7797401403000372E-2</c:v>
                </c:pt>
                <c:pt idx="448">
                  <c:v>-4.3832643019427575E-2</c:v>
                </c:pt>
                <c:pt idx="449">
                  <c:v>-4.2731333394707471E-2</c:v>
                </c:pt>
                <c:pt idx="450">
                  <c:v>-3.8326022004859572E-2</c:v>
                </c:pt>
                <c:pt idx="451">
                  <c:v>-1.8061677080720595E-2</c:v>
                </c:pt>
                <c:pt idx="452">
                  <c:v>-1.5638829922120956E-2</c:v>
                </c:pt>
                <c:pt idx="453">
                  <c:v>-2.8634730558416699E-3</c:v>
                </c:pt>
                <c:pt idx="454">
                  <c:v>-2.0704897930413857E-2</c:v>
                </c:pt>
                <c:pt idx="455">
                  <c:v>-2.3568273798299511E-2</c:v>
                </c:pt>
                <c:pt idx="456">
                  <c:v>-2.9735748619268865E-2</c:v>
                </c:pt>
                <c:pt idx="457">
                  <c:v>-6.1453767093873291E-2</c:v>
                </c:pt>
                <c:pt idx="458">
                  <c:v>-5.4625632842415062E-2</c:v>
                </c:pt>
                <c:pt idx="459">
                  <c:v>-5.8149862516701956E-2</c:v>
                </c:pt>
                <c:pt idx="460">
                  <c:v>-5.6167471176420958E-2</c:v>
                </c:pt>
                <c:pt idx="461">
                  <c:v>-4.6696091778280269E-2</c:v>
                </c:pt>
                <c:pt idx="462">
                  <c:v>-5.4185079836140071E-2</c:v>
                </c:pt>
                <c:pt idx="463">
                  <c:v>-4.6475790978153686E-2</c:v>
                </c:pt>
                <c:pt idx="464">
                  <c:v>-3.7004411580012886E-2</c:v>
                </c:pt>
                <c:pt idx="465">
                  <c:v>-4.0969169963585905E-2</c:v>
                </c:pt>
                <c:pt idx="466">
                  <c:v>-4.757710060287379E-2</c:v>
                </c:pt>
                <c:pt idx="467">
                  <c:v>-4.1630023769987257E-2</c:v>
                </c:pt>
                <c:pt idx="468">
                  <c:v>-3.1718115662560775E-2</c:v>
                </c:pt>
                <c:pt idx="469">
                  <c:v>-4.2951561303866792E-2</c:v>
                </c:pt>
                <c:pt idx="470">
                  <c:v>-5.2643241502133953E-2</c:v>
                </c:pt>
                <c:pt idx="471">
                  <c:v>-6.1674067893999873E-2</c:v>
                </c:pt>
                <c:pt idx="472">
                  <c:v>-5.6167471176420958E-2</c:v>
                </c:pt>
                <c:pt idx="473">
                  <c:v>-4.2951561303866792E-2</c:v>
                </c:pt>
                <c:pt idx="474">
                  <c:v>-3.3700507002841662E-2</c:v>
                </c:pt>
                <c:pt idx="475">
                  <c:v>-3.0176277328554657E-2</c:v>
                </c:pt>
                <c:pt idx="476">
                  <c:v>-1.2995609072427583E-2</c:v>
                </c:pt>
                <c:pt idx="477">
                  <c:v>-2.5550665138580397E-2</c:v>
                </c:pt>
                <c:pt idx="478">
                  <c:v>-2.5770965938706869E-2</c:v>
                </c:pt>
                <c:pt idx="479">
                  <c:v>-1.6299610837555267E-2</c:v>
                </c:pt>
                <c:pt idx="480">
                  <c:v>-1.2114600247834062E-2</c:v>
                </c:pt>
                <c:pt idx="481">
                  <c:v>-1.2114600247834062E-2</c:v>
                </c:pt>
                <c:pt idx="482">
                  <c:v>-1.2334828156993494E-2</c:v>
                </c:pt>
                <c:pt idx="483">
                  <c:v>-8.5903948705362554E-3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-8.0592359839577465E-3</c:v>
                </c:pt>
                <c:pt idx="489">
                  <c:v>-1.5900666468010693E-2</c:v>
                </c:pt>
                <c:pt idx="490">
                  <c:v>-2.4898856796235491E-2</c:v>
                </c:pt>
                <c:pt idx="491">
                  <c:v>-2.0509469289328397E-2</c:v>
                </c:pt>
                <c:pt idx="492">
                  <c:v>-2.1387370817791962E-2</c:v>
                </c:pt>
                <c:pt idx="493">
                  <c:v>-1.9192713104961623E-2</c:v>
                </c:pt>
                <c:pt idx="494">
                  <c:v>-2.3801539953361428E-2</c:v>
                </c:pt>
                <c:pt idx="495">
                  <c:v>-1.6339593205160319E-2</c:v>
                </c:pt>
                <c:pt idx="496">
                  <c:v>-1.9412128419372121E-2</c:v>
                </c:pt>
                <c:pt idx="497">
                  <c:v>-1.8973177655140283E-2</c:v>
                </c:pt>
                <c:pt idx="498">
                  <c:v>-2.8190927460268633E-2</c:v>
                </c:pt>
                <c:pt idx="499">
                  <c:v>-2.9727219094456747E-2</c:v>
                </c:pt>
                <c:pt idx="500">
                  <c:v>-3.6969654419918729E-2</c:v>
                </c:pt>
                <c:pt idx="501">
                  <c:v>-3.0385585173098972E-2</c:v>
                </c:pt>
                <c:pt idx="502">
                  <c:v>0</c:v>
                </c:pt>
                <c:pt idx="503">
                  <c:v>-3.9473858271281692E-3</c:v>
                </c:pt>
                <c:pt idx="504">
                  <c:v>0</c:v>
                </c:pt>
                <c:pt idx="505">
                  <c:v>-9.6321891630088974E-3</c:v>
                </c:pt>
                <c:pt idx="506">
                  <c:v>-6.5673984339151836E-3</c:v>
                </c:pt>
                <c:pt idx="507">
                  <c:v>0</c:v>
                </c:pt>
                <c:pt idx="508">
                  <c:v>0</c:v>
                </c:pt>
                <c:pt idx="509">
                  <c:v>-1.4860040858150403E-2</c:v>
                </c:pt>
                <c:pt idx="510">
                  <c:v>-1.2456281085317711E-2</c:v>
                </c:pt>
                <c:pt idx="511">
                  <c:v>-1.0489501120500955E-2</c:v>
                </c:pt>
                <c:pt idx="512">
                  <c:v>-1.7919569398446411E-2</c:v>
                </c:pt>
                <c:pt idx="513">
                  <c:v>-1.5078638422116653E-2</c:v>
                </c:pt>
                <c:pt idx="514">
                  <c:v>-1.0052425614744398E-2</c:v>
                </c:pt>
                <c:pt idx="515">
                  <c:v>-1.2237707445786672E-2</c:v>
                </c:pt>
                <c:pt idx="516">
                  <c:v>-3.2342630448580767E-2</c:v>
                </c:pt>
                <c:pt idx="517">
                  <c:v>-2.6660768495921139E-2</c:v>
                </c:pt>
                <c:pt idx="518">
                  <c:v>-2.6223692990164471E-2</c:v>
                </c:pt>
                <c:pt idx="519">
                  <c:v>-2.4256913025347715E-2</c:v>
                </c:pt>
                <c:pt idx="520">
                  <c:v>-1.6389841014951223E-2</c:v>
                </c:pt>
                <c:pt idx="521">
                  <c:v>-1.0052425614744398E-2</c:v>
                </c:pt>
                <c:pt idx="522">
                  <c:v>-1.5078638422116653E-2</c:v>
                </c:pt>
                <c:pt idx="523">
                  <c:v>-1.1363556434273558E-2</c:v>
                </c:pt>
                <c:pt idx="524">
                  <c:v>-7.4300682779454563E-3</c:v>
                </c:pt>
                <c:pt idx="525">
                  <c:v>0</c:v>
                </c:pt>
                <c:pt idx="526">
                  <c:v>0</c:v>
                </c:pt>
                <c:pt idx="527">
                  <c:v>-1.303251968800434E-3</c:v>
                </c:pt>
                <c:pt idx="528">
                  <c:v>-6.7333139424062827E-3</c:v>
                </c:pt>
                <c:pt idx="529">
                  <c:v>-1.3466627884812454E-2</c:v>
                </c:pt>
                <c:pt idx="530">
                  <c:v>-1.5638619383748886E-2</c:v>
                </c:pt>
                <c:pt idx="531">
                  <c:v>-7.2762868492609711E-2</c:v>
                </c:pt>
                <c:pt idx="532">
                  <c:v>-7.0373632663807251E-2</c:v>
                </c:pt>
                <c:pt idx="533">
                  <c:v>-6.7984396835005012E-2</c:v>
                </c:pt>
                <c:pt idx="534">
                  <c:v>-6.602957832913614E-2</c:v>
                </c:pt>
                <c:pt idx="535">
                  <c:v>-7.7541268813415942E-2</c:v>
                </c:pt>
                <c:pt idx="536">
                  <c:v>-7.5369277314479621E-2</c:v>
                </c:pt>
                <c:pt idx="537">
                  <c:v>-6.8201569828072572E-2</c:v>
                </c:pt>
                <c:pt idx="538">
                  <c:v>-7.2111206839810316E-2</c:v>
                </c:pt>
                <c:pt idx="539">
                  <c:v>-7.0590805656875033E-2</c:v>
                </c:pt>
                <c:pt idx="540">
                  <c:v>-6.1685500215532318E-2</c:v>
                </c:pt>
                <c:pt idx="541">
                  <c:v>-5.2563045560054644E-2</c:v>
                </c:pt>
                <c:pt idx="542">
                  <c:v>-4.9087802092317889E-2</c:v>
                </c:pt>
                <c:pt idx="543">
                  <c:v>-4.8218967446450822E-2</c:v>
                </c:pt>
                <c:pt idx="544">
                  <c:v>-3.8227678145106192E-2</c:v>
                </c:pt>
                <c:pt idx="545">
                  <c:v>-4.0399669644042624E-2</c:v>
                </c:pt>
                <c:pt idx="546">
                  <c:v>-4.7567400909382385E-2</c:v>
                </c:pt>
                <c:pt idx="547">
                  <c:v>-4.4309330434713079E-2</c:v>
                </c:pt>
                <c:pt idx="548">
                  <c:v>-4.1268504289909691E-2</c:v>
                </c:pt>
                <c:pt idx="549">
                  <c:v>-3.5838442316303953E-2</c:v>
                </c:pt>
                <c:pt idx="550">
                  <c:v>-4.2191697576108633E-2</c:v>
                </c:pt>
                <c:pt idx="551">
                  <c:v>-4.0877293287834959E-2</c:v>
                </c:pt>
                <c:pt idx="552">
                  <c:v>-3.4524014249097346E-2</c:v>
                </c:pt>
                <c:pt idx="553">
                  <c:v>-2.838985807591532E-2</c:v>
                </c:pt>
                <c:pt idx="554">
                  <c:v>-1.4587923459990715E-2</c:v>
                </c:pt>
                <c:pt idx="555">
                  <c:v>0</c:v>
                </c:pt>
                <c:pt idx="556">
                  <c:v>-3.9318502680025791E-3</c:v>
                </c:pt>
                <c:pt idx="557">
                  <c:v>0</c:v>
                </c:pt>
                <c:pt idx="558">
                  <c:v>-1.292508094455691E-3</c:v>
                </c:pt>
                <c:pt idx="559">
                  <c:v>0</c:v>
                </c:pt>
                <c:pt idx="560">
                  <c:v>-6.4246060785855263E-4</c:v>
                </c:pt>
                <c:pt idx="561">
                  <c:v>0</c:v>
                </c:pt>
                <c:pt idx="562">
                  <c:v>-5.963861179011265E-3</c:v>
                </c:pt>
                <c:pt idx="563">
                  <c:v>-6.6028083250572189E-3</c:v>
                </c:pt>
                <c:pt idx="564">
                  <c:v>-1.4057507647460721E-2</c:v>
                </c:pt>
                <c:pt idx="565">
                  <c:v>-9.5846926777044539E-3</c:v>
                </c:pt>
                <c:pt idx="566">
                  <c:v>-1.7678431619870705E-2</c:v>
                </c:pt>
                <c:pt idx="567">
                  <c:v>-5.7508248539942519E-3</c:v>
                </c:pt>
                <c:pt idx="568">
                  <c:v>-1.277961335536848E-2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-1.9101603356496799E-2</c:v>
                </c:pt>
                <c:pt idx="573">
                  <c:v>-2.5188854896024404E-3</c:v>
                </c:pt>
                <c:pt idx="574">
                  <c:v>-1.4903430495704528E-2</c:v>
                </c:pt>
                <c:pt idx="575">
                  <c:v>-1.1125090869505416E-2</c:v>
                </c:pt>
                <c:pt idx="576">
                  <c:v>0</c:v>
                </c:pt>
                <c:pt idx="577">
                  <c:v>-3.9525237426446536E-3</c:v>
                </c:pt>
                <c:pt idx="578">
                  <c:v>-6.0328671360250219E-3</c:v>
                </c:pt>
                <c:pt idx="579">
                  <c:v>0</c:v>
                </c:pt>
                <c:pt idx="580">
                  <c:v>-1.4525893612628016E-3</c:v>
                </c:pt>
                <c:pt idx="581">
                  <c:v>-2.2825599835595289E-3</c:v>
                </c:pt>
                <c:pt idx="582">
                  <c:v>-1.2450347659014316E-3</c:v>
                </c:pt>
                <c:pt idx="583">
                  <c:v>0</c:v>
                </c:pt>
                <c:pt idx="584">
                  <c:v>-1.5768990378192682E-2</c:v>
                </c:pt>
                <c:pt idx="585">
                  <c:v>-3.0719132859682308E-3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-1.8185501546496008E-3</c:v>
                </c:pt>
                <c:pt idx="590">
                  <c:v>-1.7579347404160006E-2</c:v>
                </c:pt>
                <c:pt idx="591">
                  <c:v>-9.9010074708203444E-3</c:v>
                </c:pt>
                <c:pt idx="592">
                  <c:v>-1.1517542797875424E-2</c:v>
                </c:pt>
                <c:pt idx="593">
                  <c:v>-3.8392028645356513E-3</c:v>
                </c:pt>
                <c:pt idx="594">
                  <c:v>0</c:v>
                </c:pt>
                <c:pt idx="595">
                  <c:v>-1.5289930300324328E-2</c:v>
                </c:pt>
                <c:pt idx="596">
                  <c:v>-2.2041328655091563E-2</c:v>
                </c:pt>
                <c:pt idx="597">
                  <c:v>-3.1572679068606724E-2</c:v>
                </c:pt>
                <c:pt idx="598">
                  <c:v>-4.1302662145388358E-2</c:v>
                </c:pt>
                <c:pt idx="599">
                  <c:v>-4.1699819706804253E-2</c:v>
                </c:pt>
                <c:pt idx="600">
                  <c:v>-5.4209690183263826E-2</c:v>
                </c:pt>
                <c:pt idx="601">
                  <c:v>-4.5075475778141083E-2</c:v>
                </c:pt>
                <c:pt idx="602">
                  <c:v>-3.5345492701359449E-2</c:v>
                </c:pt>
                <c:pt idx="603">
                  <c:v>-5.758543246669412E-2</c:v>
                </c:pt>
                <c:pt idx="604">
                  <c:v>-6.7513940441625286E-2</c:v>
                </c:pt>
                <c:pt idx="605">
                  <c:v>-8.6973820383095091E-2</c:v>
                </c:pt>
                <c:pt idx="606">
                  <c:v>-6.6322489310400856E-2</c:v>
                </c:pt>
                <c:pt idx="607">
                  <c:v>-6.850678046260672E-2</c:v>
                </c:pt>
                <c:pt idx="608">
                  <c:v>-7.684667974489745E-2</c:v>
                </c:pt>
                <c:pt idx="609">
                  <c:v>-8.4988075682062014E-2</c:v>
                </c:pt>
                <c:pt idx="610">
                  <c:v>-8.0023810918084748E-2</c:v>
                </c:pt>
                <c:pt idx="611">
                  <c:v>-6.5726806850835429E-2</c:v>
                </c:pt>
                <c:pt idx="612">
                  <c:v>-7.3471023673560731E-2</c:v>
                </c:pt>
                <c:pt idx="613">
                  <c:v>-6.6719646871816751E-2</c:v>
                </c:pt>
                <c:pt idx="614">
                  <c:v>-6.2915990862638771E-2</c:v>
                </c:pt>
                <c:pt idx="615">
                  <c:v>-6.0513733985214535E-2</c:v>
                </c:pt>
                <c:pt idx="616">
                  <c:v>-5.7110576256072854E-2</c:v>
                </c:pt>
                <c:pt idx="617">
                  <c:v>-5.0504294407574535E-2</c:v>
                </c:pt>
                <c:pt idx="618">
                  <c:v>-6.7120015833712965E-2</c:v>
                </c:pt>
                <c:pt idx="619">
                  <c:v>-9.1542996675898713E-2</c:v>
                </c:pt>
                <c:pt idx="620">
                  <c:v>-8.8339980321658462E-2</c:v>
                </c:pt>
                <c:pt idx="621">
                  <c:v>-9.5346631132053328E-2</c:v>
                </c:pt>
                <c:pt idx="622">
                  <c:v>-9.9550569891034169E-2</c:v>
                </c:pt>
                <c:pt idx="623">
                  <c:v>-8.6338113959153917E-2</c:v>
                </c:pt>
                <c:pt idx="624">
                  <c:v>-7.9131300220834366E-2</c:v>
                </c:pt>
                <c:pt idx="625">
                  <c:v>-8.0532634693518013E-2</c:v>
                </c:pt>
                <c:pt idx="626">
                  <c:v>-7.0923564077774337E-2</c:v>
                </c:pt>
                <c:pt idx="627">
                  <c:v>-6.7120015833712965E-2</c:v>
                </c:pt>
                <c:pt idx="628">
                  <c:v>-6.7520320136539191E-2</c:v>
                </c:pt>
                <c:pt idx="629">
                  <c:v>-7.1724345107613385E-2</c:v>
                </c:pt>
                <c:pt idx="630">
                  <c:v>-7.1323954592693806E-2</c:v>
                </c:pt>
                <c:pt idx="631">
                  <c:v>-6.7120015833712965E-2</c:v>
                </c:pt>
                <c:pt idx="632">
                  <c:v>-5.9913202095393525E-2</c:v>
                </c:pt>
                <c:pt idx="633">
                  <c:v>-4.7701668568253974E-2</c:v>
                </c:pt>
                <c:pt idx="634">
                  <c:v>-4.9903762517753414E-2</c:v>
                </c:pt>
                <c:pt idx="635">
                  <c:v>-4.9102981487914144E-2</c:v>
                </c:pt>
                <c:pt idx="636">
                  <c:v>-5.2906551284998771E-2</c:v>
                </c:pt>
                <c:pt idx="637">
                  <c:v>-4.5099184103834844E-2</c:v>
                </c:pt>
                <c:pt idx="638">
                  <c:v>-4.0895245344854003E-2</c:v>
                </c:pt>
                <c:pt idx="639">
                  <c:v>-3.3288041091614873E-2</c:v>
                </c:pt>
                <c:pt idx="640">
                  <c:v>-4.2696948779433863E-2</c:v>
                </c:pt>
                <c:pt idx="641">
                  <c:v>-4.5499574618754424E-2</c:v>
                </c:pt>
                <c:pt idx="642">
                  <c:v>-7.2725267512354086E-2</c:v>
                </c:pt>
                <c:pt idx="643">
                  <c:v>-7.6929227824358182E-2</c:v>
                </c:pt>
                <c:pt idx="644">
                  <c:v>-6.6319234803873917E-2</c:v>
                </c:pt>
                <c:pt idx="645">
                  <c:v>-6.3116218449633665E-2</c:v>
                </c:pt>
                <c:pt idx="646">
                  <c:v>-7.0122804600958322E-2</c:v>
                </c:pt>
                <c:pt idx="647">
                  <c:v>-6.4317303782299051E-2</c:v>
                </c:pt>
                <c:pt idx="648">
                  <c:v>-5.3907538348809347E-2</c:v>
                </c:pt>
                <c:pt idx="649">
                  <c:v>-5.0904684922494114E-2</c:v>
                </c:pt>
                <c:pt idx="650">
                  <c:v>-4.9703513377735264E-2</c:v>
                </c:pt>
                <c:pt idx="651">
                  <c:v>-5.6109567639238911E-2</c:v>
                </c:pt>
                <c:pt idx="652">
                  <c:v>-5.4708254719578631E-2</c:v>
                </c:pt>
                <c:pt idx="653">
                  <c:v>-5.8311640035714984E-2</c:v>
                </c:pt>
                <c:pt idx="654">
                  <c:v>-6.2115296044892965E-2</c:v>
                </c:pt>
                <c:pt idx="655">
                  <c:v>-6.6719625318793385E-2</c:v>
                </c:pt>
                <c:pt idx="656">
                  <c:v>-6.9922641673033525E-2</c:v>
                </c:pt>
                <c:pt idx="657">
                  <c:v>-8.1933947613178293E-2</c:v>
                </c:pt>
                <c:pt idx="658">
                  <c:v>-9.3544927697473357E-2</c:v>
                </c:pt>
                <c:pt idx="659">
                  <c:v>-0.1025533586582793</c:v>
                </c:pt>
                <c:pt idx="660">
                  <c:v>-9.5146403545058544E-2</c:v>
                </c:pt>
                <c:pt idx="661">
                  <c:v>-8.7539199291819414E-2</c:v>
                </c:pt>
                <c:pt idx="662">
                  <c:v>-9.5947184574897815E-2</c:v>
                </c:pt>
                <c:pt idx="663">
                  <c:v>-9.4345622515219274E-2</c:v>
                </c:pt>
                <c:pt idx="664">
                  <c:v>-8.6738504474073497E-2</c:v>
                </c:pt>
                <c:pt idx="665">
                  <c:v>-9.2744146667634308E-2</c:v>
                </c:pt>
                <c:pt idx="666">
                  <c:v>-9.1943387190818293E-2</c:v>
                </c:pt>
                <c:pt idx="667">
                  <c:v>-0.10115204573861913</c:v>
                </c:pt>
                <c:pt idx="668">
                  <c:v>-0.1073579370721981</c:v>
                </c:pt>
                <c:pt idx="669">
                  <c:v>-0.10395475779003305</c:v>
                </c:pt>
                <c:pt idx="670">
                  <c:v>-0.1071577741442733</c:v>
                </c:pt>
                <c:pt idx="671">
                  <c:v>-9.4145481140317733E-2</c:v>
                </c:pt>
                <c:pt idx="672">
                  <c:v>-0.1069575465572784</c:v>
                </c:pt>
                <c:pt idx="673">
                  <c:v>-0.10976017239659897</c:v>
                </c:pt>
                <c:pt idx="674">
                  <c:v>-0.10755807844709941</c:v>
                </c:pt>
                <c:pt idx="675">
                  <c:v>-0.10835885947693868</c:v>
                </c:pt>
                <c:pt idx="676">
                  <c:v>-0.11296318875083911</c:v>
                </c:pt>
                <c:pt idx="677">
                  <c:v>-0.1002422064105889</c:v>
                </c:pt>
                <c:pt idx="678">
                  <c:v>-9.3175013157581921E-2</c:v>
                </c:pt>
                <c:pt idx="679">
                  <c:v>-8.8732741066309573E-2</c:v>
                </c:pt>
                <c:pt idx="680">
                  <c:v>-8.0857848262965271E-2</c:v>
                </c:pt>
                <c:pt idx="681">
                  <c:v>-6.9348404471709202E-2</c:v>
                </c:pt>
                <c:pt idx="682">
                  <c:v>-7.5405989451562405E-2</c:v>
                </c:pt>
                <c:pt idx="683">
                  <c:v>-7.9444422544177828E-2</c:v>
                </c:pt>
                <c:pt idx="684">
                  <c:v>-8.5502029077054398E-2</c:v>
                </c:pt>
                <c:pt idx="685">
                  <c:v>-8.5905868075711322E-2</c:v>
                </c:pt>
                <c:pt idx="686">
                  <c:v>-9.2367313607244816E-2</c:v>
                </c:pt>
                <c:pt idx="687">
                  <c:v>-8.9944301168326857E-2</c:v>
                </c:pt>
                <c:pt idx="688">
                  <c:v>-9.1761587438794479E-2</c:v>
                </c:pt>
                <c:pt idx="689">
                  <c:v>-9.4992299428049543E-2</c:v>
                </c:pt>
                <c:pt idx="690">
                  <c:v>-0.10185760551126322</c:v>
                </c:pt>
                <c:pt idx="691">
                  <c:v>-0.11154978458507514</c:v>
                </c:pt>
                <c:pt idx="692">
                  <c:v>-0.12346308892801139</c:v>
                </c:pt>
                <c:pt idx="693">
                  <c:v>-0.12225155037901736</c:v>
                </c:pt>
                <c:pt idx="694">
                  <c:v>-0.12406883664948498</c:v>
                </c:pt>
                <c:pt idx="695">
                  <c:v>-0.12225155037901736</c:v>
                </c:pt>
                <c:pt idx="696">
                  <c:v>-0.11902081683673904</c:v>
                </c:pt>
                <c:pt idx="697">
                  <c:v>-0.11054019786494451</c:v>
                </c:pt>
                <c:pt idx="698">
                  <c:v>-0.11316518368574924</c:v>
                </c:pt>
                <c:pt idx="699">
                  <c:v>-0.1081171638730033</c:v>
                </c:pt>
                <c:pt idx="700">
                  <c:v>-0.11599205667634749</c:v>
                </c:pt>
                <c:pt idx="701">
                  <c:v>-9.0550027336777195E-2</c:v>
                </c:pt>
                <c:pt idx="702">
                  <c:v>-9.0752000718664072E-2</c:v>
                </c:pt>
                <c:pt idx="703">
                  <c:v>-9.1155839717320775E-2</c:v>
                </c:pt>
                <c:pt idx="704">
                  <c:v>-9.1761587438794479E-2</c:v>
                </c:pt>
                <c:pt idx="705">
                  <c:v>-8.3886694635450287E-2</c:v>
                </c:pt>
                <c:pt idx="706">
                  <c:v>-6.1271538286478133E-2</c:v>
                </c:pt>
                <c:pt idx="707">
                  <c:v>-6.1271538286478133E-2</c:v>
                </c:pt>
                <c:pt idx="708">
                  <c:v>-5.7637051957636243E-2</c:v>
                </c:pt>
                <c:pt idx="709">
                  <c:v>-4.0675727801953943E-2</c:v>
                </c:pt>
                <c:pt idx="710">
                  <c:v>-3.6637294709338297E-2</c:v>
                </c:pt>
                <c:pt idx="711">
                  <c:v>-4.1483341140197472E-2</c:v>
                </c:pt>
                <c:pt idx="712">
                  <c:v>-4.3906439791208896E-2</c:v>
                </c:pt>
                <c:pt idx="713">
                  <c:v>-4.2291040690534687E-2</c:v>
                </c:pt>
                <c:pt idx="714">
                  <c:v>-4.7339060503280739E-2</c:v>
                </c:pt>
                <c:pt idx="715">
                  <c:v>-4.5319887063019704E-2</c:v>
                </c:pt>
                <c:pt idx="716">
                  <c:v>-3.562770798920778E-2</c:v>
                </c:pt>
                <c:pt idx="717">
                  <c:v>-4.4310214130795722E-2</c:v>
                </c:pt>
                <c:pt idx="718">
                  <c:v>-3.2598861616722874E-2</c:v>
                </c:pt>
                <c:pt idx="719">
                  <c:v>-3.2598861616722874E-2</c:v>
                </c:pt>
                <c:pt idx="720">
                  <c:v>-3.1993135448272647E-2</c:v>
                </c:pt>
                <c:pt idx="721">
                  <c:v>-2.7954702355657002E-2</c:v>
                </c:pt>
                <c:pt idx="722">
                  <c:v>-1.5637537461040463E-2</c:v>
                </c:pt>
                <c:pt idx="723">
                  <c:v>-1.9473997171769009E-2</c:v>
                </c:pt>
                <c:pt idx="724">
                  <c:v>-1.7454823731508085E-2</c:v>
                </c:pt>
                <c:pt idx="725">
                  <c:v>-2.1695143993917032E-2</c:v>
                </c:pt>
                <c:pt idx="726">
                  <c:v>-2.2502843544254136E-2</c:v>
                </c:pt>
                <c:pt idx="727">
                  <c:v>-7.1569184892459337E-3</c:v>
                </c:pt>
                <c:pt idx="728">
                  <c:v>-1.1801077750311806E-2</c:v>
                </c:pt>
                <c:pt idx="729">
                  <c:v>-2.0887444443579928E-2</c:v>
                </c:pt>
                <c:pt idx="730">
                  <c:v>-2.6945115635526484E-2</c:v>
                </c:pt>
                <c:pt idx="731">
                  <c:v>-2.1291283442236852E-2</c:v>
                </c:pt>
                <c:pt idx="732">
                  <c:v>-2.5531689916739153E-2</c:v>
                </c:pt>
                <c:pt idx="733">
                  <c:v>-3.6031482328794717E-2</c:v>
                </c:pt>
                <c:pt idx="734">
                  <c:v>-2.8560450077130706E-2</c:v>
                </c:pt>
                <c:pt idx="735">
                  <c:v>-1.8060571452981677E-2</c:v>
                </c:pt>
                <c:pt idx="736">
                  <c:v>-2.654127663686956E-2</c:v>
                </c:pt>
                <c:pt idx="737">
                  <c:v>-1.0589539201317777E-2</c:v>
                </c:pt>
                <c:pt idx="738">
                  <c:v>-1.5839424630833876E-2</c:v>
                </c:pt>
                <c:pt idx="739">
                  <c:v>-2.2906704095934427E-2</c:v>
                </c:pt>
                <c:pt idx="740">
                  <c:v>-2.4522016984515171E-2</c:v>
                </c:pt>
                <c:pt idx="741">
                  <c:v>-3.7343932133150237E-2</c:v>
                </c:pt>
                <c:pt idx="742">
                  <c:v>-3.1645291204299486E-2</c:v>
                </c:pt>
                <c:pt idx="743">
                  <c:v>-2.8185449023726661E-2</c:v>
                </c:pt>
                <c:pt idx="744">
                  <c:v>-3.6326349241354028E-2</c:v>
                </c:pt>
                <c:pt idx="745">
                  <c:v>-1.8619937068189096E-2</c:v>
                </c:pt>
                <c:pt idx="746">
                  <c:v>-2.7167866131930341E-2</c:v>
                </c:pt>
                <c:pt idx="747">
                  <c:v>-1.4549562394957194E-2</c:v>
                </c:pt>
                <c:pt idx="748">
                  <c:v>-1.9230534219918383E-2</c:v>
                </c:pt>
                <c:pt idx="749">
                  <c:v>-1.2921360798408443E-2</c:v>
                </c:pt>
                <c:pt idx="750">
                  <c:v>-1.1089655555314271E-2</c:v>
                </c:pt>
                <c:pt idx="751">
                  <c:v>-6.8157341294904361E-3</c:v>
                </c:pt>
                <c:pt idx="752">
                  <c:v>-6.0016333312160608E-3</c:v>
                </c:pt>
                <c:pt idx="753">
                  <c:v>-8.4438495139458336E-3</c:v>
                </c:pt>
                <c:pt idx="754">
                  <c:v>-2.9813672173298889E-2</c:v>
                </c:pt>
                <c:pt idx="755">
                  <c:v>-3.1238305464232341E-2</c:v>
                </c:pt>
                <c:pt idx="756">
                  <c:v>-2.8796003069409104E-2</c:v>
                </c:pt>
                <c:pt idx="757">
                  <c:v>-2.1062239463012333E-2</c:v>
                </c:pt>
                <c:pt idx="758">
                  <c:v>-2.8796003069409104E-2</c:v>
                </c:pt>
                <c:pt idx="759">
                  <c:v>-2.3707959292287417E-2</c:v>
                </c:pt>
                <c:pt idx="760">
                  <c:v>-1.4345994089341896E-2</c:v>
                </c:pt>
                <c:pt idx="761">
                  <c:v>-3.46981260917818E-2</c:v>
                </c:pt>
                <c:pt idx="762">
                  <c:v>-2.2283326001353965E-2</c:v>
                </c:pt>
                <c:pt idx="763">
                  <c:v>-2.1672771955671521E-2</c:v>
                </c:pt>
                <c:pt idx="764">
                  <c:v>-1.5974195685890757E-2</c:v>
                </c:pt>
                <c:pt idx="765">
                  <c:v>-1.3124842891930388E-2</c:v>
                </c:pt>
                <c:pt idx="766">
                  <c:v>0</c:v>
                </c:pt>
                <c:pt idx="767">
                  <c:v>-4.2296654007943912E-3</c:v>
                </c:pt>
                <c:pt idx="768">
                  <c:v>-1.1278972649164776E-2</c:v>
                </c:pt>
                <c:pt idx="769">
                  <c:v>-2.3766363233004961E-2</c:v>
                </c:pt>
                <c:pt idx="770">
                  <c:v>-1.2084627264442593E-2</c:v>
                </c:pt>
                <c:pt idx="771">
                  <c:v>-1.34945015117649E-2</c:v>
                </c:pt>
                <c:pt idx="772">
                  <c:v>-3.5246728206575595E-2</c:v>
                </c:pt>
                <c:pt idx="773">
                  <c:v>-2.7391745013513713E-2</c:v>
                </c:pt>
                <c:pt idx="774">
                  <c:v>-3.5649555514214448E-2</c:v>
                </c:pt>
                <c:pt idx="775">
                  <c:v>-4.8942600713332451E-2</c:v>
                </c:pt>
                <c:pt idx="776">
                  <c:v>-4.712989915837118E-2</c:v>
                </c:pt>
                <c:pt idx="777">
                  <c:v>-4.1893272135548276E-2</c:v>
                </c:pt>
                <c:pt idx="778">
                  <c:v>-3.6052382821853302E-2</c:v>
                </c:pt>
                <c:pt idx="779">
                  <c:v>-1.530718173731227E-2</c:v>
                </c:pt>
                <c:pt idx="780">
                  <c:v>-1.9133934512813089E-2</c:v>
                </c:pt>
                <c:pt idx="781">
                  <c:v>-1.5105725424665373E-2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-1.6958817704383344E-2</c:v>
                </c:pt>
                <c:pt idx="792">
                  <c:v>-1.5815503496443228E-2</c:v>
                </c:pt>
                <c:pt idx="793">
                  <c:v>-7.0502761818762583E-3</c:v>
                </c:pt>
                <c:pt idx="794">
                  <c:v>-1.5243886750911817E-2</c:v>
                </c:pt>
                <c:pt idx="795">
                  <c:v>-1.0099053532058533E-2</c:v>
                </c:pt>
                <c:pt idx="796">
                  <c:v>-7.6219131066268542E-3</c:v>
                </c:pt>
                <c:pt idx="797">
                  <c:v>-9.1463320505470458E-3</c:v>
                </c:pt>
                <c:pt idx="798">
                  <c:v>-3.620394095713797E-3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-1.3693405290274518E-2</c:v>
                </c:pt>
                <c:pt idx="803">
                  <c:v>-3.8037059272945095E-3</c:v>
                </c:pt>
                <c:pt idx="804">
                  <c:v>0</c:v>
                </c:pt>
                <c:pt idx="805">
                  <c:v>0</c:v>
                </c:pt>
                <c:pt idx="806">
                  <c:v>-8.7170561028214744E-3</c:v>
                </c:pt>
                <c:pt idx="807">
                  <c:v>-4.3585280514107927E-3</c:v>
                </c:pt>
                <c:pt idx="808">
                  <c:v>0</c:v>
                </c:pt>
                <c:pt idx="809">
                  <c:v>-7.0115433946130734E-3</c:v>
                </c:pt>
                <c:pt idx="810">
                  <c:v>-1.8955230092287945E-4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-1.2853474553968902E-2</c:v>
                </c:pt>
                <c:pt idx="816">
                  <c:v>-1.3404311287277149E-2</c:v>
                </c:pt>
                <c:pt idx="817">
                  <c:v>-1.2669823719317574E-2</c:v>
                </c:pt>
                <c:pt idx="818">
                  <c:v>-1.3771574366364447E-2</c:v>
                </c:pt>
                <c:pt idx="819">
                  <c:v>-1.4322411099672694E-2</c:v>
                </c:pt>
                <c:pt idx="820">
                  <c:v>-5.2148366488727782E-2</c:v>
                </c:pt>
                <c:pt idx="821">
                  <c:v>-3.4520684152806402E-2</c:v>
                </c:pt>
                <c:pt idx="822">
                  <c:v>-4.3885410291844451E-2</c:v>
                </c:pt>
                <c:pt idx="823">
                  <c:v>-6.0044078901631326E-2</c:v>
                </c:pt>
                <c:pt idx="824">
                  <c:v>-6.0044078901631326E-2</c:v>
                </c:pt>
                <c:pt idx="825">
                  <c:v>-5.1046615841680798E-2</c:v>
                </c:pt>
                <c:pt idx="826">
                  <c:v>-3.7825878208624375E-2</c:v>
                </c:pt>
                <c:pt idx="827">
                  <c:v>-3.525519101587371E-2</c:v>
                </c:pt>
                <c:pt idx="828">
                  <c:v>-3.5071598066545251E-2</c:v>
                </c:pt>
                <c:pt idx="829">
                  <c:v>-3.8009529043275814E-2</c:v>
                </c:pt>
                <c:pt idx="830">
                  <c:v>0</c:v>
                </c:pt>
                <c:pt idx="831">
                  <c:v>-1.2114537763568745E-2</c:v>
                </c:pt>
                <c:pt idx="832">
                  <c:v>-1.651978740045712E-2</c:v>
                </c:pt>
                <c:pt idx="833">
                  <c:v>0</c:v>
                </c:pt>
                <c:pt idx="834">
                  <c:v>-5.5956851327128021E-3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-1.9653385775906251E-3</c:v>
                </c:pt>
                <c:pt idx="839">
                  <c:v>0</c:v>
                </c:pt>
                <c:pt idx="840">
                  <c:v>0</c:v>
                </c:pt>
                <c:pt idx="841">
                  <c:v>-2.117121993305715E-3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-7.1628114942917653E-3</c:v>
                </c:pt>
                <c:pt idx="847">
                  <c:v>-5.2415741127032067E-4</c:v>
                </c:pt>
                <c:pt idx="848">
                  <c:v>-3.4940767752555946E-4</c:v>
                </c:pt>
                <c:pt idx="849">
                  <c:v>-2.4458904586646124E-3</c:v>
                </c:pt>
                <c:pt idx="850">
                  <c:v>0</c:v>
                </c:pt>
                <c:pt idx="851">
                  <c:v>-1.2222587681113284E-3</c:v>
                </c:pt>
                <c:pt idx="852">
                  <c:v>-4.8890901175754342E-3</c:v>
                </c:pt>
                <c:pt idx="853">
                  <c:v>-8.3813366623649577E-3</c:v>
                </c:pt>
                <c:pt idx="854">
                  <c:v>-7.5082842003559858E-3</c:v>
                </c:pt>
                <c:pt idx="855">
                  <c:v>0</c:v>
                </c:pt>
                <c:pt idx="856">
                  <c:v>-2.5928797989460683E-3</c:v>
                </c:pt>
                <c:pt idx="857">
                  <c:v>-5.0129251638525441E-3</c:v>
                </c:pt>
                <c:pt idx="858">
                  <c:v>-1.7113188317220529E-2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-2.3907576821121657E-3</c:v>
                </c:pt>
                <c:pt idx="864">
                  <c:v>-5.8060206977568196E-3</c:v>
                </c:pt>
                <c:pt idx="865">
                  <c:v>-5.1181482863715821E-3</c:v>
                </c:pt>
                <c:pt idx="866">
                  <c:v>-6.3219698667598134E-3</c:v>
                </c:pt>
                <c:pt idx="867">
                  <c:v>0</c:v>
                </c:pt>
                <c:pt idx="868">
                  <c:v>-6.473612445000887E-3</c:v>
                </c:pt>
                <c:pt idx="869">
                  <c:v>0</c:v>
                </c:pt>
                <c:pt idx="870">
                  <c:v>-8.3032816866057679E-4</c:v>
                </c:pt>
                <c:pt idx="871">
                  <c:v>-3.1551326849582617E-3</c:v>
                </c:pt>
                <c:pt idx="872">
                  <c:v>-1.4945213969515203E-2</c:v>
                </c:pt>
                <c:pt idx="873">
                  <c:v>-2.7565588769413951E-2</c:v>
                </c:pt>
                <c:pt idx="874">
                  <c:v>-2.8395916938074417E-2</c:v>
                </c:pt>
                <c:pt idx="875">
                  <c:v>-2.6901405937118428E-2</c:v>
                </c:pt>
                <c:pt idx="876">
                  <c:v>-3.2713391237873757E-2</c:v>
                </c:pt>
                <c:pt idx="877">
                  <c:v>-2.7233454036617921E-2</c:v>
                </c:pt>
                <c:pt idx="878">
                  <c:v>-2.042509919079305E-2</c:v>
                </c:pt>
                <c:pt idx="879">
                  <c:v>-2.0591192547180115E-2</c:v>
                </c:pt>
                <c:pt idx="880">
                  <c:v>-1.9096664219564907E-2</c:v>
                </c:pt>
                <c:pt idx="881">
                  <c:v>-2.291597973681847E-2</c:v>
                </c:pt>
                <c:pt idx="882">
                  <c:v>-3.0056469315439371E-2</c:v>
                </c:pt>
                <c:pt idx="883">
                  <c:v>-2.7731682125800905E-2</c:v>
                </c:pt>
                <c:pt idx="884">
                  <c:v>-2.1421468735862592E-2</c:v>
                </c:pt>
                <c:pt idx="885">
                  <c:v>-1.9760916358497638E-2</c:v>
                </c:pt>
                <c:pt idx="886">
                  <c:v>-1.5609466108447934E-2</c:v>
                </c:pt>
                <c:pt idx="887">
                  <c:v>-1.3948844424445772E-2</c:v>
                </c:pt>
                <c:pt idx="888">
                  <c:v>-1.4613096563378503E-2</c:v>
                </c:pt>
                <c:pt idx="889">
                  <c:v>-2.1919610191749039E-2</c:v>
                </c:pt>
                <c:pt idx="890">
                  <c:v>-1.2786450829626483E-2</c:v>
                </c:pt>
                <c:pt idx="891">
                  <c:v>-2.258386233068177E-2</c:v>
                </c:pt>
                <c:pt idx="892">
                  <c:v>-2.5738995015639921E-2</c:v>
                </c:pt>
                <c:pt idx="893">
                  <c:v>-2.9558327859553035E-2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-1.7163172677081118E-2</c:v>
                </c:pt>
                <c:pt idx="898">
                  <c:v>-3.3516822940455548E-2</c:v>
                </c:pt>
                <c:pt idx="899">
                  <c:v>-4.8575129216357538E-2</c:v>
                </c:pt>
                <c:pt idx="900">
                  <c:v>-4.9546586523114278E-2</c:v>
                </c:pt>
                <c:pt idx="901">
                  <c:v>-4.3717555474104719E-2</c:v>
                </c:pt>
                <c:pt idx="902">
                  <c:v>-4.4203360153254434E-2</c:v>
                </c:pt>
                <c:pt idx="903">
                  <c:v>-2.558285791180348E-2</c:v>
                </c:pt>
                <c:pt idx="904">
                  <c:v>-2.9468906768836289E-2</c:v>
                </c:pt>
                <c:pt idx="905">
                  <c:v>-2.2020661946254627E-2</c:v>
                </c:pt>
                <c:pt idx="906">
                  <c:v>-1.8944270659855489E-2</c:v>
                </c:pt>
                <c:pt idx="907">
                  <c:v>-2.2020661946254627E-2</c:v>
                </c:pt>
                <c:pt idx="908">
                  <c:v>-2.1696893527850092E-2</c:v>
                </c:pt>
                <c:pt idx="909">
                  <c:v>-2.0077679754277877E-2</c:v>
                </c:pt>
                <c:pt idx="910">
                  <c:v>-2.2020661946254627E-2</c:v>
                </c:pt>
                <c:pt idx="911">
                  <c:v>-1.5058221802822791E-2</c:v>
                </c:pt>
                <c:pt idx="912">
                  <c:v>-1.0038831429831085E-2</c:v>
                </c:pt>
                <c:pt idx="913">
                  <c:v>-1.3601027395379828E-2</c:v>
                </c:pt>
                <c:pt idx="914">
                  <c:v>-1.0038831429831085E-2</c:v>
                </c:pt>
                <c:pt idx="915">
                  <c:v>-2.072536864262986E-2</c:v>
                </c:pt>
                <c:pt idx="916">
                  <c:v>-1.2953355401643663E-2</c:v>
                </c:pt>
                <c:pt idx="917">
                  <c:v>-1.424864870526843E-2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-1.3864828623002867E-2</c:v>
                </c:pt>
                <c:pt idx="924">
                  <c:v>-1.9536814430240246E-2</c:v>
                </c:pt>
                <c:pt idx="925">
                  <c:v>-1.8276353047090965E-2</c:v>
                </c:pt>
                <c:pt idx="926">
                  <c:v>-1.92217031943136E-2</c:v>
                </c:pt>
                <c:pt idx="927">
                  <c:v>-1.1974194086328049E-2</c:v>
                </c:pt>
                <c:pt idx="928">
                  <c:v>-4.044612504500944E-3</c:v>
                </c:pt>
                <c:pt idx="929">
                  <c:v>-1.8635012366488568E-2</c:v>
                </c:pt>
                <c:pt idx="930">
                  <c:v>-8.4851689842362354E-3</c:v>
                </c:pt>
                <c:pt idx="931">
                  <c:v>0</c:v>
                </c:pt>
                <c:pt idx="932">
                  <c:v>-5.9832651574220908E-3</c:v>
                </c:pt>
                <c:pt idx="933">
                  <c:v>-2.3617954359013149E-3</c:v>
                </c:pt>
                <c:pt idx="934">
                  <c:v>0</c:v>
                </c:pt>
                <c:pt idx="935">
                  <c:v>0</c:v>
                </c:pt>
                <c:pt idx="936">
                  <c:v>-2.3270055822698477E-2</c:v>
                </c:pt>
                <c:pt idx="937">
                  <c:v>-5.8174703148081708E-3</c:v>
                </c:pt>
                <c:pt idx="938">
                  <c:v>-2.0973657563705617E-2</c:v>
                </c:pt>
                <c:pt idx="939">
                  <c:v>-1.9442688362429794E-2</c:v>
                </c:pt>
                <c:pt idx="940">
                  <c:v>-1.8830430811048293E-2</c:v>
                </c:pt>
                <c:pt idx="941">
                  <c:v>-1.5462371567508959E-2</c:v>
                </c:pt>
                <c:pt idx="942">
                  <c:v>-2.6791175486731711E-2</c:v>
                </c:pt>
                <c:pt idx="943">
                  <c:v>-2.6331914878220286E-2</c:v>
                </c:pt>
                <c:pt idx="944">
                  <c:v>-8.8793928479539153E-3</c:v>
                </c:pt>
                <c:pt idx="945">
                  <c:v>-9.6447742974531403E-3</c:v>
                </c:pt>
                <c:pt idx="946">
                  <c:v>-1.7605661797790106E-2</c:v>
                </c:pt>
                <c:pt idx="947">
                  <c:v>-1.8371535198873357E-3</c:v>
                </c:pt>
                <c:pt idx="948">
                  <c:v>-1.6227768886414085E-2</c:v>
                </c:pt>
                <c:pt idx="949">
                  <c:v>-1.3625218047621623E-2</c:v>
                </c:pt>
                <c:pt idx="950">
                  <c:v>-2.3423132112598277E-2</c:v>
                </c:pt>
                <c:pt idx="951">
                  <c:v>-1.8983427753918369E-2</c:v>
                </c:pt>
                <c:pt idx="952">
                  <c:v>-4.8683401875678101E-2</c:v>
                </c:pt>
                <c:pt idx="953">
                  <c:v>-5.3123106234358008E-2</c:v>
                </c:pt>
                <c:pt idx="954">
                  <c:v>-3.4139615002815815E-2</c:v>
                </c:pt>
                <c:pt idx="955">
                  <c:v>-6.7361026176727679E-3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-2.2403961131806094E-3</c:v>
                </c:pt>
                <c:pt idx="960">
                  <c:v>0</c:v>
                </c:pt>
                <c:pt idx="961">
                  <c:v>-2.9441770089699837E-4</c:v>
                </c:pt>
                <c:pt idx="962">
                  <c:v>-2.9446043427335811E-3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-1.9189741738303456E-2</c:v>
                </c:pt>
                <c:pt idx="968">
                  <c:v>-5.8279469597948275E-3</c:v>
                </c:pt>
                <c:pt idx="969">
                  <c:v>-5.685889242337927E-3</c:v>
                </c:pt>
                <c:pt idx="970">
                  <c:v>0</c:v>
                </c:pt>
                <c:pt idx="971">
                  <c:v>-1.0359070389653446E-2</c:v>
                </c:pt>
                <c:pt idx="972">
                  <c:v>0</c:v>
                </c:pt>
                <c:pt idx="973">
                  <c:v>0</c:v>
                </c:pt>
                <c:pt idx="974">
                  <c:v>-8.6267974553169147E-3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-5.0505371369103935E-3</c:v>
                </c:pt>
                <c:pt idx="983">
                  <c:v>0</c:v>
                </c:pt>
                <c:pt idx="984">
                  <c:v>-1.3108123691025653E-2</c:v>
                </c:pt>
                <c:pt idx="985">
                  <c:v>-5.5405853963241825E-3</c:v>
                </c:pt>
                <c:pt idx="986">
                  <c:v>-2.1621592015592994E-2</c:v>
                </c:pt>
                <c:pt idx="987">
                  <c:v>-2.54053681669274E-2</c:v>
                </c:pt>
                <c:pt idx="988">
                  <c:v>-2.7837795692785439E-2</c:v>
                </c:pt>
                <c:pt idx="989">
                  <c:v>-3.0270237226610819E-2</c:v>
                </c:pt>
                <c:pt idx="990">
                  <c:v>-3.7162157240443805E-2</c:v>
                </c:pt>
                <c:pt idx="991">
                  <c:v>-3.7297320118926613E-2</c:v>
                </c:pt>
                <c:pt idx="992">
                  <c:v>-3.4578961960299748E-2</c:v>
                </c:pt>
                <c:pt idx="993">
                  <c:v>-4.5724191188360908E-2</c:v>
                </c:pt>
                <c:pt idx="994">
                  <c:v>-4.9801644378496213E-2</c:v>
                </c:pt>
                <c:pt idx="995">
                  <c:v>-5.0073539027822411E-2</c:v>
                </c:pt>
                <c:pt idx="996">
                  <c:v>-4.1646625934485537E-2</c:v>
                </c:pt>
                <c:pt idx="997">
                  <c:v>-1.7181556594486058E-2</c:v>
                </c:pt>
                <c:pt idx="998">
                  <c:v>-2.6016101542299608E-2</c:v>
                </c:pt>
                <c:pt idx="999">
                  <c:v>-1.1065215717656729E-2</c:v>
                </c:pt>
                <c:pt idx="1000">
                  <c:v>-1.6869935349309584E-3</c:v>
                </c:pt>
                <c:pt idx="1001">
                  <c:v>-1.2791515609414938E-3</c:v>
                </c:pt>
                <c:pt idx="1002">
                  <c:v>-6.3081239599785954E-3</c:v>
                </c:pt>
                <c:pt idx="1003">
                  <c:v>-9.0264400947028811E-3</c:v>
                </c:pt>
                <c:pt idx="1004">
                  <c:v>-1.1880787601895371E-2</c:v>
                </c:pt>
                <c:pt idx="1005">
                  <c:v>-2.5744318956713474E-2</c:v>
                </c:pt>
                <c:pt idx="1006">
                  <c:v>-2.6831687434505702E-2</c:v>
                </c:pt>
                <c:pt idx="1007">
                  <c:v>-2.9821884210588845E-2</c:v>
                </c:pt>
                <c:pt idx="1008">
                  <c:v>-2.8462621083470419E-2</c:v>
                </c:pt>
                <c:pt idx="1009">
                  <c:v>-1.4327307143066181E-2</c:v>
                </c:pt>
                <c:pt idx="1010">
                  <c:v>0</c:v>
                </c:pt>
                <c:pt idx="1011">
                  <c:v>-4.7169654077627854E-3</c:v>
                </c:pt>
                <c:pt idx="1012">
                  <c:v>-1.307268587301369E-2</c:v>
                </c:pt>
                <c:pt idx="1013">
                  <c:v>-5.5255606663263679E-3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-1.046123496797946E-2</c:v>
                </c:pt>
                <c:pt idx="1021">
                  <c:v>-2.7727990847998818E-3</c:v>
                </c:pt>
                <c:pt idx="1022">
                  <c:v>-1.7645439356879233E-3</c:v>
                </c:pt>
                <c:pt idx="1023">
                  <c:v>-1.1091469128476583E-2</c:v>
                </c:pt>
                <c:pt idx="1024">
                  <c:v>-3.2769656292527261E-3</c:v>
                </c:pt>
                <c:pt idx="1025">
                  <c:v>-2.6090241966427286E-2</c:v>
                </c:pt>
                <c:pt idx="1026">
                  <c:v>-1.0587302584023739E-2</c:v>
                </c:pt>
                <c:pt idx="1027">
                  <c:v>-1.9158016930030053E-2</c:v>
                </c:pt>
                <c:pt idx="1028">
                  <c:v>-8.6966780423259893E-3</c:v>
                </c:pt>
                <c:pt idx="1029">
                  <c:v>-2.4955828271511882E-2</c:v>
                </c:pt>
                <c:pt idx="1030">
                  <c:v>-1.7015361075968349E-2</c:v>
                </c:pt>
                <c:pt idx="1031">
                  <c:v>-1.8401806083247707E-2</c:v>
                </c:pt>
                <c:pt idx="1032">
                  <c:v>-6.932134106638177E-3</c:v>
                </c:pt>
                <c:pt idx="1033">
                  <c:v>0</c:v>
                </c:pt>
                <c:pt idx="1034">
                  <c:v>-1.4970365771764249E-2</c:v>
                </c:pt>
                <c:pt idx="1035">
                  <c:v>-3.195370887283755E-2</c:v>
                </c:pt>
                <c:pt idx="1036">
                  <c:v>-3.0444050427210323E-2</c:v>
                </c:pt>
                <c:pt idx="1037">
                  <c:v>-1.8492897823076948E-2</c:v>
                </c:pt>
                <c:pt idx="1038">
                  <c:v>-1.5976809057333452E-2</c:v>
                </c:pt>
                <c:pt idx="1039">
                  <c:v>-8.4286983455381659E-3</c:v>
                </c:pt>
                <c:pt idx="1040">
                  <c:v>-8.0513129064004874E-3</c:v>
                </c:pt>
                <c:pt idx="1041">
                  <c:v>-7.2964383045014403E-3</c:v>
                </c:pt>
                <c:pt idx="1042">
                  <c:v>-5.7868706170447481E-3</c:v>
                </c:pt>
                <c:pt idx="1043">
                  <c:v>-1.6354194496471131E-2</c:v>
                </c:pt>
                <c:pt idx="1044">
                  <c:v>-8.8060967501286669E-3</c:v>
                </c:pt>
                <c:pt idx="1045">
                  <c:v>-3.6482580486094651E-3</c:v>
                </c:pt>
                <c:pt idx="1046">
                  <c:v>-6.2900987425558164E-3</c:v>
                </c:pt>
                <c:pt idx="1047">
                  <c:v>-1.8492897823076948E-2</c:v>
                </c:pt>
                <c:pt idx="1048">
                  <c:v>-7.4222680254218965E-3</c:v>
                </c:pt>
                <c:pt idx="1049">
                  <c:v>-1.4341411648956304E-2</c:v>
                </c:pt>
                <c:pt idx="1050">
                  <c:v>-8.8060967501286669E-3</c:v>
                </c:pt>
                <c:pt idx="1051">
                  <c:v>-1.9373511387725695E-2</c:v>
                </c:pt>
                <c:pt idx="1052">
                  <c:v>-3.2960048434783173E-2</c:v>
                </c:pt>
                <c:pt idx="1053">
                  <c:v>-1.8148794701672744E-2</c:v>
                </c:pt>
                <c:pt idx="1054">
                  <c:v>-2.9162285748158823E-2</c:v>
                </c:pt>
                <c:pt idx="1055">
                  <c:v>-2.1819988636558318E-2</c:v>
                </c:pt>
                <c:pt idx="1056">
                  <c:v>-4.1188625013973357E-2</c:v>
                </c:pt>
                <c:pt idx="1057">
                  <c:v>-2.9668664478737838E-2</c:v>
                </c:pt>
                <c:pt idx="1058">
                  <c:v>-3.6504660652476928E-2</c:v>
                </c:pt>
                <c:pt idx="1059">
                  <c:v>-2.4858183227314257E-2</c:v>
                </c:pt>
                <c:pt idx="1060">
                  <c:v>-2.0174231831270872E-2</c:v>
                </c:pt>
                <c:pt idx="1061">
                  <c:v>-1.7515795357543107E-2</c:v>
                </c:pt>
                <c:pt idx="1062">
                  <c:v>-2.3085896566646946E-2</c:v>
                </c:pt>
                <c:pt idx="1063">
                  <c:v>0</c:v>
                </c:pt>
                <c:pt idx="1064">
                  <c:v>-2.2756143278220842E-3</c:v>
                </c:pt>
                <c:pt idx="1065">
                  <c:v>0</c:v>
                </c:pt>
                <c:pt idx="1066">
                  <c:v>-1.4936540240451435E-2</c:v>
                </c:pt>
                <c:pt idx="1067">
                  <c:v>-1.4685551754747395E-2</c:v>
                </c:pt>
                <c:pt idx="1068">
                  <c:v>-1.9455194293742428E-2</c:v>
                </c:pt>
                <c:pt idx="1069">
                  <c:v>-1.242623115579311E-2</c:v>
                </c:pt>
                <c:pt idx="1070">
                  <c:v>-4.2675498691456815E-3</c:v>
                </c:pt>
                <c:pt idx="1071">
                  <c:v>-1.0668990371305642E-2</c:v>
                </c:pt>
                <c:pt idx="1072">
                  <c:v>-8.1586684312648927E-3</c:v>
                </c:pt>
                <c:pt idx="1073">
                  <c:v>-1.1924138485943758E-2</c:v>
                </c:pt>
                <c:pt idx="1074">
                  <c:v>-1.9706272767123112E-2</c:v>
                </c:pt>
                <c:pt idx="1075">
                  <c:v>-1.9078647288274575E-2</c:v>
                </c:pt>
                <c:pt idx="1076">
                  <c:v>-2.0710445251439502E-2</c:v>
                </c:pt>
                <c:pt idx="1077">
                  <c:v>-1.6442792539234752E-2</c:v>
                </c:pt>
                <c:pt idx="1078">
                  <c:v>-3.3764211898404506E-2</c:v>
                </c:pt>
                <c:pt idx="1079">
                  <c:v>-2.3597301341565791E-2</c:v>
                </c:pt>
                <c:pt idx="1080">
                  <c:v>-6.0247906536329277E-3</c:v>
                </c:pt>
                <c:pt idx="1081">
                  <c:v>-1.0794523180304827E-2</c:v>
                </c:pt>
                <c:pt idx="1082">
                  <c:v>-9.0372823958174697E-3</c:v>
                </c:pt>
                <c:pt idx="1083">
                  <c:v>-1.016689770145629E-2</c:v>
                </c:pt>
                <c:pt idx="1084">
                  <c:v>-3.0500808802810475E-2</c:v>
                </c:pt>
                <c:pt idx="1085">
                  <c:v>-4.2927039958603586E-2</c:v>
                </c:pt>
                <c:pt idx="1086">
                  <c:v>-5.4851191299929547E-2</c:v>
                </c:pt>
                <c:pt idx="1087">
                  <c:v>-6.3888486551129442E-2</c:v>
                </c:pt>
                <c:pt idx="1088">
                  <c:v>-4.6441534382960614E-2</c:v>
                </c:pt>
                <c:pt idx="1089">
                  <c:v>-4.3931212442919976E-2</c:v>
                </c:pt>
                <c:pt idx="1090">
                  <c:v>-5.1713256736422686E-2</c:v>
                </c:pt>
                <c:pt idx="1091">
                  <c:v>-5.2089880874184868E-2</c:v>
                </c:pt>
                <c:pt idx="1092">
                  <c:v>-4.9202934796382047E-2</c:v>
                </c:pt>
                <c:pt idx="1093">
                  <c:v>-3.9663559730715114E-2</c:v>
                </c:pt>
                <c:pt idx="1094">
                  <c:v>-4.1420800515202472E-2</c:v>
                </c:pt>
                <c:pt idx="1095">
                  <c:v>-4.9077389132000548E-2</c:v>
                </c:pt>
                <c:pt idx="1096">
                  <c:v>-3.3387664892936653E-2</c:v>
                </c:pt>
                <c:pt idx="1097">
                  <c:v>-2.5228996461671538E-2</c:v>
                </c:pt>
                <c:pt idx="1098">
                  <c:v>-2.8366943880560824E-2</c:v>
                </c:pt>
                <c:pt idx="1099">
                  <c:v>-2.912011502379086E-2</c:v>
                </c:pt>
                <c:pt idx="1100">
                  <c:v>-2.7488317060626044E-2</c:v>
                </c:pt>
                <c:pt idx="1101">
                  <c:v>-2.8492489544942434E-2</c:v>
                </c:pt>
                <c:pt idx="1102">
                  <c:v>-2.4852462311586221E-2</c:v>
                </c:pt>
                <c:pt idx="1103">
                  <c:v>-3.2760142257147074E-2</c:v>
                </c:pt>
                <c:pt idx="1104">
                  <c:v>-4.0542173695267691E-2</c:v>
                </c:pt>
                <c:pt idx="1105">
                  <c:v>-2.8869023695027862E-2</c:v>
                </c:pt>
                <c:pt idx="1106">
                  <c:v>-3.3638756221699651E-2</c:v>
                </c:pt>
                <c:pt idx="1107">
                  <c:v>-3.8031864610609367E-2</c:v>
                </c:pt>
                <c:pt idx="1108">
                  <c:v>-4.0291185209563651E-2</c:v>
                </c:pt>
                <c:pt idx="1109">
                  <c:v>-4.6064987377492761E-2</c:v>
                </c:pt>
                <c:pt idx="1110">
                  <c:v>-4.4307746593005515E-2</c:v>
                </c:pt>
                <c:pt idx="1111">
                  <c:v>-5.535328396977901E-2</c:v>
                </c:pt>
                <c:pt idx="1112">
                  <c:v>-7.2925781802329448E-2</c:v>
                </c:pt>
                <c:pt idx="1113">
                  <c:v>-7.7946515670087479E-2</c:v>
                </c:pt>
                <c:pt idx="1114">
                  <c:v>-8.0331381933423596E-2</c:v>
                </c:pt>
                <c:pt idx="1115">
                  <c:v>-7.0666461203374942E-2</c:v>
                </c:pt>
                <c:pt idx="1116">
                  <c:v>-6.2959980847536956E-2</c:v>
                </c:pt>
                <c:pt idx="1117">
                  <c:v>-7.0919172310318745E-2</c:v>
                </c:pt>
                <c:pt idx="1118">
                  <c:v>-8.0899782665619813E-2</c:v>
                </c:pt>
                <c:pt idx="1119">
                  <c:v>-7.0919172310318745E-2</c:v>
                </c:pt>
                <c:pt idx="1120">
                  <c:v>-6.3970696721487919E-2</c:v>
                </c:pt>
                <c:pt idx="1121">
                  <c:v>-5.5379791768259023E-2</c:v>
                </c:pt>
                <c:pt idx="1122">
                  <c:v>-5.7527501937338132E-2</c:v>
                </c:pt>
                <c:pt idx="1123">
                  <c:v>-5.6516786063387281E-2</c:v>
                </c:pt>
                <c:pt idx="1124">
                  <c:v>-6.1949264973586216E-2</c:v>
                </c:pt>
                <c:pt idx="1125">
                  <c:v>-5.9801567659889199E-2</c:v>
                </c:pt>
                <c:pt idx="1126">
                  <c:v>-5.639041765453312E-2</c:v>
                </c:pt>
                <c:pt idx="1127">
                  <c:v>-5.4116351931982054E-2</c:v>
                </c:pt>
                <c:pt idx="1128">
                  <c:v>-7.3572227560991132E-2</c:v>
                </c:pt>
                <c:pt idx="1129">
                  <c:v>-7.900471932657227E-2</c:v>
                </c:pt>
                <c:pt idx="1130">
                  <c:v>-5.7906491465459342E-2</c:v>
                </c:pt>
                <c:pt idx="1131">
                  <c:v>-6.2833625294065221E-2</c:v>
                </c:pt>
                <c:pt idx="1132">
                  <c:v>-5.0578936360830662E-2</c:v>
                </c:pt>
                <c:pt idx="1133">
                  <c:v>-2.2911248149772967E-2</c:v>
                </c:pt>
                <c:pt idx="1134">
                  <c:v>-3.81979818618009E-2</c:v>
                </c:pt>
                <c:pt idx="1135">
                  <c:v>-3.5544926611128735E-2</c:v>
                </c:pt>
                <c:pt idx="1136">
                  <c:v>-2.4932577054615601E-2</c:v>
                </c:pt>
                <c:pt idx="1137">
                  <c:v>-1.0656559216538297E-2</c:v>
                </c:pt>
                <c:pt idx="1138">
                  <c:v>-7.3717776200364904E-3</c:v>
                </c:pt>
                <c:pt idx="1139">
                  <c:v>-1.0530190807684248E-2</c:v>
                </c:pt>
                <c:pt idx="1140">
                  <c:v>-4.9713434886311525E-3</c:v>
                </c:pt>
                <c:pt idx="1141">
                  <c:v>-6.1084277714361646E-3</c:v>
                </c:pt>
                <c:pt idx="1142">
                  <c:v>-4.4222515407810192E-5</c:v>
                </c:pt>
                <c:pt idx="1143">
                  <c:v>-4.7187095139816781E-3</c:v>
                </c:pt>
                <c:pt idx="1144">
                  <c:v>-5.4767014256066338E-3</c:v>
                </c:pt>
                <c:pt idx="1145">
                  <c:v>-2.392186118066475E-2</c:v>
                </c:pt>
                <c:pt idx="1146">
                  <c:v>-1.5583680189761751E-2</c:v>
                </c:pt>
                <c:pt idx="1147">
                  <c:v>-1.9121095760913143E-2</c:v>
                </c:pt>
                <c:pt idx="1148">
                  <c:v>-2.1919198291044939E-3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-1.141274099391909E-2</c:v>
                </c:pt>
                <c:pt idx="1156">
                  <c:v>-1.6458371152180629E-2</c:v>
                </c:pt>
                <c:pt idx="1157">
                  <c:v>-1.7659797235969332E-2</c:v>
                </c:pt>
                <c:pt idx="1158">
                  <c:v>-1.8981192343448305E-2</c:v>
                </c:pt>
                <c:pt idx="1159">
                  <c:v>-1.9581893161068953E-2</c:v>
                </c:pt>
                <c:pt idx="1160">
                  <c:v>-1.3455013755364176E-2</c:v>
                </c:pt>
                <c:pt idx="1161">
                  <c:v>-1.1893289423741682E-2</c:v>
                </c:pt>
                <c:pt idx="1162">
                  <c:v>-2.883205009018508E-3</c:v>
                </c:pt>
                <c:pt idx="1163">
                  <c:v>-5.5261785880841297E-3</c:v>
                </c:pt>
                <c:pt idx="1164">
                  <c:v>-7.8087683493992532E-3</c:v>
                </c:pt>
                <c:pt idx="1165">
                  <c:v>-2.1864482922383854E-2</c:v>
                </c:pt>
                <c:pt idx="1166">
                  <c:v>-5.0937021152272277E-2</c:v>
                </c:pt>
                <c:pt idx="1167">
                  <c:v>-7.7967298844989541E-2</c:v>
                </c:pt>
                <c:pt idx="1168">
                  <c:v>-9.8750618089847308E-2</c:v>
                </c:pt>
                <c:pt idx="1169">
                  <c:v>-7.9529010952338108E-2</c:v>
                </c:pt>
                <c:pt idx="1170">
                  <c:v>-7.424316158839761E-2</c:v>
                </c:pt>
                <c:pt idx="1171">
                  <c:v>-7.364244854650337E-2</c:v>
                </c:pt>
                <c:pt idx="1172">
                  <c:v>-7.8207530274942205E-2</c:v>
                </c:pt>
                <c:pt idx="1173">
                  <c:v>-9.4065286179419338E-2</c:v>
                </c:pt>
                <c:pt idx="1174">
                  <c:v>-7.9649175564410091E-2</c:v>
                </c:pt>
                <c:pt idx="1175">
                  <c:v>-7.5564642265793514E-2</c:v>
                </c:pt>
                <c:pt idx="1176">
                  <c:v>-8.9740521450850319E-2</c:v>
                </c:pt>
                <c:pt idx="1177">
                  <c:v>-6.6914941668821171E-2</c:v>
                </c:pt>
                <c:pt idx="1178">
                  <c:v>-8.6737164054033866E-2</c:v>
                </c:pt>
                <c:pt idx="1179">
                  <c:v>-8.1780343245385856E-2</c:v>
                </c:pt>
                <c:pt idx="1180">
                  <c:v>-7.573545204447929E-2</c:v>
                </c:pt>
                <c:pt idx="1181">
                  <c:v>-7.875790375706937E-2</c:v>
                </c:pt>
                <c:pt idx="1182">
                  <c:v>-7.1503946301209931E-2</c:v>
                </c:pt>
                <c:pt idx="1183">
                  <c:v>-6.5942659598591469E-2</c:v>
                </c:pt>
                <c:pt idx="1184">
                  <c:v>-5.9293326952262415E-2</c:v>
                </c:pt>
                <c:pt idx="1185">
                  <c:v>-6.6305341579828592E-2</c:v>
                </c:pt>
                <c:pt idx="1186">
                  <c:v>-5.6270875239672336E-2</c:v>
                </c:pt>
                <c:pt idx="1187">
                  <c:v>-6.5942659598591469E-2</c:v>
                </c:pt>
                <c:pt idx="1188">
                  <c:v>-6.1469492185327379E-2</c:v>
                </c:pt>
                <c:pt idx="1189">
                  <c:v>-5.9172404435211212E-2</c:v>
                </c:pt>
                <c:pt idx="1190">
                  <c:v>-5.4457391987844272E-2</c:v>
                </c:pt>
                <c:pt idx="1191">
                  <c:v>-6.6788933853842991E-2</c:v>
                </c:pt>
                <c:pt idx="1192">
                  <c:v>-5.4094710006607261E-2</c:v>
                </c:pt>
                <c:pt idx="1193">
                  <c:v>-4.4301917560719439E-2</c:v>
                </c:pt>
                <c:pt idx="1194">
                  <c:v>-4.22466748447059E-2</c:v>
                </c:pt>
                <c:pt idx="1195">
                  <c:v>-3.8015266895627398E-2</c:v>
                </c:pt>
                <c:pt idx="1196">
                  <c:v>-1.7458952416403717E-3</c:v>
                </c:pt>
                <c:pt idx="1197">
                  <c:v>-9.1206774203603791E-3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-5.1172144729417779E-3</c:v>
                </c:pt>
                <c:pt idx="1203">
                  <c:v>-1.4637575714694928E-2</c:v>
                </c:pt>
                <c:pt idx="1204">
                  <c:v>-1.2495480898300881E-2</c:v>
                </c:pt>
                <c:pt idx="1205">
                  <c:v>0</c:v>
                </c:pt>
                <c:pt idx="1206">
                  <c:v>0</c:v>
                </c:pt>
                <c:pt idx="1207">
                  <c:v>-2.0023343497010959E-3</c:v>
                </c:pt>
                <c:pt idx="1208">
                  <c:v>-9.4231001627953503E-4</c:v>
                </c:pt>
                <c:pt idx="1209">
                  <c:v>0</c:v>
                </c:pt>
                <c:pt idx="1210">
                  <c:v>0</c:v>
                </c:pt>
                <c:pt idx="1211">
                  <c:v>-1.1126971557473553E-4</c:v>
                </c:pt>
                <c:pt idx="1212">
                  <c:v>0</c:v>
                </c:pt>
                <c:pt idx="1213">
                  <c:v>0</c:v>
                </c:pt>
                <c:pt idx="1214">
                  <c:v>-9.347839292930038E-3</c:v>
                </c:pt>
                <c:pt idx="1215">
                  <c:v>-1.7156030804030942E-2</c:v>
                </c:pt>
                <c:pt idx="1216">
                  <c:v>-1.9685485519299051E-2</c:v>
                </c:pt>
                <c:pt idx="1217">
                  <c:v>-2.9693140502178417E-2</c:v>
                </c:pt>
                <c:pt idx="1218">
                  <c:v>-3.0243048069380496E-2</c:v>
                </c:pt>
                <c:pt idx="1219">
                  <c:v>-3.5521873823629146E-2</c:v>
                </c:pt>
                <c:pt idx="1220">
                  <c:v>-5.1358173169543497E-2</c:v>
                </c:pt>
                <c:pt idx="1221">
                  <c:v>-5.5317267465675668E-2</c:v>
                </c:pt>
                <c:pt idx="1222">
                  <c:v>-4.1680431591539779E-2</c:v>
                </c:pt>
                <c:pt idx="1223">
                  <c:v>-2.6943769463197986E-2</c:v>
                </c:pt>
                <c:pt idx="1224">
                  <c:v>-4.5199615401632975E-2</c:v>
                </c:pt>
                <c:pt idx="1225">
                  <c:v>-4.4759704915594112E-2</c:v>
                </c:pt>
                <c:pt idx="1226">
                  <c:v>-3.200269001353595E-2</c:v>
                </c:pt>
                <c:pt idx="1227">
                  <c:v>-4.1460437429213348E-2</c:v>
                </c:pt>
                <c:pt idx="1228">
                  <c:v>-2.3754576896594215E-2</c:v>
                </c:pt>
                <c:pt idx="1229">
                  <c:v>-1.770593837123291E-2</c:v>
                </c:pt>
                <c:pt idx="1230">
                  <c:v>-3.3542326675563228E-2</c:v>
                </c:pt>
                <c:pt idx="1231">
                  <c:v>-1.9685485519299051E-2</c:v>
                </c:pt>
                <c:pt idx="1232">
                  <c:v>-1.6386218032918398E-2</c:v>
                </c:pt>
                <c:pt idx="1233">
                  <c:v>-1.2537109698147586E-2</c:v>
                </c:pt>
                <c:pt idx="1234">
                  <c:v>-3.9591054159340278E-3</c:v>
                </c:pt>
                <c:pt idx="1235">
                  <c:v>-1.2977020184186339E-2</c:v>
                </c:pt>
                <c:pt idx="1236">
                  <c:v>0</c:v>
                </c:pt>
                <c:pt idx="1237">
                  <c:v>-8.6207004034684065E-3</c:v>
                </c:pt>
                <c:pt idx="1238">
                  <c:v>-2.0187672000108292E-2</c:v>
                </c:pt>
                <c:pt idx="1239">
                  <c:v>0</c:v>
                </c:pt>
                <c:pt idx="1240">
                  <c:v>-6.4920875638305731E-3</c:v>
                </c:pt>
                <c:pt idx="1241">
                  <c:v>0</c:v>
                </c:pt>
                <c:pt idx="1242">
                  <c:v>-1.7502106471143253E-2</c:v>
                </c:pt>
                <c:pt idx="1243">
                  <c:v>-1.0768160756946199E-2</c:v>
                </c:pt>
                <c:pt idx="1244">
                  <c:v>-1.7719275201764861E-2</c:v>
                </c:pt>
                <c:pt idx="1245">
                  <c:v>-2.6223124222568561E-3</c:v>
                </c:pt>
                <c:pt idx="1246">
                  <c:v>0</c:v>
                </c:pt>
                <c:pt idx="1247">
                  <c:v>0</c:v>
                </c:pt>
                <c:pt idx="1248">
                  <c:v>-1.1160746167085067E-2</c:v>
                </c:pt>
                <c:pt idx="1249">
                  <c:v>-2.5935407203741323E-2</c:v>
                </c:pt>
                <c:pt idx="1250">
                  <c:v>-2.0195592140188179E-2</c:v>
                </c:pt>
                <c:pt idx="1251">
                  <c:v>-5.7398043727941994E-3</c:v>
                </c:pt>
                <c:pt idx="1252">
                  <c:v>-2.4447627724850651E-3</c:v>
                </c:pt>
                <c:pt idx="1253">
                  <c:v>-1.7007180170336422E-3</c:v>
                </c:pt>
                <c:pt idx="1254">
                  <c:v>0</c:v>
                </c:pt>
                <c:pt idx="1255">
                  <c:v>0</c:v>
                </c:pt>
                <c:pt idx="1256">
                  <c:v>-3.5792833064361984E-3</c:v>
                </c:pt>
                <c:pt idx="1257">
                  <c:v>-1.8844094364663833E-2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37-4B41-B282-9FB8102E2895}"/>
            </c:ext>
          </c:extLst>
        </c:ser>
        <c:ser>
          <c:idx val="1"/>
          <c:order val="1"/>
          <c:tx>
            <c:strRef>
              <c:f>Drawdown!$H$1</c:f>
              <c:strCache>
                <c:ptCount val="1"/>
                <c:pt idx="0">
                  <c:v>Benchmark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Drawdown!$A$2:$A$1259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Drawdown!$H$2:$H$1259</c:f>
              <c:numCache>
                <c:formatCode>0.00%</c:formatCode>
                <c:ptCount val="1258"/>
                <c:pt idx="0">
                  <c:v>0</c:v>
                </c:pt>
                <c:pt idx="1">
                  <c:v>-3.7904501958729853E-5</c:v>
                </c:pt>
                <c:pt idx="2">
                  <c:v>0</c:v>
                </c:pt>
                <c:pt idx="3">
                  <c:v>0</c:v>
                </c:pt>
                <c:pt idx="4">
                  <c:v>-4.7351125174954767E-5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-6.1485678610617711E-4</c:v>
                </c:pt>
                <c:pt idx="12">
                  <c:v>-9.9322619092667708E-4</c:v>
                </c:pt>
                <c:pt idx="13">
                  <c:v>-1.3999772976655001E-3</c:v>
                </c:pt>
                <c:pt idx="14">
                  <c:v>-6.7160978470626187E-4</c:v>
                </c:pt>
                <c:pt idx="15">
                  <c:v>-5.9593722804507365E-4</c:v>
                </c:pt>
                <c:pt idx="16">
                  <c:v>-3.1215520829386278E-4</c:v>
                </c:pt>
                <c:pt idx="17">
                  <c:v>0</c:v>
                </c:pt>
                <c:pt idx="18">
                  <c:v>-1.3715734312037542E-3</c:v>
                </c:pt>
                <c:pt idx="19">
                  <c:v>-1.1161769991864245E-3</c:v>
                </c:pt>
                <c:pt idx="20">
                  <c:v>-1.2296959836533006E-4</c:v>
                </c:pt>
                <c:pt idx="21">
                  <c:v>-2.081017423710696E-4</c:v>
                </c:pt>
                <c:pt idx="22">
                  <c:v>-1.1350857942815651E-4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-9.4514333331296996E-5</c:v>
                </c:pt>
                <c:pt idx="27">
                  <c:v>-9.4505826955249006E-6</c:v>
                </c:pt>
                <c:pt idx="28">
                  <c:v>0</c:v>
                </c:pt>
                <c:pt idx="29">
                  <c:v>0</c:v>
                </c:pt>
                <c:pt idx="30">
                  <c:v>-7.5574826511881632E-5</c:v>
                </c:pt>
                <c:pt idx="31">
                  <c:v>0</c:v>
                </c:pt>
                <c:pt idx="32">
                  <c:v>-1.8887881517493099E-5</c:v>
                </c:pt>
                <c:pt idx="33">
                  <c:v>-1.4166005577453955E-4</c:v>
                </c:pt>
                <c:pt idx="34">
                  <c:v>-1.7471309291449133E-3</c:v>
                </c:pt>
                <c:pt idx="35">
                  <c:v>-2.1909942560148776E-3</c:v>
                </c:pt>
                <c:pt idx="36">
                  <c:v>-1.9076760332543685E-3</c:v>
                </c:pt>
                <c:pt idx="37">
                  <c:v>-1.1616037689242686E-3</c:v>
                </c:pt>
                <c:pt idx="38">
                  <c:v>-1.0482783686081021E-3</c:v>
                </c:pt>
                <c:pt idx="39">
                  <c:v>-1.9265648591658691E-3</c:v>
                </c:pt>
                <c:pt idx="40">
                  <c:v>-1.6432475807993674E-3</c:v>
                </c:pt>
                <c:pt idx="41">
                  <c:v>-5.7608133067388323E-4</c:v>
                </c:pt>
                <c:pt idx="42">
                  <c:v>-8.593986090403849E-4</c:v>
                </c:pt>
                <c:pt idx="43">
                  <c:v>-1.5960278770059677E-3</c:v>
                </c:pt>
                <c:pt idx="44">
                  <c:v>-1.3788181839503588E-3</c:v>
                </c:pt>
                <c:pt idx="45">
                  <c:v>-1.7471309291449133E-3</c:v>
                </c:pt>
                <c:pt idx="46">
                  <c:v>-2.5876416566678051E-3</c:v>
                </c:pt>
                <c:pt idx="47">
                  <c:v>-2.257100896931763E-3</c:v>
                </c:pt>
                <c:pt idx="48">
                  <c:v>-2.4459806564994802E-3</c:v>
                </c:pt>
                <c:pt idx="49">
                  <c:v>-3.2014949728002007E-3</c:v>
                </c:pt>
                <c:pt idx="50">
                  <c:v>-4.4669830344639117E-3</c:v>
                </c:pt>
                <c:pt idx="51">
                  <c:v>-3.9947859965296928E-3</c:v>
                </c:pt>
                <c:pt idx="52">
                  <c:v>-4.18366575609741E-3</c:v>
                </c:pt>
                <c:pt idx="53">
                  <c:v>-3.19205292082958E-3</c:v>
                </c:pt>
                <c:pt idx="54">
                  <c:v>-3.2864904396283645E-3</c:v>
                </c:pt>
                <c:pt idx="55">
                  <c:v>-2.9937311092912422E-3</c:v>
                </c:pt>
                <c:pt idx="56">
                  <c:v>-2.0587790853933141E-3</c:v>
                </c:pt>
                <c:pt idx="57">
                  <c:v>-1.9265648591658691E-3</c:v>
                </c:pt>
                <c:pt idx="58">
                  <c:v>-2.2193279670791322E-3</c:v>
                </c:pt>
                <c:pt idx="59">
                  <c:v>-1.6999083921691582E-3</c:v>
                </c:pt>
                <c:pt idx="60">
                  <c:v>-1.4449257692610296E-3</c:v>
                </c:pt>
                <c:pt idx="61">
                  <c:v>-1.3693723544034864E-3</c:v>
                </c:pt>
                <c:pt idx="62">
                  <c:v>-1.3410414765213652E-3</c:v>
                </c:pt>
                <c:pt idx="63">
                  <c:v>-1.5204754065423209E-3</c:v>
                </c:pt>
                <c:pt idx="64">
                  <c:v>-1.6621354623168605E-3</c:v>
                </c:pt>
                <c:pt idx="65">
                  <c:v>-1.5299212360891934E-3</c:v>
                </c:pt>
                <c:pt idx="66">
                  <c:v>-1.5676941659417132E-3</c:v>
                </c:pt>
                <c:pt idx="67">
                  <c:v>-1.8226805664262047E-3</c:v>
                </c:pt>
                <c:pt idx="68">
                  <c:v>-2.0021182740234122E-3</c:v>
                </c:pt>
                <c:pt idx="69">
                  <c:v>-2.3704310192181888E-3</c:v>
                </c:pt>
                <c:pt idx="70">
                  <c:v>-1.9171228071952484E-3</c:v>
                </c:pt>
                <c:pt idx="71">
                  <c:v>-2.0115603259940329E-3</c:v>
                </c:pt>
                <c:pt idx="72">
                  <c:v>-2.1059978447927064E-3</c:v>
                </c:pt>
                <c:pt idx="73">
                  <c:v>-2.4837573639282517E-3</c:v>
                </c:pt>
                <c:pt idx="74">
                  <c:v>-2.1532213261623578E-3</c:v>
                </c:pt>
                <c:pt idx="75">
                  <c:v>-9.4439407586843771E-4</c:v>
                </c:pt>
                <c:pt idx="76">
                  <c:v>-5.0997374536321249E-4</c:v>
                </c:pt>
                <c:pt idx="77">
                  <c:v>-3.6831274519477653E-4</c:v>
                </c:pt>
                <c:pt idx="78">
                  <c:v>-5.6664588946153671E-5</c:v>
                </c:pt>
                <c:pt idx="79">
                  <c:v>0</c:v>
                </c:pt>
                <c:pt idx="80">
                  <c:v>-8.4968184055234097E-5</c:v>
                </c:pt>
                <c:pt idx="81">
                  <c:v>-1.3217178666169449E-4</c:v>
                </c:pt>
                <c:pt idx="82">
                  <c:v>-2.3602273348688474E-4</c:v>
                </c:pt>
                <c:pt idx="83">
                  <c:v>-5.0037008317416198E-4</c:v>
                </c:pt>
                <c:pt idx="84">
                  <c:v>-5.8533921132031264E-4</c:v>
                </c:pt>
                <c:pt idx="85">
                  <c:v>-8.8744736609258634E-4</c:v>
                </c:pt>
                <c:pt idx="86">
                  <c:v>-7.0806820046065422E-4</c:v>
                </c:pt>
                <c:pt idx="87">
                  <c:v>-5.0037008317416198E-4</c:v>
                </c:pt>
                <c:pt idx="88">
                  <c:v>-2.8324616200392505E-5</c:v>
                </c:pt>
                <c:pt idx="89">
                  <c:v>-4.3428466188866199E-4</c:v>
                </c:pt>
                <c:pt idx="90">
                  <c:v>-1.0385000273427369E-4</c:v>
                </c:pt>
                <c:pt idx="91">
                  <c:v>-7.6471460058846752E-4</c:v>
                </c:pt>
                <c:pt idx="92">
                  <c:v>-1.7182445556936932E-3</c:v>
                </c:pt>
                <c:pt idx="93">
                  <c:v>-1.5671909503529591E-3</c:v>
                </c:pt>
                <c:pt idx="94">
                  <c:v>-1.1140273020582292E-3</c:v>
                </c:pt>
                <c:pt idx="95">
                  <c:v>-9.5353373146889187E-4</c:v>
                </c:pt>
                <c:pt idx="96">
                  <c:v>-1.368932798314848E-3</c:v>
                </c:pt>
                <c:pt idx="97">
                  <c:v>-2.1714119803522003E-3</c:v>
                </c:pt>
                <c:pt idx="98">
                  <c:v>-2.5018419190518948E-3</c:v>
                </c:pt>
                <c:pt idx="99">
                  <c:v>-2.2941409694926529E-3</c:v>
                </c:pt>
                <c:pt idx="100">
                  <c:v>-1.9637110307928474E-3</c:v>
                </c:pt>
                <c:pt idx="101">
                  <c:v>-1.6899237158571889E-3</c:v>
                </c:pt>
                <c:pt idx="102">
                  <c:v>-8.1191820319492791E-4</c:v>
                </c:pt>
                <c:pt idx="103">
                  <c:v>-2.0109146333993078E-3</c:v>
                </c:pt>
                <c:pt idx="104">
                  <c:v>-1.8976246654164308E-3</c:v>
                </c:pt>
                <c:pt idx="105">
                  <c:v>-2.7095438127022753E-3</c:v>
                </c:pt>
                <c:pt idx="106">
                  <c:v>-3.1438246982272711E-3</c:v>
                </c:pt>
                <c:pt idx="107">
                  <c:v>-3.2382319034401919E-3</c:v>
                </c:pt>
                <c:pt idx="108">
                  <c:v>-3.6158701652010405E-3</c:v>
                </c:pt>
                <c:pt idx="109">
                  <c:v>-3.521458239533537E-3</c:v>
                </c:pt>
                <c:pt idx="110">
                  <c:v>-4.3239383656615837E-3</c:v>
                </c:pt>
                <c:pt idx="111">
                  <c:v>-4.3239383656615837E-3</c:v>
                </c:pt>
                <c:pt idx="112">
                  <c:v>-3.6630737678075009E-3</c:v>
                </c:pt>
                <c:pt idx="113">
                  <c:v>-4.6543683043615003E-3</c:v>
                </c:pt>
                <c:pt idx="114">
                  <c:v>-4.8526264563993893E-3</c:v>
                </c:pt>
                <c:pt idx="115">
                  <c:v>-5.1264137713352698E-3</c:v>
                </c:pt>
                <c:pt idx="116">
                  <c:v>-4.8620692539207422E-3</c:v>
                </c:pt>
                <c:pt idx="117">
                  <c:v>-3.7669237705416636E-3</c:v>
                </c:pt>
                <c:pt idx="118">
                  <c:v>-4.1445582559387351E-3</c:v>
                </c:pt>
                <c:pt idx="119">
                  <c:v>-3.6630737678075009E-3</c:v>
                </c:pt>
                <c:pt idx="120">
                  <c:v>-4.5694001203060441E-3</c:v>
                </c:pt>
                <c:pt idx="121">
                  <c:v>-3.748041951862735E-3</c:v>
                </c:pt>
                <c:pt idx="122">
                  <c:v>-2.9738873860256643E-3</c:v>
                </c:pt>
                <c:pt idx="123">
                  <c:v>-2.7567474153087357E-3</c:v>
                </c:pt>
                <c:pt idx="124">
                  <c:v>-2.0486792148480815E-3</c:v>
                </c:pt>
                <c:pt idx="125">
                  <c:v>-1.236760067562237E-3</c:v>
                </c:pt>
                <c:pt idx="126">
                  <c:v>-9.6297275262657855E-4</c:v>
                </c:pt>
                <c:pt idx="127">
                  <c:v>-7.8359736335842367E-4</c:v>
                </c:pt>
                <c:pt idx="128">
                  <c:v>-2.8324616200392505E-5</c:v>
                </c:pt>
                <c:pt idx="129">
                  <c:v>-1.7937916563204315E-4</c:v>
                </c:pt>
                <c:pt idx="130">
                  <c:v>-1.1895564649557766E-3</c:v>
                </c:pt>
                <c:pt idx="131">
                  <c:v>-1.6049555318017328E-3</c:v>
                </c:pt>
                <c:pt idx="132">
                  <c:v>-1.378375595836201E-3</c:v>
                </c:pt>
                <c:pt idx="133">
                  <c:v>-2.0109146333993078E-3</c:v>
                </c:pt>
                <c:pt idx="134">
                  <c:v>-1.2934074117809669E-3</c:v>
                </c:pt>
                <c:pt idx="135">
                  <c:v>-1.5860727690319987E-3</c:v>
                </c:pt>
                <c:pt idx="136">
                  <c:v>-3.493164778334279E-4</c:v>
                </c:pt>
                <c:pt idx="137">
                  <c:v>-5.8533921132031264E-4</c:v>
                </c:pt>
                <c:pt idx="138">
                  <c:v>-2.1713997071715063E-4</c:v>
                </c:pt>
                <c:pt idx="139">
                  <c:v>0</c:v>
                </c:pt>
                <c:pt idx="140">
                  <c:v>-1.132483958348196E-4</c:v>
                </c:pt>
                <c:pt idx="141">
                  <c:v>0</c:v>
                </c:pt>
                <c:pt idx="142">
                  <c:v>-1.4533384280803752E-3</c:v>
                </c:pt>
                <c:pt idx="143">
                  <c:v>-1.35896680788683E-3</c:v>
                </c:pt>
                <c:pt idx="144">
                  <c:v>-1.5382737356075538E-3</c:v>
                </c:pt>
                <c:pt idx="145">
                  <c:v>-1.7930796581892006E-3</c:v>
                </c:pt>
                <c:pt idx="146">
                  <c:v>-3.1709190914084306E-3</c:v>
                </c:pt>
                <c:pt idx="147">
                  <c:v>-2.6613063025194839E-3</c:v>
                </c:pt>
                <c:pt idx="148">
                  <c:v>-5.1527448211615701E-3</c:v>
                </c:pt>
                <c:pt idx="149">
                  <c:v>-5.4736077635838543E-3</c:v>
                </c:pt>
                <c:pt idx="150">
                  <c:v>-8.5312807220150333E-3</c:v>
                </c:pt>
                <c:pt idx="151">
                  <c:v>-6.2285911061139565E-3</c:v>
                </c:pt>
                <c:pt idx="152">
                  <c:v>-8.2764738557077333E-3</c:v>
                </c:pt>
                <c:pt idx="153">
                  <c:v>-6.1625312550961375E-3</c:v>
                </c:pt>
                <c:pt idx="154">
                  <c:v>-5.7189783172248987E-3</c:v>
                </c:pt>
                <c:pt idx="155">
                  <c:v>-4.9734341185382336E-3</c:v>
                </c:pt>
                <c:pt idx="156">
                  <c:v>-5.4075469688406042E-3</c:v>
                </c:pt>
                <c:pt idx="157">
                  <c:v>-5.7095391733816836E-3</c:v>
                </c:pt>
                <c:pt idx="158">
                  <c:v>-8.1915385481805547E-3</c:v>
                </c:pt>
                <c:pt idx="159">
                  <c:v>-9.0597680236879086E-3</c:v>
                </c:pt>
                <c:pt idx="160">
                  <c:v>-8.8898974086333293E-3</c:v>
                </c:pt>
                <c:pt idx="161">
                  <c:v>-6.9363853355074445E-3</c:v>
                </c:pt>
                <c:pt idx="162">
                  <c:v>-6.5494578234389644E-3</c:v>
                </c:pt>
                <c:pt idx="163">
                  <c:v>-7.361059041966489E-3</c:v>
                </c:pt>
                <c:pt idx="164">
                  <c:v>-6.1342166547434518E-3</c:v>
                </c:pt>
                <c:pt idx="165">
                  <c:v>-4.7375027087404042E-3</c:v>
                </c:pt>
                <c:pt idx="166">
                  <c:v>-4.3977614786314678E-3</c:v>
                </c:pt>
                <c:pt idx="167">
                  <c:v>-4.3128261711042892E-3</c:v>
                </c:pt>
                <c:pt idx="168">
                  <c:v>-4.7846889906999479E-3</c:v>
                </c:pt>
                <c:pt idx="169">
                  <c:v>-5.9926596963161272E-3</c:v>
                </c:pt>
                <c:pt idx="170">
                  <c:v>-5.9832205524729121E-3</c:v>
                </c:pt>
                <c:pt idx="171">
                  <c:v>-4.7091928270159844E-3</c:v>
                </c:pt>
                <c:pt idx="172">
                  <c:v>-4.9451242368138137E-3</c:v>
                </c:pt>
                <c:pt idx="173">
                  <c:v>-6.0870313165096723E-3</c:v>
                </c:pt>
                <c:pt idx="174">
                  <c:v>-5.4452969381338923E-3</c:v>
                </c:pt>
                <c:pt idx="175">
                  <c:v>-4.7658135341904773E-3</c:v>
                </c:pt>
                <c:pt idx="176">
                  <c:v>-4.0297084793469162E-3</c:v>
                </c:pt>
                <c:pt idx="177">
                  <c:v>-3.2558543989357203E-3</c:v>
                </c:pt>
                <c:pt idx="178">
                  <c:v>-2.8689268868673512E-3</c:v>
                </c:pt>
                <c:pt idx="179">
                  <c:v>-2.8500514303577695E-3</c:v>
                </c:pt>
                <c:pt idx="180">
                  <c:v>-3.0859828401555989E-3</c:v>
                </c:pt>
                <c:pt idx="181">
                  <c:v>-4.0108339665629877E-3</c:v>
                </c:pt>
                <c:pt idx="182">
                  <c:v>-5.7095391733816836E-3</c:v>
                </c:pt>
                <c:pt idx="183">
                  <c:v>-5.1716155590427748E-3</c:v>
                </c:pt>
                <c:pt idx="184">
                  <c:v>-4.5770712375291511E-3</c:v>
                </c:pt>
                <c:pt idx="185">
                  <c:v>-4.0391485669156735E-3</c:v>
                </c:pt>
                <c:pt idx="186">
                  <c:v>-4.8130026473269805E-3</c:v>
                </c:pt>
                <c:pt idx="187">
                  <c:v>-5.4264224253499638E-3</c:v>
                </c:pt>
                <c:pt idx="188">
                  <c:v>-6.7382001201004016E-3</c:v>
                </c:pt>
                <c:pt idx="189">
                  <c:v>-8.0122325641854841E-3</c:v>
                </c:pt>
                <c:pt idx="190">
                  <c:v>-7.0213206430346231E-3</c:v>
                </c:pt>
                <c:pt idx="191">
                  <c:v>-5.7567282865182978E-3</c:v>
                </c:pt>
                <c:pt idx="192">
                  <c:v>-4.9073742675205256E-3</c:v>
                </c:pt>
                <c:pt idx="193">
                  <c:v>-5.24711549762924E-3</c:v>
                </c:pt>
                <c:pt idx="194">
                  <c:v>-3.482349496067294E-3</c:v>
                </c:pt>
                <c:pt idx="195">
                  <c:v>-3.123732809448887E-3</c:v>
                </c:pt>
                <c:pt idx="196">
                  <c:v>-2.8594915179265268E-3</c:v>
                </c:pt>
                <c:pt idx="197">
                  <c:v>-2.3687532418216195E-3</c:v>
                </c:pt>
                <c:pt idx="198">
                  <c:v>-1.3684031205531966E-3</c:v>
                </c:pt>
                <c:pt idx="199">
                  <c:v>-2.2177571395509688E-3</c:v>
                </c:pt>
                <c:pt idx="200">
                  <c:v>-1.5477091045482672E-3</c:v>
                </c:pt>
                <c:pt idx="201">
                  <c:v>-2.6046846516194488E-3</c:v>
                </c:pt>
                <c:pt idx="202">
                  <c:v>-2.8689268868673512E-3</c:v>
                </c:pt>
                <c:pt idx="203">
                  <c:v>-2.1988826267670403E-3</c:v>
                </c:pt>
                <c:pt idx="204">
                  <c:v>-1.0758462849526085E-3</c:v>
                </c:pt>
                <c:pt idx="205">
                  <c:v>-2.1611326574738632E-3</c:v>
                </c:pt>
                <c:pt idx="206">
                  <c:v>-2.2271934522171133E-3</c:v>
                </c:pt>
                <c:pt idx="207">
                  <c:v>-7.3610882974617375E-4</c:v>
                </c:pt>
                <c:pt idx="208">
                  <c:v>-6.5117257849334198E-4</c:v>
                </c:pt>
                <c:pt idx="209">
                  <c:v>-1.5854590738414442E-3</c:v>
                </c:pt>
                <c:pt idx="210">
                  <c:v>-3.0104866764716354E-3</c:v>
                </c:pt>
                <c:pt idx="211">
                  <c:v>-2.5574993133854473E-3</c:v>
                </c:pt>
                <c:pt idx="212">
                  <c:v>-1.4439030591396618E-3</c:v>
                </c:pt>
                <c:pt idx="213">
                  <c:v>-1.7270198071713816E-3</c:v>
                </c:pt>
                <c:pt idx="214">
                  <c:v>-1.3400922951029015E-3</c:v>
                </c:pt>
                <c:pt idx="215">
                  <c:v>-7.0779422939348802E-4</c:v>
                </c:pt>
                <c:pt idx="216">
                  <c:v>-2.6613063025194839E-3</c:v>
                </c:pt>
                <c:pt idx="217">
                  <c:v>-2.6896199591466274E-3</c:v>
                </c:pt>
                <c:pt idx="218">
                  <c:v>-1.6798344689374911E-3</c:v>
                </c:pt>
                <c:pt idx="219">
                  <c:v>-2.0195719241439258E-3</c:v>
                </c:pt>
                <c:pt idx="220">
                  <c:v>-1.415588458786976E-3</c:v>
                </c:pt>
                <c:pt idx="221">
                  <c:v>-2.321567903587618E-3</c:v>
                </c:pt>
                <c:pt idx="222">
                  <c:v>-3.5861564852013306E-3</c:v>
                </c:pt>
                <c:pt idx="223">
                  <c:v>-3.9919585100536281E-3</c:v>
                </c:pt>
                <c:pt idx="224">
                  <c:v>-4.9923095750477042E-3</c:v>
                </c:pt>
                <c:pt idx="225">
                  <c:v>-4.822438959993125E-3</c:v>
                </c:pt>
                <c:pt idx="226">
                  <c:v>-5.9832205524729121E-3</c:v>
                </c:pt>
                <c:pt idx="227">
                  <c:v>-6.3701480645412811E-3</c:v>
                </c:pt>
                <c:pt idx="228">
                  <c:v>-4.6336928884292972E-3</c:v>
                </c:pt>
                <c:pt idx="229">
                  <c:v>-4.9545596057543051E-3</c:v>
                </c:pt>
                <c:pt idx="230">
                  <c:v>-3.057672958431179E-3</c:v>
                </c:pt>
                <c:pt idx="231">
                  <c:v>-2.6896199591466274E-3</c:v>
                </c:pt>
                <c:pt idx="232">
                  <c:v>-2.8406160614172782E-3</c:v>
                </c:pt>
                <c:pt idx="233">
                  <c:v>-2.2555033339417552E-3</c:v>
                </c:pt>
                <c:pt idx="234">
                  <c:v>-2.4064994362121839E-3</c:v>
                </c:pt>
                <c:pt idx="235">
                  <c:v>-2.4064994362121839E-3</c:v>
                </c:pt>
                <c:pt idx="236">
                  <c:v>-3.3124788810129369E-3</c:v>
                </c:pt>
                <c:pt idx="237">
                  <c:v>-2.4631248620149426E-3</c:v>
                </c:pt>
                <c:pt idx="238">
                  <c:v>-3.0671083273716704E-3</c:v>
                </c:pt>
                <c:pt idx="239">
                  <c:v>-3.6522210548471934E-3</c:v>
                </c:pt>
                <c:pt idx="240">
                  <c:v>-4.4732614172181551E-3</c:v>
                </c:pt>
                <c:pt idx="241">
                  <c:v>-4.6148174319199375E-3</c:v>
                </c:pt>
                <c:pt idx="242">
                  <c:v>-4.5015712989425749E-3</c:v>
                </c:pt>
                <c:pt idx="243">
                  <c:v>-5.0111840878314107E-3</c:v>
                </c:pt>
                <c:pt idx="244">
                  <c:v>-3.4917858087335496E-3</c:v>
                </c:pt>
                <c:pt idx="245">
                  <c:v>-4.2467653763608171E-3</c:v>
                </c:pt>
                <c:pt idx="246">
                  <c:v>-3.8032171571178441E-3</c:v>
                </c:pt>
                <c:pt idx="247">
                  <c:v>-3.3502250754035012E-3</c:v>
                </c:pt>
                <c:pt idx="248">
                  <c:v>-3.1992289731330725E-3</c:v>
                </c:pt>
                <c:pt idx="249">
                  <c:v>-3.8126525260585575E-3</c:v>
                </c:pt>
                <c:pt idx="250">
                  <c:v>-3.4351603829307908E-3</c:v>
                </c:pt>
                <c:pt idx="251">
                  <c:v>-3.5861564852013306E-3</c:v>
                </c:pt>
                <c:pt idx="252">
                  <c:v>-2.5763700512667631E-3</c:v>
                </c:pt>
                <c:pt idx="253">
                  <c:v>-2.349878729037691E-3</c:v>
                </c:pt>
                <c:pt idx="254">
                  <c:v>-1.9063257911664522E-3</c:v>
                </c:pt>
                <c:pt idx="255">
                  <c:v>-1.7175806633282775E-3</c:v>
                </c:pt>
                <c:pt idx="256">
                  <c:v>-1.8968904222259608E-3</c:v>
                </c:pt>
                <c:pt idx="257">
                  <c:v>-1.5005237663142657E-3</c:v>
                </c:pt>
                <c:pt idx="258">
                  <c:v>-1.387277633336903E-3</c:v>
                </c:pt>
                <c:pt idx="259">
                  <c:v>-1.1702216800485443E-3</c:v>
                </c:pt>
                <c:pt idx="260">
                  <c:v>-1.3684031205531966E-3</c:v>
                </c:pt>
                <c:pt idx="261">
                  <c:v>-8.6822947550724283E-4</c:v>
                </c:pt>
                <c:pt idx="262">
                  <c:v>-1.3212064576129112E-4</c:v>
                </c:pt>
                <c:pt idx="263">
                  <c:v>0</c:v>
                </c:pt>
                <c:pt idx="264">
                  <c:v>-8.4917819254459737E-5</c:v>
                </c:pt>
                <c:pt idx="265">
                  <c:v>-6.6046458904067684E-5</c:v>
                </c:pt>
                <c:pt idx="266">
                  <c:v>-1.6983469498821346E-4</c:v>
                </c:pt>
                <c:pt idx="267">
                  <c:v>0</c:v>
                </c:pt>
                <c:pt idx="268">
                  <c:v>-1.9803193044320988E-4</c:v>
                </c:pt>
                <c:pt idx="269">
                  <c:v>-2.8288524466457687E-5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-4.7077821239249751E-5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-4.1395696719381814E-4</c:v>
                </c:pt>
                <c:pt idx="280">
                  <c:v>0</c:v>
                </c:pt>
                <c:pt idx="281">
                  <c:v>0</c:v>
                </c:pt>
                <c:pt idx="282">
                  <c:v>-4.1384016366829979E-4</c:v>
                </c:pt>
                <c:pt idx="283">
                  <c:v>0</c:v>
                </c:pt>
                <c:pt idx="284">
                  <c:v>-1.8803625303176474E-4</c:v>
                </c:pt>
                <c:pt idx="285">
                  <c:v>-1.8803531285582764E-5</c:v>
                </c:pt>
                <c:pt idx="286">
                  <c:v>-2.9145567510180381E-4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-2.7237062159979342E-4</c:v>
                </c:pt>
                <c:pt idx="292">
                  <c:v>0</c:v>
                </c:pt>
                <c:pt idx="293">
                  <c:v>-4.6947188609314239E-5</c:v>
                </c:pt>
                <c:pt idx="294">
                  <c:v>-6.7610806572515614E-4</c:v>
                </c:pt>
                <c:pt idx="295">
                  <c:v>-1.2676989844638831E-3</c:v>
                </c:pt>
                <c:pt idx="296">
                  <c:v>-8.0757240132134367E-4</c:v>
                </c:pt>
                <c:pt idx="297">
                  <c:v>-1.5963452683698254E-4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-1.5000093748829268E-4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-1.3119424207808095E-4</c:v>
                </c:pt>
                <c:pt idx="308">
                  <c:v>-1.6867924834496062E-4</c:v>
                </c:pt>
                <c:pt idx="309">
                  <c:v>0</c:v>
                </c:pt>
                <c:pt idx="310">
                  <c:v>0</c:v>
                </c:pt>
                <c:pt idx="311">
                  <c:v>-2.5275648070388623E-4</c:v>
                </c:pt>
                <c:pt idx="312">
                  <c:v>-4.9615618698217734E-4</c:v>
                </c:pt>
                <c:pt idx="313">
                  <c:v>-6.1785229553923404E-4</c:v>
                </c:pt>
                <c:pt idx="314">
                  <c:v>0</c:v>
                </c:pt>
                <c:pt idx="315">
                  <c:v>-1.8719400889266602E-5</c:v>
                </c:pt>
                <c:pt idx="316">
                  <c:v>-8.8930212965132593E-4</c:v>
                </c:pt>
                <c:pt idx="317">
                  <c:v>-4.9613760823774555E-4</c:v>
                </c:pt>
                <c:pt idx="318">
                  <c:v>-9.735558155862245E-4</c:v>
                </c:pt>
                <c:pt idx="319">
                  <c:v>-1.9845569857243062E-3</c:v>
                </c:pt>
                <c:pt idx="320">
                  <c:v>-1.6850016381931843E-3</c:v>
                </c:pt>
                <c:pt idx="321">
                  <c:v>-9.735558155862245E-4</c:v>
                </c:pt>
                <c:pt idx="322">
                  <c:v>-1.9283856775098585E-3</c:v>
                </c:pt>
                <c:pt idx="323">
                  <c:v>-2.6211120992276626E-3</c:v>
                </c:pt>
                <c:pt idx="324">
                  <c:v>-1.3760833138311002E-3</c:v>
                </c:pt>
                <c:pt idx="325">
                  <c:v>-1.5352202199859777E-3</c:v>
                </c:pt>
                <c:pt idx="326">
                  <c:v>-2.2373030657617532E-3</c:v>
                </c:pt>
                <c:pt idx="327">
                  <c:v>-2.4058038848584484E-3</c:v>
                </c:pt>
                <c:pt idx="328">
                  <c:v>-2.9674682892580906E-3</c:v>
                </c:pt>
                <c:pt idx="329">
                  <c:v>-3.2951060145096633E-3</c:v>
                </c:pt>
                <c:pt idx="330">
                  <c:v>-1.6850016381931843E-3</c:v>
                </c:pt>
                <c:pt idx="331">
                  <c:v>-1.3199194945002768E-3</c:v>
                </c:pt>
                <c:pt idx="332">
                  <c:v>-9.4547343786566262E-4</c:v>
                </c:pt>
                <c:pt idx="333">
                  <c:v>-1.3948027147203668E-3</c:v>
                </c:pt>
                <c:pt idx="334">
                  <c:v>-1.2918296278960906E-3</c:v>
                </c:pt>
                <c:pt idx="335">
                  <c:v>-1.1139733208519464E-3</c:v>
                </c:pt>
                <c:pt idx="336">
                  <c:v>-1.7786117481862762E-3</c:v>
                </c:pt>
                <c:pt idx="337">
                  <c:v>-3.3231949450034381E-3</c:v>
                </c:pt>
                <c:pt idx="338">
                  <c:v>-3.2670236367891015E-3</c:v>
                </c:pt>
                <c:pt idx="339">
                  <c:v>-3.491694827989722E-3</c:v>
                </c:pt>
                <c:pt idx="340">
                  <c:v>-3.6789141118651614E-3</c:v>
                </c:pt>
                <c:pt idx="341">
                  <c:v>-3.8006065995787042E-3</c:v>
                </c:pt>
                <c:pt idx="342">
                  <c:v>-3.8099695764101105E-3</c:v>
                </c:pt>
                <c:pt idx="343">
                  <c:v>-4.3716339808096416E-3</c:v>
                </c:pt>
                <c:pt idx="344">
                  <c:v>-4.568219985958466E-3</c:v>
                </c:pt>
                <c:pt idx="345">
                  <c:v>-4.9707474842031196E-3</c:v>
                </c:pt>
                <c:pt idx="346">
                  <c:v>-6.2157725251579254E-3</c:v>
                </c:pt>
                <c:pt idx="347">
                  <c:v>-6.9646608939855081E-3</c:v>
                </c:pt>
                <c:pt idx="348">
                  <c:v>-5.3732759185582957E-3</c:v>
                </c:pt>
                <c:pt idx="349">
                  <c:v>-5.4388027147203033E-3</c:v>
                </c:pt>
                <c:pt idx="350">
                  <c:v>-5.3264675871752543E-3</c:v>
                </c:pt>
                <c:pt idx="351">
                  <c:v>-5.7102719400889956E-3</c:v>
                </c:pt>
                <c:pt idx="352">
                  <c:v>-5.7851626491924879E-3</c:v>
                </c:pt>
                <c:pt idx="353">
                  <c:v>-5.0456344488649663E-3</c:v>
                </c:pt>
                <c:pt idx="354">
                  <c:v>-5.5417720571027118E-3</c:v>
                </c:pt>
                <c:pt idx="355">
                  <c:v>-5.7945228176924379E-3</c:v>
                </c:pt>
                <c:pt idx="356">
                  <c:v>-7.3391060145097109E-3</c:v>
                </c:pt>
                <c:pt idx="357">
                  <c:v>-6.9084961385443844E-3</c:v>
                </c:pt>
                <c:pt idx="358">
                  <c:v>-6.6744685232857925E-3</c:v>
                </c:pt>
                <c:pt idx="359">
                  <c:v>-5.3639129417270004E-3</c:v>
                </c:pt>
                <c:pt idx="360">
                  <c:v>-5.5979405569857033E-3</c:v>
                </c:pt>
                <c:pt idx="361">
                  <c:v>-5.0362752164756497E-3</c:v>
                </c:pt>
                <c:pt idx="362">
                  <c:v>-6.0285504329510298E-3</c:v>
                </c:pt>
                <c:pt idx="363">
                  <c:v>-5.3264675871752543E-3</c:v>
                </c:pt>
                <c:pt idx="364">
                  <c:v>-5.7289950854200189E-3</c:v>
                </c:pt>
                <c:pt idx="365">
                  <c:v>-5.5136896793821499E-3</c:v>
                </c:pt>
                <c:pt idx="366">
                  <c:v>-4.9239391528200782E-3</c:v>
                </c:pt>
                <c:pt idx="367">
                  <c:v>-4.3716339808096416E-3</c:v>
                </c:pt>
                <c:pt idx="368">
                  <c:v>-3.7538048209688757E-3</c:v>
                </c:pt>
                <c:pt idx="369">
                  <c:v>-3.7069964895858343E-3</c:v>
                </c:pt>
                <c:pt idx="370">
                  <c:v>-5.2047750994617115E-3</c:v>
                </c:pt>
                <c:pt idx="371">
                  <c:v>-4.5869431312894893E-3</c:v>
                </c:pt>
                <c:pt idx="372">
                  <c:v>-5.7289950854200189E-3</c:v>
                </c:pt>
                <c:pt idx="373">
                  <c:v>-5.3639129417270004E-3</c:v>
                </c:pt>
                <c:pt idx="374">
                  <c:v>-5.0081890943132201E-3</c:v>
                </c:pt>
                <c:pt idx="375">
                  <c:v>-5.6634673531477109E-3</c:v>
                </c:pt>
                <c:pt idx="376">
                  <c:v>-3.8286880411889657E-3</c:v>
                </c:pt>
                <c:pt idx="377">
                  <c:v>-3.6508326702550109E-3</c:v>
                </c:pt>
                <c:pt idx="378">
                  <c:v>-3.1453320851860811E-3</c:v>
                </c:pt>
                <c:pt idx="379">
                  <c:v>-3.107886730634335E-3</c:v>
                </c:pt>
                <c:pt idx="380">
                  <c:v>-3.8661333957407118E-3</c:v>
                </c:pt>
                <c:pt idx="381">
                  <c:v>-3.9784694593961722E-3</c:v>
                </c:pt>
                <c:pt idx="382">
                  <c:v>-4.568219985958466E-3</c:v>
                </c:pt>
                <c:pt idx="383">
                  <c:v>-4.8958577112098167E-3</c:v>
                </c:pt>
                <c:pt idx="384">
                  <c:v>-5.4481628832202533E-3</c:v>
                </c:pt>
                <c:pt idx="385">
                  <c:v>-4.5588570091269487E-3</c:v>
                </c:pt>
                <c:pt idx="386">
                  <c:v>-4.7273568921133435E-3</c:v>
                </c:pt>
                <c:pt idx="387">
                  <c:v>-4.4184423121929051E-3</c:v>
                </c:pt>
                <c:pt idx="388">
                  <c:v>-3.6133873157032648E-3</c:v>
                </c:pt>
                <c:pt idx="389">
                  <c:v>-2.9487498244792354E-3</c:v>
                </c:pt>
                <c:pt idx="390">
                  <c:v>-3.7538048209688757E-3</c:v>
                </c:pt>
                <c:pt idx="391">
                  <c:v>-4.4839700444652131E-3</c:v>
                </c:pt>
                <c:pt idx="392">
                  <c:v>-4.9520252749823968E-3</c:v>
                </c:pt>
                <c:pt idx="393">
                  <c:v>-5.3451897963959771E-3</c:v>
                </c:pt>
                <c:pt idx="394">
                  <c:v>-4.568219985958466E-3</c:v>
                </c:pt>
                <c:pt idx="395">
                  <c:v>-3.1640505499649363E-3</c:v>
                </c:pt>
                <c:pt idx="396">
                  <c:v>-3.2108588813479777E-3</c:v>
                </c:pt>
                <c:pt idx="397">
                  <c:v>-3.2295782822373553E-3</c:v>
                </c:pt>
                <c:pt idx="398">
                  <c:v>-3.4074411420547124E-3</c:v>
                </c:pt>
                <c:pt idx="399">
                  <c:v>-3.62275029253456E-3</c:v>
                </c:pt>
                <c:pt idx="400">
                  <c:v>-2.4806945939620517E-3</c:v>
                </c:pt>
                <c:pt idx="401">
                  <c:v>-2.012639363444868E-3</c:v>
                </c:pt>
                <c:pt idx="402">
                  <c:v>-1.4977748654341205E-3</c:v>
                </c:pt>
                <c:pt idx="403">
                  <c:v>-1.5258572431546824E-3</c:v>
                </c:pt>
                <c:pt idx="404">
                  <c:v>-1.338637959279132E-3</c:v>
                </c:pt>
                <c:pt idx="405">
                  <c:v>-1.3011926047273858E-3</c:v>
                </c:pt>
                <c:pt idx="406">
                  <c:v>-1.1514186754036926E-3</c:v>
                </c:pt>
                <c:pt idx="407">
                  <c:v>-1.1233297449099178E-3</c:v>
                </c:pt>
                <c:pt idx="408">
                  <c:v>-9.6419283875492923E-4</c:v>
                </c:pt>
                <c:pt idx="409">
                  <c:v>-2.1530821436932523E-4</c:v>
                </c:pt>
                <c:pt idx="410">
                  <c:v>0</c:v>
                </c:pt>
                <c:pt idx="411">
                  <c:v>0</c:v>
                </c:pt>
                <c:pt idx="412">
                  <c:v>-2.5270586520786953E-4</c:v>
                </c:pt>
                <c:pt idx="413">
                  <c:v>0</c:v>
                </c:pt>
                <c:pt idx="414">
                  <c:v>-5.2413073388046794E-4</c:v>
                </c:pt>
                <c:pt idx="415">
                  <c:v>-1.3103244948198256E-4</c:v>
                </c:pt>
                <c:pt idx="416">
                  <c:v>-2.8076710687607864E-5</c:v>
                </c:pt>
                <c:pt idx="417">
                  <c:v>-2.8076710687607864E-5</c:v>
                </c:pt>
                <c:pt idx="418">
                  <c:v>-2.8076710687607864E-5</c:v>
                </c:pt>
                <c:pt idx="419">
                  <c:v>-6.7388691818826008E-4</c:v>
                </c:pt>
                <c:pt idx="420">
                  <c:v>-2.5270349952732918E-4</c:v>
                </c:pt>
                <c:pt idx="421">
                  <c:v>-3.182276798665562E-4</c:v>
                </c:pt>
                <c:pt idx="422">
                  <c:v>-3.8374343663127863E-4</c:v>
                </c:pt>
                <c:pt idx="423">
                  <c:v>0</c:v>
                </c:pt>
                <c:pt idx="424">
                  <c:v>-9.3498078682752173E-5</c:v>
                </c:pt>
                <c:pt idx="425">
                  <c:v>-9.2563836538073208E-4</c:v>
                </c:pt>
                <c:pt idx="426">
                  <c:v>-1.0284882154110164E-3</c:v>
                </c:pt>
                <c:pt idx="427">
                  <c:v>-8.4149299303570846E-4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-6.5396113480109541E-5</c:v>
                </c:pt>
                <c:pt idx="434">
                  <c:v>-2.3355754814358143E-4</c:v>
                </c:pt>
                <c:pt idx="435">
                  <c:v>-6.1659566401972565E-4</c:v>
                </c:pt>
                <c:pt idx="436">
                  <c:v>-1.5321375158218187E-3</c:v>
                </c:pt>
                <c:pt idx="437">
                  <c:v>-2.0553110948142717E-3</c:v>
                </c:pt>
                <c:pt idx="438">
                  <c:v>-1.1771328453341612E-3</c:v>
                </c:pt>
                <c:pt idx="439">
                  <c:v>-1.7096431208712959E-3</c:v>
                </c:pt>
                <c:pt idx="440">
                  <c:v>-1.8030652058985686E-3</c:v>
                </c:pt>
                <c:pt idx="441">
                  <c:v>-1.616221970074383E-3</c:v>
                </c:pt>
                <c:pt idx="442">
                  <c:v>-1.2051578826509646E-3</c:v>
                </c:pt>
                <c:pt idx="443">
                  <c:v>-9.8094543912374821E-4</c:v>
                </c:pt>
                <c:pt idx="444">
                  <c:v>-1.3266059392252894E-3</c:v>
                </c:pt>
                <c:pt idx="445">
                  <c:v>-1.9151756316979629E-3</c:v>
                </c:pt>
                <c:pt idx="446">
                  <c:v>-2.9334828046833072E-3</c:v>
                </c:pt>
                <c:pt idx="447">
                  <c:v>-3.2511248070793419E-3</c:v>
                </c:pt>
                <c:pt idx="448">
                  <c:v>-3.4473122132896439E-3</c:v>
                </c:pt>
                <c:pt idx="449">
                  <c:v>-3.475338184836807E-3</c:v>
                </c:pt>
                <c:pt idx="450">
                  <c:v>-3.0175672589357605E-3</c:v>
                </c:pt>
                <c:pt idx="451">
                  <c:v>-2.1300439048391739E-3</c:v>
                </c:pt>
                <c:pt idx="452">
                  <c:v>-2.1674140467723424E-3</c:v>
                </c:pt>
                <c:pt idx="453">
                  <c:v>-2.9054568331362551E-3</c:v>
                </c:pt>
                <c:pt idx="454">
                  <c:v>-4.4095683774111327E-3</c:v>
                </c:pt>
                <c:pt idx="455">
                  <c:v>-4.091932914626395E-3</c:v>
                </c:pt>
                <c:pt idx="456">
                  <c:v>-4.6804960674877716E-3</c:v>
                </c:pt>
                <c:pt idx="457">
                  <c:v>-4.8953643406289826E-3</c:v>
                </c:pt>
                <c:pt idx="458">
                  <c:v>-4.8953643406289826E-3</c:v>
                </c:pt>
                <c:pt idx="459">
                  <c:v>-4.71786620942094E-3</c:v>
                </c:pt>
                <c:pt idx="460">
                  <c:v>-5.0915592206808302E-3</c:v>
                </c:pt>
                <c:pt idx="461">
                  <c:v>-4.2320618381314068E-3</c:v>
                </c:pt>
                <c:pt idx="462">
                  <c:v>-4.8860276440844119E-3</c:v>
                </c:pt>
                <c:pt idx="463">
                  <c:v>-4.4843086612773586E-3</c:v>
                </c:pt>
                <c:pt idx="464">
                  <c:v>-4.3721982354778532E-3</c:v>
                </c:pt>
                <c:pt idx="465">
                  <c:v>-5.8202578366587376E-3</c:v>
                </c:pt>
                <c:pt idx="466">
                  <c:v>-6.7638284626982959E-3</c:v>
                </c:pt>
                <c:pt idx="467">
                  <c:v>-6.5115863107033656E-3</c:v>
                </c:pt>
                <c:pt idx="468">
                  <c:v>-6.5209304810894819E-3</c:v>
                </c:pt>
                <c:pt idx="469">
                  <c:v>-6.9319898973617677E-3</c:v>
                </c:pt>
                <c:pt idx="470">
                  <c:v>-7.6233183714063957E-3</c:v>
                </c:pt>
                <c:pt idx="471">
                  <c:v>-7.8195095145375815E-3</c:v>
                </c:pt>
                <c:pt idx="472">
                  <c:v>-7.5672673625424292E-3</c:v>
                </c:pt>
                <c:pt idx="473">
                  <c:v>-6.1846066775325115E-3</c:v>
                </c:pt>
                <c:pt idx="474">
                  <c:v>-6.1659220736809406E-3</c:v>
                </c:pt>
                <c:pt idx="475">
                  <c:v>-6.0444712144162027E-3</c:v>
                </c:pt>
                <c:pt idx="476">
                  <c:v>-5.1382660591586804E-3</c:v>
                </c:pt>
                <c:pt idx="477">
                  <c:v>-4.8766834736982956E-3</c:v>
                </c:pt>
                <c:pt idx="478">
                  <c:v>-5.0822150502947139E-3</c:v>
                </c:pt>
                <c:pt idx="479">
                  <c:v>-4.5590480109135578E-3</c:v>
                </c:pt>
                <c:pt idx="480">
                  <c:v>-4.1946916961982383E-3</c:v>
                </c:pt>
                <c:pt idx="481">
                  <c:v>-4.2974579516116274E-3</c:v>
                </c:pt>
                <c:pt idx="482">
                  <c:v>-4.4189125477972491E-3</c:v>
                </c:pt>
                <c:pt idx="483">
                  <c:v>-4.4562826897304175E-3</c:v>
                </c:pt>
                <c:pt idx="484">
                  <c:v>-5.1382660591586804E-3</c:v>
                </c:pt>
                <c:pt idx="485">
                  <c:v>-4.7458912467377434E-3</c:v>
                </c:pt>
                <c:pt idx="486">
                  <c:v>-5.110241021841877E-3</c:v>
                </c:pt>
                <c:pt idx="487">
                  <c:v>-4.9327344825621511E-3</c:v>
                </c:pt>
                <c:pt idx="488">
                  <c:v>-4.1386406873342718E-3</c:v>
                </c:pt>
                <c:pt idx="489">
                  <c:v>-4.2694319800644642E-3</c:v>
                </c:pt>
                <c:pt idx="490">
                  <c:v>-4.7552354171240818E-3</c:v>
                </c:pt>
                <c:pt idx="491">
                  <c:v>-5.33445439959912E-3</c:v>
                </c:pt>
                <c:pt idx="492">
                  <c:v>-4.5310154997552088E-3</c:v>
                </c:pt>
                <c:pt idx="493">
                  <c:v>-3.5967853071808831E-3</c:v>
                </c:pt>
                <c:pt idx="494">
                  <c:v>-3.867712997257633E-3</c:v>
                </c:pt>
                <c:pt idx="495">
                  <c:v>-3.867712997257633E-3</c:v>
                </c:pt>
                <c:pt idx="496">
                  <c:v>-4.8580016725372488E-3</c:v>
                </c:pt>
                <c:pt idx="497">
                  <c:v>-4.9794487948813249E-3</c:v>
                </c:pt>
                <c:pt idx="498">
                  <c:v>-5.5119600046487083E-3</c:v>
                </c:pt>
                <c:pt idx="499">
                  <c:v>-5.6053811554458433E-3</c:v>
                </c:pt>
                <c:pt idx="500">
                  <c:v>-6.1846066775325115E-3</c:v>
                </c:pt>
                <c:pt idx="501">
                  <c:v>-4.9233977860174694E-3</c:v>
                </c:pt>
                <c:pt idx="502">
                  <c:v>-2.9895412873885974E-3</c:v>
                </c:pt>
                <c:pt idx="503">
                  <c:v>-3.3165209205594515E-3</c:v>
                </c:pt>
                <c:pt idx="504">
                  <c:v>-3.5220524971560918E-3</c:v>
                </c:pt>
                <c:pt idx="505">
                  <c:v>-3.5033632221536104E-3</c:v>
                </c:pt>
                <c:pt idx="506">
                  <c:v>-3.6248178183392321E-3</c:v>
                </c:pt>
                <c:pt idx="507">
                  <c:v>-3.3912602701956507E-3</c:v>
                </c:pt>
                <c:pt idx="508">
                  <c:v>-3.0175672589357605E-3</c:v>
                </c:pt>
                <c:pt idx="509">
                  <c:v>-2.9334828046833072E-3</c:v>
                </c:pt>
                <c:pt idx="510">
                  <c:v>-3.2137546651460625E-3</c:v>
                </c:pt>
                <c:pt idx="511">
                  <c:v>-3.5220524971560918E-3</c:v>
                </c:pt>
                <c:pt idx="512">
                  <c:v>-3.269805674010029E-3</c:v>
                </c:pt>
                <c:pt idx="513">
                  <c:v>-2.9708529466163647E-3</c:v>
                </c:pt>
                <c:pt idx="514">
                  <c:v>-3.1109884097326734E-3</c:v>
                </c:pt>
                <c:pt idx="515">
                  <c:v>-3.0082230885496442E-3</c:v>
                </c:pt>
                <c:pt idx="516">
                  <c:v>-2.6251924465148235E-3</c:v>
                </c:pt>
                <c:pt idx="517">
                  <c:v>-3.4940190517674941E-3</c:v>
                </c:pt>
                <c:pt idx="518">
                  <c:v>-3.176384523213005E-3</c:v>
                </c:pt>
                <c:pt idx="519">
                  <c:v>-3.0362481258664475E-3</c:v>
                </c:pt>
                <c:pt idx="520">
                  <c:v>-3.0269039554804422E-3</c:v>
                </c:pt>
                <c:pt idx="521">
                  <c:v>-3.1577027220520693E-3</c:v>
                </c:pt>
                <c:pt idx="522">
                  <c:v>-3.2978316455570811E-3</c:v>
                </c:pt>
                <c:pt idx="523">
                  <c:v>-2.5597888591932794E-3</c:v>
                </c:pt>
                <c:pt idx="524">
                  <c:v>-3.6621814206609926E-3</c:v>
                </c:pt>
                <c:pt idx="525">
                  <c:v>-2.7466395688588996E-3</c:v>
                </c:pt>
                <c:pt idx="526">
                  <c:v>-2.9521711454555399E-3</c:v>
                </c:pt>
                <c:pt idx="527">
                  <c:v>-2.8961126627501388E-3</c:v>
                </c:pt>
                <c:pt idx="528">
                  <c:v>-2.2514985010247957E-3</c:v>
                </c:pt>
                <c:pt idx="529">
                  <c:v>-2.232810160252563E-3</c:v>
                </c:pt>
                <c:pt idx="530">
                  <c:v>-2.4943936799430855E-3</c:v>
                </c:pt>
                <c:pt idx="531">
                  <c:v>-2.2701803021856204E-3</c:v>
                </c:pt>
                <c:pt idx="532">
                  <c:v>-2.2888686429578531E-3</c:v>
                </c:pt>
                <c:pt idx="533">
                  <c:v>-2.4757118787822607E-3</c:v>
                </c:pt>
                <c:pt idx="534">
                  <c:v>-2.0179409528812142E-3</c:v>
                </c:pt>
                <c:pt idx="535">
                  <c:v>-2.9988789181634168E-3</c:v>
                </c:pt>
                <c:pt idx="536">
                  <c:v>-3.671525591047109E-3</c:v>
                </c:pt>
                <c:pt idx="537">
                  <c:v>-3.0455932304828126E-3</c:v>
                </c:pt>
                <c:pt idx="538">
                  <c:v>-3.8210052245497561E-3</c:v>
                </c:pt>
                <c:pt idx="539">
                  <c:v>-3.5874476764061747E-3</c:v>
                </c:pt>
                <c:pt idx="540">
                  <c:v>-2.9521711454555399E-3</c:v>
                </c:pt>
                <c:pt idx="541">
                  <c:v>-3.08296337241587E-3</c:v>
                </c:pt>
                <c:pt idx="542">
                  <c:v>-2.8213798527253475E-3</c:v>
                </c:pt>
                <c:pt idx="543">
                  <c:v>-2.5411079922624813E-3</c:v>
                </c:pt>
                <c:pt idx="544">
                  <c:v>-1.6068777996882666E-3</c:v>
                </c:pt>
                <c:pt idx="545">
                  <c:v>-1.7656950639654001E-3</c:v>
                </c:pt>
                <c:pt idx="546">
                  <c:v>-1.5975336293019282E-3</c:v>
                </c:pt>
                <c:pt idx="547">
                  <c:v>-1.5227998850471103E-3</c:v>
                </c:pt>
                <c:pt idx="548">
                  <c:v>-1.3359501096114057E-3</c:v>
                </c:pt>
                <c:pt idx="549">
                  <c:v>-1.5695076577549871E-3</c:v>
                </c:pt>
                <c:pt idx="550">
                  <c:v>-1.6535921120074404E-3</c:v>
                </c:pt>
                <c:pt idx="551">
                  <c:v>-1.438715430794546E-3</c:v>
                </c:pt>
                <c:pt idx="552">
                  <c:v>-1.7656950639654001E-3</c:v>
                </c:pt>
                <c:pt idx="553">
                  <c:v>-1.9058305270817089E-3</c:v>
                </c:pt>
                <c:pt idx="554">
                  <c:v>-2.0272785836560336E-3</c:v>
                </c:pt>
                <c:pt idx="555">
                  <c:v>-1.5788518281411035E-3</c:v>
                </c:pt>
                <c:pt idx="556">
                  <c:v>-2.3075504441188999E-3</c:v>
                </c:pt>
                <c:pt idx="557">
                  <c:v>-1.6909622539404978E-3</c:v>
                </c:pt>
                <c:pt idx="558">
                  <c:v>-1.9245198020840792E-3</c:v>
                </c:pt>
                <c:pt idx="559">
                  <c:v>-1.5788518281411035E-3</c:v>
                </c:pt>
                <c:pt idx="560">
                  <c:v>-1.4947673738887612E-3</c:v>
                </c:pt>
                <c:pt idx="561">
                  <c:v>-1.3359501096114057E-3</c:v>
                </c:pt>
                <c:pt idx="562">
                  <c:v>-1.7750392343515164E-3</c:v>
                </c:pt>
                <c:pt idx="563">
                  <c:v>-1.2705539961312962E-3</c:v>
                </c:pt>
                <c:pt idx="564">
                  <c:v>-1.8591162147625351E-3</c:v>
                </c:pt>
                <c:pt idx="565">
                  <c:v>-1.840435347831848E-3</c:v>
                </c:pt>
                <c:pt idx="566">
                  <c:v>-2.3729456233688717E-3</c:v>
                </c:pt>
                <c:pt idx="567">
                  <c:v>-2.036622754042039E-3</c:v>
                </c:pt>
                <c:pt idx="568">
                  <c:v>-1.6068777996882666E-3</c:v>
                </c:pt>
                <c:pt idx="569">
                  <c:v>-3.5501214432920314E-4</c:v>
                </c:pt>
                <c:pt idx="570">
                  <c:v>-3.8303811587614423E-4</c:v>
                </c:pt>
                <c:pt idx="571">
                  <c:v>-4.2974588858402107E-4</c:v>
                </c:pt>
                <c:pt idx="572">
                  <c:v>-1.7189872912575233E-3</c:v>
                </c:pt>
                <c:pt idx="573">
                  <c:v>-8.6883501332424284E-4</c:v>
                </c:pt>
                <c:pt idx="574">
                  <c:v>-2.1393880752252903E-3</c:v>
                </c:pt>
                <c:pt idx="575">
                  <c:v>-3.0175672589357605E-3</c:v>
                </c:pt>
                <c:pt idx="576">
                  <c:v>-2.1580773502276607E-3</c:v>
                </c:pt>
                <c:pt idx="577">
                  <c:v>-1.5041115442748776E-3</c:v>
                </c:pt>
                <c:pt idx="578">
                  <c:v>-8.8752335409647554E-4</c:v>
                </c:pt>
                <c:pt idx="579">
                  <c:v>-9.1554932564363867E-4</c:v>
                </c:pt>
                <c:pt idx="580">
                  <c:v>-5.6988135170055187E-4</c:v>
                </c:pt>
                <c:pt idx="581">
                  <c:v>-7.7541292829697017E-4</c:v>
                </c:pt>
                <c:pt idx="582">
                  <c:v>-1.7750653927961491E-4</c:v>
                </c:pt>
                <c:pt idx="583">
                  <c:v>0</c:v>
                </c:pt>
                <c:pt idx="584">
                  <c:v>-3.0820569307743462E-4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-3.730044752459083E-5</c:v>
                </c:pt>
                <c:pt idx="589">
                  <c:v>0</c:v>
                </c:pt>
                <c:pt idx="590">
                  <c:v>-9.3219975662806043E-5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-7.4512653002178908E-5</c:v>
                </c:pt>
                <c:pt idx="596">
                  <c:v>0</c:v>
                </c:pt>
                <c:pt idx="597">
                  <c:v>-1.0239318597471403E-4</c:v>
                </c:pt>
                <c:pt idx="598">
                  <c:v>-2.7930745523763179E-5</c:v>
                </c:pt>
                <c:pt idx="599">
                  <c:v>-6.3297030447828639E-4</c:v>
                </c:pt>
                <c:pt idx="600">
                  <c:v>-7.9121846562990594E-4</c:v>
                </c:pt>
                <c:pt idx="601">
                  <c:v>-8.2844549708149806E-4</c:v>
                </c:pt>
                <c:pt idx="602">
                  <c:v>-3.8164758340775151E-4</c:v>
                </c:pt>
                <c:pt idx="603">
                  <c:v>-7.0743926080019115E-4</c:v>
                </c:pt>
                <c:pt idx="604">
                  <c:v>-3.4441310524691016E-4</c:v>
                </c:pt>
                <c:pt idx="605">
                  <c:v>-9.7738340972519655E-4</c:v>
                </c:pt>
                <c:pt idx="606">
                  <c:v>-8.5637717344388964E-4</c:v>
                </c:pt>
                <c:pt idx="607">
                  <c:v>-1.2100930804892496E-3</c:v>
                </c:pt>
                <c:pt idx="608">
                  <c:v>-2.0943870368769213E-3</c:v>
                </c:pt>
                <c:pt idx="609">
                  <c:v>-1.7685944286458533E-3</c:v>
                </c:pt>
                <c:pt idx="610">
                  <c:v>-8.4706692493596858E-4</c:v>
                </c:pt>
                <c:pt idx="611">
                  <c:v>-8.1914269528304828E-4</c:v>
                </c:pt>
                <c:pt idx="612">
                  <c:v>-1.4986512105593652E-3</c:v>
                </c:pt>
                <c:pt idx="613">
                  <c:v>-2.2805594276814611E-3</c:v>
                </c:pt>
                <c:pt idx="614">
                  <c:v>-1.4334925027454926E-3</c:v>
                </c:pt>
                <c:pt idx="615">
                  <c:v>-1.8802978631285994E-3</c:v>
                </c:pt>
                <c:pt idx="616">
                  <c:v>-1.2287070616343598E-3</c:v>
                </c:pt>
                <c:pt idx="617">
                  <c:v>-6.7020478263912775E-4</c:v>
                </c:pt>
                <c:pt idx="618">
                  <c:v>-1.4334925027454926E-3</c:v>
                </c:pt>
                <c:pt idx="619">
                  <c:v>-3.0438462169490865E-3</c:v>
                </c:pt>
                <c:pt idx="620">
                  <c:v>-3.6023484959443186E-3</c:v>
                </c:pt>
                <c:pt idx="621">
                  <c:v>-4.2539327815676042E-3</c:v>
                </c:pt>
                <c:pt idx="622">
                  <c:v>-3.779209707402309E-3</c:v>
                </c:pt>
                <c:pt idx="623">
                  <c:v>-3.1927766828833137E-3</c:v>
                </c:pt>
                <c:pt idx="624">
                  <c:v>-2.9135297321598586E-3</c:v>
                </c:pt>
                <c:pt idx="625">
                  <c:v>-2.8204467946929546E-3</c:v>
                </c:pt>
                <c:pt idx="626">
                  <c:v>-2.4108759124706891E-3</c:v>
                </c:pt>
                <c:pt idx="627">
                  <c:v>-2.3829516828176578E-3</c:v>
                </c:pt>
                <c:pt idx="628">
                  <c:v>-2.1130075338927634E-3</c:v>
                </c:pt>
                <c:pt idx="629">
                  <c:v>-1.6010434656955619E-3</c:v>
                </c:pt>
                <c:pt idx="630">
                  <c:v>-1.5358847578816892E-3</c:v>
                </c:pt>
                <c:pt idx="631">
                  <c:v>-1.126321322368895E-3</c:v>
                </c:pt>
                <c:pt idx="632">
                  <c:v>-7.3536349045322247E-4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-9.2980743216508621E-5</c:v>
                </c:pt>
                <c:pt idx="637">
                  <c:v>0</c:v>
                </c:pt>
                <c:pt idx="638">
                  <c:v>-1.7664751418167146E-4</c:v>
                </c:pt>
                <c:pt idx="639">
                  <c:v>-9.0185763862871138E-4</c:v>
                </c:pt>
                <c:pt idx="640">
                  <c:v>-6.9731116943227978E-4</c:v>
                </c:pt>
                <c:pt idx="641">
                  <c:v>-1.2086689746897417E-3</c:v>
                </c:pt>
                <c:pt idx="642">
                  <c:v>-9.8553125996780899E-4</c:v>
                </c:pt>
                <c:pt idx="643">
                  <c:v>-5.4854866404197011E-4</c:v>
                </c:pt>
                <c:pt idx="644">
                  <c:v>-1.7664751418167146E-4</c:v>
                </c:pt>
                <c:pt idx="645">
                  <c:v>-3.0681226580897558E-4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-4.2710349044716711E-4</c:v>
                </c:pt>
                <c:pt idx="652">
                  <c:v>-5.5709179186202995E-4</c:v>
                </c:pt>
                <c:pt idx="653">
                  <c:v>-2.0426175986776318E-4</c:v>
                </c:pt>
                <c:pt idx="654">
                  <c:v>-4.9209764115454302E-4</c:v>
                </c:pt>
                <c:pt idx="655">
                  <c:v>-3.2496982504959249E-4</c:v>
                </c:pt>
                <c:pt idx="656">
                  <c:v>0</c:v>
                </c:pt>
                <c:pt idx="657">
                  <c:v>-2.6924148225659916E-4</c:v>
                </c:pt>
                <c:pt idx="658">
                  <c:v>-1.4761823442135391E-3</c:v>
                </c:pt>
                <c:pt idx="659">
                  <c:v>-1.5040339829246463E-3</c:v>
                </c:pt>
                <c:pt idx="660">
                  <c:v>-1.6247330825823747E-3</c:v>
                </c:pt>
                <c:pt idx="661">
                  <c:v>-1.3183529873148636E-3</c:v>
                </c:pt>
                <c:pt idx="662">
                  <c:v>-1.5597437592791419E-3</c:v>
                </c:pt>
                <c:pt idx="663">
                  <c:v>-8.7270819955953538E-4</c:v>
                </c:pt>
                <c:pt idx="664">
                  <c:v>-3.9922012886317582E-4</c:v>
                </c:pt>
                <c:pt idx="665">
                  <c:v>-3.6208244427082814E-4</c:v>
                </c:pt>
                <c:pt idx="666">
                  <c:v>-1.8197001240733979E-3</c:v>
                </c:pt>
                <c:pt idx="667">
                  <c:v>-1.5504577133980124E-3</c:v>
                </c:pt>
                <c:pt idx="668">
                  <c:v>-1.0583966225204966E-3</c:v>
                </c:pt>
                <c:pt idx="669">
                  <c:v>-1.5133200288057758E-3</c:v>
                </c:pt>
                <c:pt idx="670">
                  <c:v>-1.1140989715238137E-3</c:v>
                </c:pt>
                <c:pt idx="671">
                  <c:v>-3.6208244427082814E-4</c:v>
                </c:pt>
                <c:pt idx="672">
                  <c:v>-2.4139077196427827E-4</c:v>
                </c:pt>
                <c:pt idx="673">
                  <c:v>-1.5782935689889754E-4</c:v>
                </c:pt>
                <c:pt idx="674">
                  <c:v>0</c:v>
                </c:pt>
                <c:pt idx="675">
                  <c:v>0</c:v>
                </c:pt>
                <c:pt idx="676">
                  <c:v>-1.3912039411545507E-4</c:v>
                </c:pt>
                <c:pt idx="677">
                  <c:v>-1.8548983981370171E-4</c:v>
                </c:pt>
                <c:pt idx="678">
                  <c:v>-1.3912039411545507E-4</c:v>
                </c:pt>
                <c:pt idx="679">
                  <c:v>-3.3388764742847687E-4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-4.724427975915102E-4</c:v>
                </c:pt>
                <c:pt idx="684">
                  <c:v>-6.2065585919401922E-4</c:v>
                </c:pt>
                <c:pt idx="685">
                  <c:v>-6.2065585919401922E-4</c:v>
                </c:pt>
                <c:pt idx="686">
                  <c:v>-8.7077535896251668E-4</c:v>
                </c:pt>
                <c:pt idx="687">
                  <c:v>-3.0569893469201137E-4</c:v>
                </c:pt>
                <c:pt idx="688">
                  <c:v>-3.9833256137089545E-4</c:v>
                </c:pt>
                <c:pt idx="689">
                  <c:v>-5.7434275127377088E-4</c:v>
                </c:pt>
                <c:pt idx="690">
                  <c:v>0</c:v>
                </c:pt>
                <c:pt idx="691">
                  <c:v>-2.7784158269095194E-5</c:v>
                </c:pt>
                <c:pt idx="692">
                  <c:v>-8.8915141523404628E-4</c:v>
                </c:pt>
                <c:pt idx="693">
                  <c:v>-2.5933424718438403E-4</c:v>
                </c:pt>
                <c:pt idx="694">
                  <c:v>-8.7063018672195458E-4</c:v>
                </c:pt>
                <c:pt idx="695">
                  <c:v>-2.2784519487254462E-3</c:v>
                </c:pt>
                <c:pt idx="696">
                  <c:v>-2.5007381816833929E-3</c:v>
                </c:pt>
                <c:pt idx="697">
                  <c:v>-9.9103345435680446E-4</c:v>
                </c:pt>
                <c:pt idx="698">
                  <c:v>-4.167873814462375E-4</c:v>
                </c:pt>
                <c:pt idx="699">
                  <c:v>0</c:v>
                </c:pt>
                <c:pt idx="700">
                  <c:v>-2.8709100817081445E-4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-4.6191510128479329E-4</c:v>
                </c:pt>
                <c:pt idx="707">
                  <c:v>-1.2933530452974296E-4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-7.3860174087836405E-5</c:v>
                </c:pt>
                <c:pt idx="712">
                  <c:v>-2.4929089847147701E-4</c:v>
                </c:pt>
                <c:pt idx="713">
                  <c:v>-2.3082747074187893E-4</c:v>
                </c:pt>
                <c:pt idx="714">
                  <c:v>-1.2002843816594222E-4</c:v>
                </c:pt>
                <c:pt idx="715">
                  <c:v>-3.6933318628529221E-5</c:v>
                </c:pt>
                <c:pt idx="716">
                  <c:v>-5.5396746358238325E-5</c:v>
                </c:pt>
                <c:pt idx="717">
                  <c:v>-1.4957583171674171E-3</c:v>
                </c:pt>
                <c:pt idx="718">
                  <c:v>-4.8011836921335593E-4</c:v>
                </c:pt>
                <c:pt idx="719">
                  <c:v>-6.0014588406942515E-4</c:v>
                </c:pt>
                <c:pt idx="720">
                  <c:v>-4.8011836921335593E-4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-7.5648547986695291E-4</c:v>
                </c:pt>
                <c:pt idx="725">
                  <c:v>-9.778930965884669E-4</c:v>
                </c:pt>
                <c:pt idx="726">
                  <c:v>-1.1624063629307457E-3</c:v>
                </c:pt>
                <c:pt idx="727">
                  <c:v>-3.8746632752828525E-4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-2.3025982455049387E-4</c:v>
                </c:pt>
                <c:pt idx="734">
                  <c:v>-2.9473165438542726E-4</c:v>
                </c:pt>
                <c:pt idx="735">
                  <c:v>-2.2105403676497826E-4</c:v>
                </c:pt>
                <c:pt idx="736">
                  <c:v>-3.2236928060647152E-4</c:v>
                </c:pt>
                <c:pt idx="737">
                  <c:v>0</c:v>
                </c:pt>
                <c:pt idx="738">
                  <c:v>0</c:v>
                </c:pt>
                <c:pt idx="739">
                  <c:v>-5.5228057357692428E-5</c:v>
                </c:pt>
                <c:pt idx="740">
                  <c:v>-1.0769991274949264E-3</c:v>
                </c:pt>
                <c:pt idx="741">
                  <c:v>-1.2795130506365604E-3</c:v>
                </c:pt>
                <c:pt idx="742">
                  <c:v>-1.38077047246421E-3</c:v>
                </c:pt>
                <c:pt idx="743">
                  <c:v>-9.4812721673143141E-4</c:v>
                </c:pt>
                <c:pt idx="744">
                  <c:v>-1.1046126959168845E-3</c:v>
                </c:pt>
                <c:pt idx="745">
                  <c:v>-1.933069456313552E-4</c:v>
                </c:pt>
                <c:pt idx="746">
                  <c:v>-4.1422745968477948E-4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-2.0225513487093227E-4</c:v>
                </c:pt>
                <c:pt idx="752">
                  <c:v>-3.2176715082976592E-4</c:v>
                </c:pt>
                <c:pt idx="753">
                  <c:v>0</c:v>
                </c:pt>
                <c:pt idx="754">
                  <c:v>-6.3421633206584005E-4</c:v>
                </c:pt>
                <c:pt idx="755">
                  <c:v>-1.2132799011115303E-3</c:v>
                </c:pt>
                <c:pt idx="756">
                  <c:v>-1.5074074428356177E-3</c:v>
                </c:pt>
                <c:pt idx="757">
                  <c:v>-7.7208353319258016E-4</c:v>
                </c:pt>
                <c:pt idx="758">
                  <c:v>-5.9744935530503529E-4</c:v>
                </c:pt>
                <c:pt idx="759">
                  <c:v>-8.6400419212484536E-4</c:v>
                </c:pt>
                <c:pt idx="760">
                  <c:v>-6.0663627395007858E-4</c:v>
                </c:pt>
                <c:pt idx="761">
                  <c:v>-1.7923425510059099E-3</c:v>
                </c:pt>
                <c:pt idx="762">
                  <c:v>-2.849341890189816E-4</c:v>
                </c:pt>
                <c:pt idx="763">
                  <c:v>0</c:v>
                </c:pt>
                <c:pt idx="764">
                  <c:v>0</c:v>
                </c:pt>
                <c:pt idx="765">
                  <c:v>-4.5939837315844834E-4</c:v>
                </c:pt>
                <c:pt idx="766">
                  <c:v>0</c:v>
                </c:pt>
                <c:pt idx="767">
                  <c:v>0</c:v>
                </c:pt>
                <c:pt idx="768">
                  <c:v>-2.7553408427360981E-4</c:v>
                </c:pt>
                <c:pt idx="769">
                  <c:v>-1.8736576736104738E-3</c:v>
                </c:pt>
                <c:pt idx="770">
                  <c:v>-2.6451597224831369E-3</c:v>
                </c:pt>
                <c:pt idx="771">
                  <c:v>-2.6910863560049014E-3</c:v>
                </c:pt>
                <c:pt idx="772">
                  <c:v>-3.5360669772921405E-3</c:v>
                </c:pt>
                <c:pt idx="773">
                  <c:v>-2.0940860431805097E-3</c:v>
                </c:pt>
                <c:pt idx="774">
                  <c:v>-2.3053344131094278E-3</c:v>
                </c:pt>
                <c:pt idx="775">
                  <c:v>-4.1238799428019446E-3</c:v>
                </c:pt>
                <c:pt idx="776">
                  <c:v>-3.5544324873293398E-3</c:v>
                </c:pt>
                <c:pt idx="777">
                  <c:v>-3.7564953468619544E-3</c:v>
                </c:pt>
                <c:pt idx="778">
                  <c:v>-2.7645640099602797E-3</c:v>
                </c:pt>
                <c:pt idx="779">
                  <c:v>-1.3593159328416649E-3</c:v>
                </c:pt>
                <c:pt idx="780">
                  <c:v>-9.0008633599081289E-4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-5.6867966062834618E-4</c:v>
                </c:pt>
                <c:pt idx="787">
                  <c:v>-1.8344141252013557E-4</c:v>
                </c:pt>
                <c:pt idx="788">
                  <c:v>-2.9351066269212023E-4</c:v>
                </c:pt>
                <c:pt idx="789">
                  <c:v>0</c:v>
                </c:pt>
                <c:pt idx="790">
                  <c:v>-9.1714125542874392E-5</c:v>
                </c:pt>
                <c:pt idx="791">
                  <c:v>-1.6507643853191922E-4</c:v>
                </c:pt>
                <c:pt idx="792">
                  <c:v>0</c:v>
                </c:pt>
                <c:pt idx="793">
                  <c:v>-9.1711602487665189E-5</c:v>
                </c:pt>
                <c:pt idx="794">
                  <c:v>-7.0614063918039705E-4</c:v>
                </c:pt>
                <c:pt idx="795">
                  <c:v>0</c:v>
                </c:pt>
                <c:pt idx="796">
                  <c:v>0</c:v>
                </c:pt>
                <c:pt idx="797">
                  <c:v>-7.3318607726857721E-5</c:v>
                </c:pt>
                <c:pt idx="798">
                  <c:v>-4.8576522003507261E-4</c:v>
                </c:pt>
                <c:pt idx="799">
                  <c:v>-4.1244019652886266E-4</c:v>
                </c:pt>
                <c:pt idx="800">
                  <c:v>-7.6989074985756023E-4</c:v>
                </c:pt>
                <c:pt idx="801">
                  <c:v>-4.5826994016506806E-4</c:v>
                </c:pt>
                <c:pt idx="802">
                  <c:v>-1.6314400704477983E-3</c:v>
                </c:pt>
                <c:pt idx="803">
                  <c:v>-2.1905303139891918E-3</c:v>
                </c:pt>
                <c:pt idx="804">
                  <c:v>-1.4756301238714187E-3</c:v>
                </c:pt>
                <c:pt idx="805">
                  <c:v>-4.8576522003507261E-4</c:v>
                </c:pt>
                <c:pt idx="806">
                  <c:v>-9.3486792831709575E-4</c:v>
                </c:pt>
                <c:pt idx="807">
                  <c:v>-7.0573295823461724E-4</c:v>
                </c:pt>
                <c:pt idx="808">
                  <c:v>-1.8880703204003924E-3</c:v>
                </c:pt>
                <c:pt idx="809">
                  <c:v>-2.6029705105180545E-3</c:v>
                </c:pt>
                <c:pt idx="810">
                  <c:v>-2.3371730286824155E-3</c:v>
                </c:pt>
                <c:pt idx="811">
                  <c:v>-3.3820275757190377E-3</c:v>
                </c:pt>
                <c:pt idx="812">
                  <c:v>-3.831137616320035E-3</c:v>
                </c:pt>
                <c:pt idx="813">
                  <c:v>-3.6753203374246812E-3</c:v>
                </c:pt>
                <c:pt idx="814">
                  <c:v>-3.107070194319328E-3</c:v>
                </c:pt>
                <c:pt idx="815">
                  <c:v>-1.6955978620708523E-3</c:v>
                </c:pt>
                <c:pt idx="816">
                  <c:v>-1.4847909399752224E-3</c:v>
                </c:pt>
                <c:pt idx="817">
                  <c:v>-2.1355333384698305E-3</c:v>
                </c:pt>
                <c:pt idx="818">
                  <c:v>-4.2985674560491738E-3</c:v>
                </c:pt>
                <c:pt idx="819">
                  <c:v>-5.0501301579199964E-3</c:v>
                </c:pt>
                <c:pt idx="820">
                  <c:v>-4.3260700682382636E-3</c:v>
                </c:pt>
                <c:pt idx="821">
                  <c:v>-2.969587379189953E-3</c:v>
                </c:pt>
                <c:pt idx="822">
                  <c:v>-5.4625776867679443E-3</c:v>
                </c:pt>
                <c:pt idx="823">
                  <c:v>-6.3699494186751915E-3</c:v>
                </c:pt>
                <c:pt idx="824">
                  <c:v>-5.7650367638168998E-3</c:v>
                </c:pt>
                <c:pt idx="825">
                  <c:v>-5.5084000980851755E-3</c:v>
                </c:pt>
                <c:pt idx="826">
                  <c:v>-4.4727127829315982E-3</c:v>
                </c:pt>
                <c:pt idx="827">
                  <c:v>-4.4543847349445276E-3</c:v>
                </c:pt>
                <c:pt idx="828">
                  <c:v>-3.8678001280730845E-3</c:v>
                </c:pt>
                <c:pt idx="829">
                  <c:v>-3.235384861025703E-3</c:v>
                </c:pt>
                <c:pt idx="830">
                  <c:v>-3.9411178192603202E-3</c:v>
                </c:pt>
                <c:pt idx="831">
                  <c:v>-3.1803952178254269E-3</c:v>
                </c:pt>
                <c:pt idx="832">
                  <c:v>-4.4635455510484423E-3</c:v>
                </c:pt>
                <c:pt idx="833">
                  <c:v>-4.2069153010958482E-3</c:v>
                </c:pt>
                <c:pt idx="834">
                  <c:v>-3.5745000340484667E-3</c:v>
                </c:pt>
                <c:pt idx="835">
                  <c:v>-3.3637004442719221E-3</c:v>
                </c:pt>
                <c:pt idx="836">
                  <c:v>-3.1253973257664436E-3</c:v>
                </c:pt>
                <c:pt idx="837">
                  <c:v>-3.2720473727787525E-3</c:v>
                </c:pt>
                <c:pt idx="838">
                  <c:v>-2.8504399443667339E-3</c:v>
                </c:pt>
                <c:pt idx="839">
                  <c:v>-3.895294491403356E-3</c:v>
                </c:pt>
                <c:pt idx="840">
                  <c:v>-4.1244294614859456E-3</c:v>
                </c:pt>
                <c:pt idx="841">
                  <c:v>-4.1977480692128033E-3</c:v>
                </c:pt>
                <c:pt idx="842">
                  <c:v>-3.9044553075072708E-3</c:v>
                </c:pt>
                <c:pt idx="843">
                  <c:v>-2.5938032786350096E-3</c:v>
                </c:pt>
                <c:pt idx="844">
                  <c:v>-2.5388127188950005E-3</c:v>
                </c:pt>
                <c:pt idx="845">
                  <c:v>-2.9604201473069081E-3</c:v>
                </c:pt>
                <c:pt idx="846">
                  <c:v>-3.5928354143545116E-3</c:v>
                </c:pt>
                <c:pt idx="847">
                  <c:v>-3.0704076825661675E-3</c:v>
                </c:pt>
                <c:pt idx="848">
                  <c:v>-2.5113174390248849E-3</c:v>
                </c:pt>
                <c:pt idx="849">
                  <c:v>-2.8046102007306395E-3</c:v>
                </c:pt>
                <c:pt idx="850">
                  <c:v>-2.0347203674127012E-3</c:v>
                </c:pt>
                <c:pt idx="851">
                  <c:v>-1.6772633983047625E-3</c:v>
                </c:pt>
                <c:pt idx="852">
                  <c:v>-1.0815179753294046E-3</c:v>
                </c:pt>
                <c:pt idx="853">
                  <c:v>-5.4990559740009104E-5</c:v>
                </c:pt>
                <c:pt idx="854">
                  <c:v>-3.1162080969249217E-4</c:v>
                </c:pt>
                <c:pt idx="855">
                  <c:v>0</c:v>
                </c:pt>
                <c:pt idx="856">
                  <c:v>0</c:v>
                </c:pt>
                <c:pt idx="857">
                  <c:v>-8.2466943549297511E-5</c:v>
                </c:pt>
                <c:pt idx="858">
                  <c:v>-1.1912105656342042E-4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-6.4054464596230432E-5</c:v>
                </c:pt>
                <c:pt idx="863">
                  <c:v>0</c:v>
                </c:pt>
                <c:pt idx="864">
                  <c:v>-1.8304343383013233E-5</c:v>
                </c:pt>
                <c:pt idx="865">
                  <c:v>-7.8689095794937103E-4</c:v>
                </c:pt>
                <c:pt idx="866">
                  <c:v>-5.3984682896168756E-4</c:v>
                </c:pt>
                <c:pt idx="867">
                  <c:v>-4.6664592522105419E-4</c:v>
                </c:pt>
                <c:pt idx="868">
                  <c:v>-4.2090107906067598E-4</c:v>
                </c:pt>
                <c:pt idx="869">
                  <c:v>0</c:v>
                </c:pt>
                <c:pt idx="870">
                  <c:v>-5.4893546890810718E-5</c:v>
                </c:pt>
                <c:pt idx="871">
                  <c:v>-1.8299129877041853E-4</c:v>
                </c:pt>
                <c:pt idx="872">
                  <c:v>-1.6468887511589259E-4</c:v>
                </c:pt>
                <c:pt idx="873">
                  <c:v>-2.4703697242645095E-4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-2.6466459869867176E-4</c:v>
                </c:pt>
                <c:pt idx="882">
                  <c:v>-1.314223787480806E-3</c:v>
                </c:pt>
                <c:pt idx="883">
                  <c:v>-6.7536552160818442E-4</c:v>
                </c:pt>
                <c:pt idx="884">
                  <c:v>-9.4915853139332373E-4</c:v>
                </c:pt>
                <c:pt idx="885">
                  <c:v>-3.9244318807829526E-4</c:v>
                </c:pt>
                <c:pt idx="886">
                  <c:v>0</c:v>
                </c:pt>
                <c:pt idx="887">
                  <c:v>-3.0113337823456376E-4</c:v>
                </c:pt>
                <c:pt idx="888">
                  <c:v>0</c:v>
                </c:pt>
                <c:pt idx="889">
                  <c:v>-1.1588717856343411E-3</c:v>
                </c:pt>
                <c:pt idx="890">
                  <c:v>0</c:v>
                </c:pt>
                <c:pt idx="891">
                  <c:v>-1.0947980118192202E-4</c:v>
                </c:pt>
                <c:pt idx="892">
                  <c:v>0</c:v>
                </c:pt>
                <c:pt idx="893">
                  <c:v>0</c:v>
                </c:pt>
                <c:pt idx="894">
                  <c:v>-1.0025245363254331E-4</c:v>
                </c:pt>
                <c:pt idx="895">
                  <c:v>-4.4658366856564768E-4</c:v>
                </c:pt>
                <c:pt idx="896">
                  <c:v>-4.192430016881632E-4</c:v>
                </c:pt>
                <c:pt idx="897">
                  <c:v>-5.7417770046153116E-4</c:v>
                </c:pt>
                <c:pt idx="898">
                  <c:v>-2.2784648552853781E-4</c:v>
                </c:pt>
                <c:pt idx="899">
                  <c:v>-2.0141684003878169E-3</c:v>
                </c:pt>
                <c:pt idx="900">
                  <c:v>-2.3331525687418919E-3</c:v>
                </c:pt>
                <c:pt idx="901">
                  <c:v>-1.740749883595738E-3</c:v>
                </c:pt>
                <c:pt idx="902">
                  <c:v>-2.4060652668828064E-3</c:v>
                </c:pt>
                <c:pt idx="903">
                  <c:v>-2.4698613714448925E-3</c:v>
                </c:pt>
                <c:pt idx="904">
                  <c:v>-2.7432735085353155E-3</c:v>
                </c:pt>
                <c:pt idx="905">
                  <c:v>-2.1235301565118991E-3</c:v>
                </c:pt>
                <c:pt idx="906">
                  <c:v>-1.6131567630857102E-3</c:v>
                </c:pt>
                <c:pt idx="907">
                  <c:v>-1.6496131121562785E-3</c:v>
                </c:pt>
                <c:pt idx="908">
                  <c:v>-7.2911148784915447E-4</c:v>
                </c:pt>
                <c:pt idx="909">
                  <c:v>-2.7341851679218987E-4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-1.0003728927177047E-4</c:v>
                </c:pt>
                <c:pt idx="920">
                  <c:v>0</c:v>
                </c:pt>
                <c:pt idx="921">
                  <c:v>0</c:v>
                </c:pt>
                <c:pt idx="922">
                  <c:v>-5.3632677920500971E-4</c:v>
                </c:pt>
                <c:pt idx="923">
                  <c:v>-6.18143390875181E-4</c:v>
                </c:pt>
                <c:pt idx="924">
                  <c:v>-1.6362686010895633E-4</c:v>
                </c:pt>
                <c:pt idx="925">
                  <c:v>0</c:v>
                </c:pt>
                <c:pt idx="926">
                  <c:v>-7.5449239918101707E-4</c:v>
                </c:pt>
                <c:pt idx="927">
                  <c:v>-9.0920660150706212E-6</c:v>
                </c:pt>
                <c:pt idx="928">
                  <c:v>-8.1815867788215257E-5</c:v>
                </c:pt>
                <c:pt idx="929">
                  <c:v>-5.4541396890150917E-4</c:v>
                </c:pt>
                <c:pt idx="930">
                  <c:v>-1.4180832277325139E-3</c:v>
                </c:pt>
                <c:pt idx="931">
                  <c:v>-6.3632190270468403E-4</c:v>
                </c:pt>
                <c:pt idx="932">
                  <c:v>-4.999663651735764E-4</c:v>
                </c:pt>
                <c:pt idx="933">
                  <c:v>0</c:v>
                </c:pt>
                <c:pt idx="934">
                  <c:v>-2.7265423371558573E-4</c:v>
                </c:pt>
                <c:pt idx="935">
                  <c:v>-1.1178936280927809E-3</c:v>
                </c:pt>
                <c:pt idx="936">
                  <c:v>-1.3632893457695694E-3</c:v>
                </c:pt>
                <c:pt idx="937">
                  <c:v>-3.9990093467101584E-4</c:v>
                </c:pt>
                <c:pt idx="938">
                  <c:v>-2.3085042010292378E-3</c:v>
                </c:pt>
                <c:pt idx="939">
                  <c:v>-1.3632893457695694E-3</c:v>
                </c:pt>
                <c:pt idx="940">
                  <c:v>-1.4814383624908167E-3</c:v>
                </c:pt>
                <c:pt idx="941">
                  <c:v>-1.3541989324119541E-3</c:v>
                </c:pt>
                <c:pt idx="942">
                  <c:v>-2.7901988610081752E-3</c:v>
                </c:pt>
                <c:pt idx="943">
                  <c:v>-2.7901988610081752E-3</c:v>
                </c:pt>
                <c:pt idx="944">
                  <c:v>-1.9176945885753804E-3</c:v>
                </c:pt>
                <c:pt idx="945">
                  <c:v>-2.1085541881233905E-3</c:v>
                </c:pt>
                <c:pt idx="946">
                  <c:v>-3.3718680730102646E-3</c:v>
                </c:pt>
                <c:pt idx="947">
                  <c:v>-1.6632148195577789E-3</c:v>
                </c:pt>
                <c:pt idx="948">
                  <c:v>-3.1082978906353809E-3</c:v>
                </c:pt>
                <c:pt idx="949">
                  <c:v>-5.3077371262838513E-3</c:v>
                </c:pt>
                <c:pt idx="950">
                  <c:v>-6.6528520073552144E-3</c:v>
                </c:pt>
                <c:pt idx="951">
                  <c:v>-6.6437615939975991E-3</c:v>
                </c:pt>
                <c:pt idx="952">
                  <c:v>-7.1890755145863627E-3</c:v>
                </c:pt>
                <c:pt idx="953">
                  <c:v>-7.7162158793363522E-3</c:v>
                </c:pt>
                <c:pt idx="954">
                  <c:v>-6.6164967159417776E-3</c:v>
                </c:pt>
                <c:pt idx="955">
                  <c:v>-5.3531828310549034E-3</c:v>
                </c:pt>
                <c:pt idx="956">
                  <c:v>-3.0992074772777656E-3</c:v>
                </c:pt>
                <c:pt idx="957">
                  <c:v>-3.5536372592008814E-3</c:v>
                </c:pt>
                <c:pt idx="958">
                  <c:v>-2.2357936182023641E-3</c:v>
                </c:pt>
                <c:pt idx="959">
                  <c:v>-1.5087032405466383E-3</c:v>
                </c:pt>
                <c:pt idx="960">
                  <c:v>-1.4450839799369231E-3</c:v>
                </c:pt>
                <c:pt idx="961">
                  <c:v>-9.0885047525079976E-5</c:v>
                </c:pt>
                <c:pt idx="962">
                  <c:v>-4.2716490386740524E-4</c:v>
                </c:pt>
                <c:pt idx="963">
                  <c:v>-2.3630530431917318E-4</c:v>
                </c:pt>
                <c:pt idx="964">
                  <c:v>0</c:v>
                </c:pt>
                <c:pt idx="965">
                  <c:v>0</c:v>
                </c:pt>
                <c:pt idx="966">
                  <c:v>-3.0861033033124929E-4</c:v>
                </c:pt>
                <c:pt idx="967">
                  <c:v>-2.9953163374663028E-4</c:v>
                </c:pt>
                <c:pt idx="968">
                  <c:v>-9.0723427677019686E-6</c:v>
                </c:pt>
                <c:pt idx="969">
                  <c:v>-9.0767904395328003E-5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-2.8099291140404326E-4</c:v>
                </c:pt>
                <c:pt idx="976">
                  <c:v>0</c:v>
                </c:pt>
                <c:pt idx="977">
                  <c:v>-4.2584897796449361E-4</c:v>
                </c:pt>
                <c:pt idx="978">
                  <c:v>-9.0624093940228079E-6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-1.0849847630944875E-3</c:v>
                </c:pt>
                <c:pt idx="985">
                  <c:v>-7.0523684106782447E-4</c:v>
                </c:pt>
                <c:pt idx="986">
                  <c:v>-5.3345268029503234E-4</c:v>
                </c:pt>
                <c:pt idx="987">
                  <c:v>-5.7865570731063798E-4</c:v>
                </c:pt>
                <c:pt idx="988">
                  <c:v>-5.6961962266233179E-4</c:v>
                </c:pt>
                <c:pt idx="989">
                  <c:v>-1.2477328392189735E-3</c:v>
                </c:pt>
                <c:pt idx="990">
                  <c:v>-9.4936121563204967E-4</c:v>
                </c:pt>
                <c:pt idx="991">
                  <c:v>-2.4412111962076599E-3</c:v>
                </c:pt>
                <c:pt idx="992">
                  <c:v>-1.9981727073026256E-3</c:v>
                </c:pt>
                <c:pt idx="993">
                  <c:v>-3.0198678076692742E-3</c:v>
                </c:pt>
                <c:pt idx="994">
                  <c:v>-3.9782651079497411E-3</c:v>
                </c:pt>
                <c:pt idx="995">
                  <c:v>-5.4520293569640943E-3</c:v>
                </c:pt>
                <c:pt idx="996">
                  <c:v>-3.8064746181202258E-3</c:v>
                </c:pt>
                <c:pt idx="997">
                  <c:v>-1.5913074898213919E-3</c:v>
                </c:pt>
                <c:pt idx="998">
                  <c:v>-1.5280169229426876E-3</c:v>
                </c:pt>
                <c:pt idx="999">
                  <c:v>-1.2929358662345791E-3</c:v>
                </c:pt>
                <c:pt idx="1000">
                  <c:v>-1.6274744321886914E-3</c:v>
                </c:pt>
                <c:pt idx="1001">
                  <c:v>-1.5460972295981978E-3</c:v>
                </c:pt>
                <c:pt idx="1002">
                  <c:v>-8.770273308975618E-4</c:v>
                </c:pt>
                <c:pt idx="1003">
                  <c:v>-8.9511396660946208E-4</c:v>
                </c:pt>
                <c:pt idx="1004">
                  <c:v>-1.5280169229426876E-3</c:v>
                </c:pt>
                <c:pt idx="1005">
                  <c:v>-2.4954584452302475E-3</c:v>
                </c:pt>
                <c:pt idx="1006">
                  <c:v>-2.775743433104938E-3</c:v>
                </c:pt>
                <c:pt idx="1007">
                  <c:v>-4.141013184074338E-3</c:v>
                </c:pt>
                <c:pt idx="1008">
                  <c:v>-5.3706584834302129E-3</c:v>
                </c:pt>
                <c:pt idx="1009">
                  <c:v>-4.204302846801955E-3</c:v>
                </c:pt>
                <c:pt idx="1010">
                  <c:v>-2.4502481850069424E-3</c:v>
                </c:pt>
                <c:pt idx="1011">
                  <c:v>-3.0650708346848798E-3</c:v>
                </c:pt>
                <c:pt idx="1012">
                  <c:v>-4.0325123569724397E-3</c:v>
                </c:pt>
                <c:pt idx="1013">
                  <c:v>-4.0596423105403456E-3</c:v>
                </c:pt>
                <c:pt idx="1014">
                  <c:v>-4.56596503726725E-3</c:v>
                </c:pt>
                <c:pt idx="1015">
                  <c:v>-5.7504000764000418E-3</c:v>
                </c:pt>
                <c:pt idx="1016">
                  <c:v>-4.6925452668735712E-3</c:v>
                </c:pt>
                <c:pt idx="1017">
                  <c:v>-3.9692217900937354E-3</c:v>
                </c:pt>
                <c:pt idx="1018">
                  <c:v>-3.4990669098849958E-3</c:v>
                </c:pt>
                <c:pt idx="1019">
                  <c:v>-1.790221604162312E-3</c:v>
                </c:pt>
                <c:pt idx="1020">
                  <c:v>-1.5822641719653863E-3</c:v>
                </c:pt>
                <c:pt idx="1021">
                  <c:v>-1.6907649990672846E-3</c:v>
                </c:pt>
                <c:pt idx="1022">
                  <c:v>-4.1319698662181104E-3</c:v>
                </c:pt>
                <c:pt idx="1023">
                  <c:v>-4.6021319796346605E-3</c:v>
                </c:pt>
                <c:pt idx="1024">
                  <c:v>-3.7251046487372097E-3</c:v>
                </c:pt>
                <c:pt idx="1025">
                  <c:v>-4.4393848076610398E-3</c:v>
                </c:pt>
                <c:pt idx="1026">
                  <c:v>-3.6437274461464941E-3</c:v>
                </c:pt>
                <c:pt idx="1027">
                  <c:v>-2.7576631264496498E-3</c:v>
                </c:pt>
                <c:pt idx="1028">
                  <c:v>-2.8390330958326659E-3</c:v>
                </c:pt>
                <c:pt idx="1029">
                  <c:v>-2.0343396496698141E-3</c:v>
                </c:pt>
                <c:pt idx="1030">
                  <c:v>-2.6039592723321459E-3</c:v>
                </c:pt>
                <c:pt idx="1031">
                  <c:v>-2.9023236627113702E-3</c:v>
                </c:pt>
                <c:pt idx="1032">
                  <c:v>-1.4556830382081998E-3</c:v>
                </c:pt>
                <c:pt idx="1033">
                  <c:v>-1.1121083876057813E-3</c:v>
                </c:pt>
                <c:pt idx="1034">
                  <c:v>-9.0433178560056504E-6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-2.4354681624305652E-4</c:v>
                </c:pt>
                <c:pt idx="1043">
                  <c:v>0</c:v>
                </c:pt>
                <c:pt idx="1044">
                  <c:v>-4.3286469347325607E-4</c:v>
                </c:pt>
                <c:pt idx="1045">
                  <c:v>0</c:v>
                </c:pt>
                <c:pt idx="1046">
                  <c:v>-4.5971083071549845E-4</c:v>
                </c:pt>
                <c:pt idx="1047">
                  <c:v>-8.3830608314094945E-4</c:v>
                </c:pt>
                <c:pt idx="1048">
                  <c:v>-6.6703744614204918E-4</c:v>
                </c:pt>
                <c:pt idx="1049">
                  <c:v>-1.7757603394034094E-3</c:v>
                </c:pt>
                <c:pt idx="1050">
                  <c:v>-1.4963276825694649E-3</c:v>
                </c:pt>
                <c:pt idx="1051">
                  <c:v>-3.29913646351776E-3</c:v>
                </c:pt>
                <c:pt idx="1052">
                  <c:v>-3.8489931417070578E-3</c:v>
                </c:pt>
                <c:pt idx="1053">
                  <c:v>-3.2270223094711392E-3</c:v>
                </c:pt>
                <c:pt idx="1054">
                  <c:v>-3.6416746389199561E-3</c:v>
                </c:pt>
                <c:pt idx="1055">
                  <c:v>-2.4157637664706799E-3</c:v>
                </c:pt>
                <c:pt idx="1056">
                  <c:v>-2.2625196116637936E-3</c:v>
                </c:pt>
                <c:pt idx="1057">
                  <c:v>-1.3160495086879109E-3</c:v>
                </c:pt>
                <c:pt idx="1058">
                  <c:v>-1.1718212005944473E-3</c:v>
                </c:pt>
                <c:pt idx="1059">
                  <c:v>-7.6619192909432865E-4</c:v>
                </c:pt>
                <c:pt idx="1060">
                  <c:v>-9.5548594968941636E-4</c:v>
                </c:pt>
                <c:pt idx="1061">
                  <c:v>-1.3070336619743772E-3</c:v>
                </c:pt>
                <c:pt idx="1062">
                  <c:v>-3.5335034078498584E-3</c:v>
                </c:pt>
                <c:pt idx="1063">
                  <c:v>-3.858009889824876E-3</c:v>
                </c:pt>
                <c:pt idx="1064">
                  <c:v>-3.479420947230305E-3</c:v>
                </c:pt>
                <c:pt idx="1065">
                  <c:v>-2.3887162263300787E-3</c:v>
                </c:pt>
                <c:pt idx="1066">
                  <c:v>-3.4073076945878578E-3</c:v>
                </c:pt>
                <c:pt idx="1067">
                  <c:v>-3.9030756023268331E-3</c:v>
                </c:pt>
                <c:pt idx="1068">
                  <c:v>-3.839977294993524E-3</c:v>
                </c:pt>
                <c:pt idx="1069">
                  <c:v>-3.0647695191857727E-3</c:v>
                </c:pt>
                <c:pt idx="1070">
                  <c:v>-3.2270223094711392E-3</c:v>
                </c:pt>
                <c:pt idx="1071">
                  <c:v>-2.4698462270904553E-3</c:v>
                </c:pt>
                <c:pt idx="1072">
                  <c:v>-1.8659061868772087E-3</c:v>
                </c:pt>
                <c:pt idx="1073">
                  <c:v>-1.4692864522597437E-3</c:v>
                </c:pt>
                <c:pt idx="1074">
                  <c:v>-1.7126629334744958E-3</c:v>
                </c:pt>
                <c:pt idx="1075">
                  <c:v>-1.9921028015434938E-3</c:v>
                </c:pt>
                <c:pt idx="1076">
                  <c:v>-1.3881636627345317E-3</c:v>
                </c:pt>
                <c:pt idx="1077">
                  <c:v>-1.5233689128792971E-3</c:v>
                </c:pt>
                <c:pt idx="1078">
                  <c:v>-3.0377282888759405E-3</c:v>
                </c:pt>
                <c:pt idx="1079">
                  <c:v>-1.6044989136395627E-3</c:v>
                </c:pt>
                <c:pt idx="1080">
                  <c:v>-1.1898528940216258E-3</c:v>
                </c:pt>
                <c:pt idx="1081">
                  <c:v>-6.5802069802423091E-4</c:v>
                </c:pt>
                <c:pt idx="1082">
                  <c:v>-2.884485035474782E-4</c:v>
                </c:pt>
                <c:pt idx="1083">
                  <c:v>0</c:v>
                </c:pt>
                <c:pt idx="1084">
                  <c:v>-2.5212869392177151E-4</c:v>
                </c:pt>
                <c:pt idx="1085">
                  <c:v>-4.5023141854394488E-4</c:v>
                </c:pt>
                <c:pt idx="1086">
                  <c:v>-1.0715534775229685E-3</c:v>
                </c:pt>
                <c:pt idx="1087">
                  <c:v>-2.6203504577769765E-3</c:v>
                </c:pt>
                <c:pt idx="1088">
                  <c:v>-1.3416878263352583E-3</c:v>
                </c:pt>
                <c:pt idx="1089">
                  <c:v>-1.1796045156593493E-3</c:v>
                </c:pt>
                <c:pt idx="1090">
                  <c:v>-2.7824337684526634E-3</c:v>
                </c:pt>
                <c:pt idx="1091">
                  <c:v>-3.4487744669720044E-3</c:v>
                </c:pt>
                <c:pt idx="1092">
                  <c:v>-2.872479151698637E-3</c:v>
                </c:pt>
                <c:pt idx="1093">
                  <c:v>-1.6658553481495586E-3</c:v>
                </c:pt>
                <c:pt idx="1094">
                  <c:v>-2.0440542420406826E-3</c:v>
                </c:pt>
                <c:pt idx="1095">
                  <c:v>-2.4852792312881622E-3</c:v>
                </c:pt>
                <c:pt idx="1096">
                  <c:v>-2.2871765066658778E-3</c:v>
                </c:pt>
                <c:pt idx="1097">
                  <c:v>-8.6444342314140332E-4</c:v>
                </c:pt>
                <c:pt idx="1098">
                  <c:v>-8.6444342314140332E-4</c:v>
                </c:pt>
                <c:pt idx="1099">
                  <c:v>-4.3222486319072217E-4</c:v>
                </c:pt>
                <c:pt idx="1100">
                  <c:v>-5.4027680178969639E-4</c:v>
                </c:pt>
                <c:pt idx="1101">
                  <c:v>-4.7724440319363293E-4</c:v>
                </c:pt>
                <c:pt idx="1102">
                  <c:v>0</c:v>
                </c:pt>
                <c:pt idx="1103">
                  <c:v>-9.9048244882826708E-5</c:v>
                </c:pt>
                <c:pt idx="1104">
                  <c:v>-1.2425984598271045E-3</c:v>
                </c:pt>
                <c:pt idx="1105">
                  <c:v>0</c:v>
                </c:pt>
                <c:pt idx="1106">
                  <c:v>-2.2503060436473987E-4</c:v>
                </c:pt>
                <c:pt idx="1107">
                  <c:v>-8.1910779939808886E-4</c:v>
                </c:pt>
                <c:pt idx="1108">
                  <c:v>-4.860670055503169E-4</c:v>
                </c:pt>
                <c:pt idx="1109">
                  <c:v>-8.0110805141597741E-4</c:v>
                </c:pt>
                <c:pt idx="1110">
                  <c:v>-5.0406585340978527E-4</c:v>
                </c:pt>
                <c:pt idx="1111">
                  <c:v>-1.2601722845649865E-3</c:v>
                </c:pt>
                <c:pt idx="1112">
                  <c:v>-1.4941996124921975E-3</c:v>
                </c:pt>
                <c:pt idx="1113">
                  <c:v>-2.493336395993806E-3</c:v>
                </c:pt>
                <c:pt idx="1114">
                  <c:v>-2.6553584311365119E-3</c:v>
                </c:pt>
                <c:pt idx="1115">
                  <c:v>-1.3231808537870204E-3</c:v>
                </c:pt>
                <c:pt idx="1116">
                  <c:v>-1.1791576665040049E-3</c:v>
                </c:pt>
                <c:pt idx="1117">
                  <c:v>-1.9892696424618217E-3</c:v>
                </c:pt>
                <c:pt idx="1118">
                  <c:v>-2.4753366480119166E-3</c:v>
                </c:pt>
                <c:pt idx="1119">
                  <c:v>-1.9442608212216772E-3</c:v>
                </c:pt>
                <c:pt idx="1120">
                  <c:v>-1.6742285965959391E-3</c:v>
                </c:pt>
                <c:pt idx="1121">
                  <c:v>-2.4303035234662929E-4</c:v>
                </c:pt>
                <c:pt idx="1122">
                  <c:v>-9.6313098668110442E-4</c:v>
                </c:pt>
                <c:pt idx="1123">
                  <c:v>-2.3403362878415823E-4</c:v>
                </c:pt>
                <c:pt idx="1124">
                  <c:v>-1.5301901072328761E-4</c:v>
                </c:pt>
                <c:pt idx="1125">
                  <c:v>-6.6608878867480126E-4</c:v>
                </c:pt>
                <c:pt idx="1126">
                  <c:v>-8.6411662063812233E-4</c:v>
                </c:pt>
                <c:pt idx="1127">
                  <c:v>-1.5212086857504525E-3</c:v>
                </c:pt>
                <c:pt idx="1128">
                  <c:v>-3.8435200221821342E-3</c:v>
                </c:pt>
                <c:pt idx="1129">
                  <c:v>-3.5014753037926338E-3</c:v>
                </c:pt>
                <c:pt idx="1130">
                  <c:v>-2.7363730491974936E-3</c:v>
                </c:pt>
                <c:pt idx="1131">
                  <c:v>-2.7093702767960748E-3</c:v>
                </c:pt>
                <c:pt idx="1132">
                  <c:v>-2.9344008811608147E-3</c:v>
                </c:pt>
                <c:pt idx="1133">
                  <c:v>-2.6913642279572381E-3</c:v>
                </c:pt>
                <c:pt idx="1134">
                  <c:v>-4.3835988733920139E-3</c:v>
                </c:pt>
                <c:pt idx="1135">
                  <c:v>-4.4376035180724305E-3</c:v>
                </c:pt>
                <c:pt idx="1136">
                  <c:v>-2.9794025014217018E-3</c:v>
                </c:pt>
                <c:pt idx="1137">
                  <c:v>-1.2781720325468759E-3</c:v>
                </c:pt>
                <c:pt idx="1138">
                  <c:v>-6.3008299185407513E-4</c:v>
                </c:pt>
                <c:pt idx="1139">
                  <c:v>-5.2207280237104303E-4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-6.2836855070691477E-5</c:v>
                </c:pt>
                <c:pt idx="1144">
                  <c:v>-1.2208477677673191E-3</c:v>
                </c:pt>
                <c:pt idx="1145">
                  <c:v>-1.5978796703767228E-3</c:v>
                </c:pt>
                <c:pt idx="1146">
                  <c:v>-2.5853291730946193E-3</c:v>
                </c:pt>
                <c:pt idx="1147">
                  <c:v>-3.4111949853377066E-3</c:v>
                </c:pt>
                <c:pt idx="1148">
                  <c:v>-2.5583996053114566E-3</c:v>
                </c:pt>
                <c:pt idx="1149">
                  <c:v>-2.1813677027020528E-3</c:v>
                </c:pt>
                <c:pt idx="1150">
                  <c:v>-1.7055970438276669E-3</c:v>
                </c:pt>
                <c:pt idx="1151">
                  <c:v>-1.8223002159222235E-3</c:v>
                </c:pt>
                <c:pt idx="1152">
                  <c:v>-2.1364880820037291E-3</c:v>
                </c:pt>
                <c:pt idx="1153">
                  <c:v>-2.3250004425797721E-3</c:v>
                </c:pt>
                <c:pt idx="1154">
                  <c:v>-1.5529928682211924E-3</c:v>
                </c:pt>
                <c:pt idx="1155">
                  <c:v>-3.1688234891950051E-3</c:v>
                </c:pt>
                <c:pt idx="1156">
                  <c:v>-3.2944980970184279E-3</c:v>
                </c:pt>
                <c:pt idx="1157">
                  <c:v>-2.163416752104852E-3</c:v>
                </c:pt>
                <c:pt idx="1158">
                  <c:v>-3.4471031703071642E-3</c:v>
                </c:pt>
                <c:pt idx="1159">
                  <c:v>-3.1059857364423848E-3</c:v>
                </c:pt>
                <c:pt idx="1160">
                  <c:v>-3.267569426917194E-3</c:v>
                </c:pt>
                <c:pt idx="1161">
                  <c:v>-3.1149580698532908E-3</c:v>
                </c:pt>
                <c:pt idx="1162">
                  <c:v>-2.2890922576104256E-3</c:v>
                </c:pt>
                <c:pt idx="1163">
                  <c:v>-2.8007702037717852E-3</c:v>
                </c:pt>
                <c:pt idx="1164">
                  <c:v>-3.456081787493348E-3</c:v>
                </c:pt>
                <c:pt idx="1165">
                  <c:v>-6.194007954737013E-3</c:v>
                </c:pt>
                <c:pt idx="1166">
                  <c:v>-1.0395160567348238E-2</c:v>
                </c:pt>
                <c:pt idx="1167">
                  <c:v>-1.3932031058191185E-2</c:v>
                </c:pt>
                <c:pt idx="1168">
                  <c:v>-1.4264176158645059E-2</c:v>
                </c:pt>
                <c:pt idx="1169">
                  <c:v>-9.8296234856202203E-3</c:v>
                </c:pt>
                <c:pt idx="1170">
                  <c:v>-7.4866729901255091E-3</c:v>
                </c:pt>
                <c:pt idx="1171">
                  <c:v>-7.5046230430404481E-3</c:v>
                </c:pt>
                <c:pt idx="1172">
                  <c:v>-8.6805911901096655E-3</c:v>
                </c:pt>
                <c:pt idx="1173">
                  <c:v>-1.1607030615611635E-2</c:v>
                </c:pt>
                <c:pt idx="1174">
                  <c:v>-9.0486372940754567E-3</c:v>
                </c:pt>
                <c:pt idx="1175">
                  <c:v>-9.5064579000346816E-3</c:v>
                </c:pt>
                <c:pt idx="1176">
                  <c:v>-1.0610602495707555E-2</c:v>
                </c:pt>
                <c:pt idx="1177">
                  <c:v>-8.0252805040703645E-3</c:v>
                </c:pt>
                <c:pt idx="1178">
                  <c:v>-9.0845454790448033E-3</c:v>
                </c:pt>
                <c:pt idx="1179">
                  <c:v>-8.070167306225895E-3</c:v>
                </c:pt>
                <c:pt idx="1180">
                  <c:v>-7.5495098451959786E-3</c:v>
                </c:pt>
                <c:pt idx="1181">
                  <c:v>-7.8367681434942105E-3</c:v>
                </c:pt>
                <c:pt idx="1182">
                  <c:v>-6.7236440329531133E-3</c:v>
                </c:pt>
                <c:pt idx="1183">
                  <c:v>-6.1850365190082579E-3</c:v>
                </c:pt>
                <c:pt idx="1184">
                  <c:v>-6.1491283340389113E-3</c:v>
                </c:pt>
                <c:pt idx="1185">
                  <c:v>-7.7470017206403563E-3</c:v>
                </c:pt>
                <c:pt idx="1186">
                  <c:v>-7.4507648051561626E-3</c:v>
                </c:pt>
                <c:pt idx="1187">
                  <c:v>-8.8691044483677484E-3</c:v>
                </c:pt>
                <c:pt idx="1188">
                  <c:v>-8.7972880784289442E-3</c:v>
                </c:pt>
                <c:pt idx="1189">
                  <c:v>-9.1384046146114617E-3</c:v>
                </c:pt>
                <c:pt idx="1190">
                  <c:v>-9.9283694233424091E-3</c:v>
                </c:pt>
                <c:pt idx="1191">
                  <c:v>-1.2558578217135241E-2</c:v>
                </c:pt>
                <c:pt idx="1192">
                  <c:v>-1.3025370258823221E-2</c:v>
                </c:pt>
                <c:pt idx="1193">
                  <c:v>-1.0969677163944591E-2</c:v>
                </c:pt>
                <c:pt idx="1194">
                  <c:v>-1.0556744257823047E-2</c:v>
                </c:pt>
                <c:pt idx="1195">
                  <c:v>-8.9498922540354187E-3</c:v>
                </c:pt>
                <c:pt idx="1196">
                  <c:v>-7.6123475979488209E-3</c:v>
                </c:pt>
                <c:pt idx="1197">
                  <c:v>-8.0611886890397111E-3</c:v>
                </c:pt>
                <c:pt idx="1198">
                  <c:v>-7.495651607311693E-3</c:v>
                </c:pt>
                <c:pt idx="1199">
                  <c:v>-7.1186197047022892E-3</c:v>
                </c:pt>
                <c:pt idx="1200">
                  <c:v>-6.6877358479836557E-3</c:v>
                </c:pt>
                <c:pt idx="1201">
                  <c:v>-6.4543366852520823E-3</c:v>
                </c:pt>
                <c:pt idx="1202">
                  <c:v>-7.0737400840039655E-3</c:v>
                </c:pt>
                <c:pt idx="1203">
                  <c:v>-7.226344259610662E-3</c:v>
                </c:pt>
                <c:pt idx="1204">
                  <c:v>-5.6643790579785636E-3</c:v>
                </c:pt>
                <c:pt idx="1205">
                  <c:v>-5.260417587585775E-3</c:v>
                </c:pt>
                <c:pt idx="1206">
                  <c:v>-4.7038591230439408E-3</c:v>
                </c:pt>
                <c:pt idx="1207">
                  <c:v>-5.2065593497014895E-3</c:v>
                </c:pt>
                <c:pt idx="1208">
                  <c:v>-5.7990322829879482E-3</c:v>
                </c:pt>
                <c:pt idx="1209">
                  <c:v>-3.8331065086452121E-3</c:v>
                </c:pt>
                <c:pt idx="1210">
                  <c:v>-1.0772222093470285E-3</c:v>
                </c:pt>
                <c:pt idx="1211">
                  <c:v>-1.014385354276448E-3</c:v>
                </c:pt>
                <c:pt idx="1212">
                  <c:v>-8.0791486164588644E-4</c:v>
                </c:pt>
                <c:pt idx="1213">
                  <c:v>0</c:v>
                </c:pt>
                <c:pt idx="1214">
                  <c:v>-1.6157788952142482E-4</c:v>
                </c:pt>
                <c:pt idx="1215">
                  <c:v>-6.1937398059108695E-4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-2.7802012594746461E-4</c:v>
                </c:pt>
                <c:pt idx="1220">
                  <c:v>-2.0627074009327284E-4</c:v>
                </c:pt>
                <c:pt idx="1221">
                  <c:v>-1.3004224174464341E-3</c:v>
                </c:pt>
                <c:pt idx="1222">
                  <c:v>-1.5605083358877225E-3</c:v>
                </c:pt>
                <c:pt idx="1223">
                  <c:v>-1.6860666221755194E-3</c:v>
                </c:pt>
                <c:pt idx="1224">
                  <c:v>-2.6725942207473929E-3</c:v>
                </c:pt>
                <c:pt idx="1225">
                  <c:v>-4.6456574894951919E-3</c:v>
                </c:pt>
                <c:pt idx="1226">
                  <c:v>-3.2286407505568437E-3</c:v>
                </c:pt>
                <c:pt idx="1227">
                  <c:v>-3.1658616074129453E-3</c:v>
                </c:pt>
                <c:pt idx="1228">
                  <c:v>-1.2466144138578716E-3</c:v>
                </c:pt>
                <c:pt idx="1229">
                  <c:v>-1.1748650280035688E-3</c:v>
                </c:pt>
                <c:pt idx="1230">
                  <c:v>-4.8429086604084848E-4</c:v>
                </c:pt>
                <c:pt idx="1231">
                  <c:v>-7.8025058056430119E-4</c:v>
                </c:pt>
                <c:pt idx="1232">
                  <c:v>-8.6993417392500216E-4</c:v>
                </c:pt>
                <c:pt idx="1233">
                  <c:v>-7.8025058056430119E-4</c:v>
                </c:pt>
                <c:pt idx="1234">
                  <c:v>-6.3675898361492678E-4</c:v>
                </c:pt>
                <c:pt idx="1235">
                  <c:v>-8.9684490205599321E-4</c:v>
                </c:pt>
                <c:pt idx="1236">
                  <c:v>0</c:v>
                </c:pt>
                <c:pt idx="1237">
                  <c:v>-6.3668621314705298E-4</c:v>
                </c:pt>
                <c:pt idx="1238">
                  <c:v>-2.3763423997404942E-3</c:v>
                </c:pt>
                <c:pt idx="1239">
                  <c:v>-1.7939129746569193E-5</c:v>
                </c:pt>
                <c:pt idx="1240">
                  <c:v>-4.8423634103000879E-4</c:v>
                </c:pt>
                <c:pt idx="1241">
                  <c:v>-4.7527439838124241E-4</c:v>
                </c:pt>
                <c:pt idx="1242">
                  <c:v>-2.0355868143204781E-3</c:v>
                </c:pt>
                <c:pt idx="1243">
                  <c:v>-1.5782506489534498E-3</c:v>
                </c:pt>
                <c:pt idx="1244">
                  <c:v>-3.9187228597915569E-3</c:v>
                </c:pt>
                <c:pt idx="1245">
                  <c:v>-3.1654713111464172E-3</c:v>
                </c:pt>
                <c:pt idx="1246">
                  <c:v>-2.555692447520741E-3</c:v>
                </c:pt>
                <c:pt idx="1247">
                  <c:v>-1.0581450157531869E-3</c:v>
                </c:pt>
                <c:pt idx="1248">
                  <c:v>-2.5467233310134674E-3</c:v>
                </c:pt>
                <c:pt idx="1249">
                  <c:v>-4.779584975143969E-3</c:v>
                </c:pt>
                <c:pt idx="1250">
                  <c:v>-3.685570667220639E-3</c:v>
                </c:pt>
                <c:pt idx="1251">
                  <c:v>-3.0309596720435872E-3</c:v>
                </c:pt>
                <c:pt idx="1252">
                  <c:v>-2.2866700660472139E-3</c:v>
                </c:pt>
                <c:pt idx="1253">
                  <c:v>-2.3046091957937831E-3</c:v>
                </c:pt>
                <c:pt idx="1254">
                  <c:v>-2.3584104438523212E-3</c:v>
                </c:pt>
                <c:pt idx="1255">
                  <c:v>-7.7119067839170885E-4</c:v>
                </c:pt>
                <c:pt idx="1256">
                  <c:v>-1.6948303321681069E-3</c:v>
                </c:pt>
                <c:pt idx="1257">
                  <c:v>-2.9592192942385909E-3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37-4B41-B282-9FB8102E2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730288"/>
        <c:axId val="975727664"/>
      </c:lineChart>
      <c:dateAx>
        <c:axId val="9757302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727664"/>
        <c:crosses val="autoZero"/>
        <c:auto val="1"/>
        <c:lblOffset val="100"/>
        <c:baseTimeUnit val="days"/>
      </c:dateAx>
      <c:valAx>
        <c:axId val="97572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73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</a:t>
            </a:r>
            <a:r>
              <a:rPr lang="en-US" baseline="0"/>
              <a:t> month rolling window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Correlation!$A$22:$A$1259</c:f>
              <c:numCache>
                <c:formatCode>m/d/yyyy</c:formatCode>
                <c:ptCount val="1238"/>
                <c:pt idx="0">
                  <c:v>40575</c:v>
                </c:pt>
                <c:pt idx="1">
                  <c:v>40576</c:v>
                </c:pt>
                <c:pt idx="2">
                  <c:v>40577</c:v>
                </c:pt>
                <c:pt idx="3">
                  <c:v>40578</c:v>
                </c:pt>
                <c:pt idx="4">
                  <c:v>40581</c:v>
                </c:pt>
                <c:pt idx="5">
                  <c:v>40582</c:v>
                </c:pt>
                <c:pt idx="6">
                  <c:v>40583</c:v>
                </c:pt>
                <c:pt idx="7">
                  <c:v>40584</c:v>
                </c:pt>
                <c:pt idx="8">
                  <c:v>40585</c:v>
                </c:pt>
                <c:pt idx="9">
                  <c:v>40588</c:v>
                </c:pt>
                <c:pt idx="10">
                  <c:v>40589</c:v>
                </c:pt>
                <c:pt idx="11">
                  <c:v>40590</c:v>
                </c:pt>
                <c:pt idx="12">
                  <c:v>40591</c:v>
                </c:pt>
                <c:pt idx="13">
                  <c:v>40592</c:v>
                </c:pt>
                <c:pt idx="14">
                  <c:v>40596</c:v>
                </c:pt>
                <c:pt idx="15">
                  <c:v>40597</c:v>
                </c:pt>
                <c:pt idx="16">
                  <c:v>40598</c:v>
                </c:pt>
                <c:pt idx="17">
                  <c:v>40599</c:v>
                </c:pt>
                <c:pt idx="18">
                  <c:v>40602</c:v>
                </c:pt>
                <c:pt idx="19">
                  <c:v>40603</c:v>
                </c:pt>
                <c:pt idx="20">
                  <c:v>40604</c:v>
                </c:pt>
                <c:pt idx="21">
                  <c:v>40605</c:v>
                </c:pt>
                <c:pt idx="22">
                  <c:v>40606</c:v>
                </c:pt>
                <c:pt idx="23">
                  <c:v>40609</c:v>
                </c:pt>
                <c:pt idx="24">
                  <c:v>40610</c:v>
                </c:pt>
                <c:pt idx="25">
                  <c:v>40611</c:v>
                </c:pt>
                <c:pt idx="26">
                  <c:v>40612</c:v>
                </c:pt>
                <c:pt idx="27">
                  <c:v>40613</c:v>
                </c:pt>
                <c:pt idx="28">
                  <c:v>40616</c:v>
                </c:pt>
                <c:pt idx="29">
                  <c:v>40617</c:v>
                </c:pt>
                <c:pt idx="30">
                  <c:v>40618</c:v>
                </c:pt>
                <c:pt idx="31">
                  <c:v>40619</c:v>
                </c:pt>
                <c:pt idx="32">
                  <c:v>40620</c:v>
                </c:pt>
                <c:pt idx="33">
                  <c:v>40623</c:v>
                </c:pt>
                <c:pt idx="34">
                  <c:v>40624</c:v>
                </c:pt>
                <c:pt idx="35">
                  <c:v>40625</c:v>
                </c:pt>
                <c:pt idx="36">
                  <c:v>40626</c:v>
                </c:pt>
                <c:pt idx="37">
                  <c:v>40627</c:v>
                </c:pt>
                <c:pt idx="38">
                  <c:v>40630</c:v>
                </c:pt>
                <c:pt idx="39">
                  <c:v>40631</c:v>
                </c:pt>
                <c:pt idx="40">
                  <c:v>40632</c:v>
                </c:pt>
                <c:pt idx="41">
                  <c:v>40633</c:v>
                </c:pt>
                <c:pt idx="42">
                  <c:v>40634</c:v>
                </c:pt>
                <c:pt idx="43">
                  <c:v>40637</c:v>
                </c:pt>
                <c:pt idx="44">
                  <c:v>40638</c:v>
                </c:pt>
                <c:pt idx="45">
                  <c:v>40639</c:v>
                </c:pt>
                <c:pt idx="46">
                  <c:v>40640</c:v>
                </c:pt>
                <c:pt idx="47">
                  <c:v>40641</c:v>
                </c:pt>
                <c:pt idx="48">
                  <c:v>40644</c:v>
                </c:pt>
                <c:pt idx="49">
                  <c:v>40645</c:v>
                </c:pt>
                <c:pt idx="50">
                  <c:v>40646</c:v>
                </c:pt>
                <c:pt idx="51">
                  <c:v>40647</c:v>
                </c:pt>
                <c:pt idx="52">
                  <c:v>40648</c:v>
                </c:pt>
                <c:pt idx="53">
                  <c:v>40651</c:v>
                </c:pt>
                <c:pt idx="54">
                  <c:v>40652</c:v>
                </c:pt>
                <c:pt idx="55">
                  <c:v>40653</c:v>
                </c:pt>
                <c:pt idx="56">
                  <c:v>40654</c:v>
                </c:pt>
                <c:pt idx="57">
                  <c:v>40658</c:v>
                </c:pt>
                <c:pt idx="58">
                  <c:v>40659</c:v>
                </c:pt>
                <c:pt idx="59">
                  <c:v>40660</c:v>
                </c:pt>
                <c:pt idx="60">
                  <c:v>40661</c:v>
                </c:pt>
                <c:pt idx="61">
                  <c:v>40662</c:v>
                </c:pt>
                <c:pt idx="62">
                  <c:v>40665</c:v>
                </c:pt>
                <c:pt idx="63">
                  <c:v>40666</c:v>
                </c:pt>
                <c:pt idx="64">
                  <c:v>40667</c:v>
                </c:pt>
                <c:pt idx="65">
                  <c:v>40668</c:v>
                </c:pt>
                <c:pt idx="66">
                  <c:v>40669</c:v>
                </c:pt>
                <c:pt idx="67">
                  <c:v>40672</c:v>
                </c:pt>
                <c:pt idx="68">
                  <c:v>40673</c:v>
                </c:pt>
                <c:pt idx="69">
                  <c:v>40674</c:v>
                </c:pt>
                <c:pt idx="70">
                  <c:v>40675</c:v>
                </c:pt>
                <c:pt idx="71">
                  <c:v>40676</c:v>
                </c:pt>
                <c:pt idx="72">
                  <c:v>40679</c:v>
                </c:pt>
                <c:pt idx="73">
                  <c:v>40680</c:v>
                </c:pt>
                <c:pt idx="74">
                  <c:v>40681</c:v>
                </c:pt>
                <c:pt idx="75">
                  <c:v>40682</c:v>
                </c:pt>
                <c:pt idx="76">
                  <c:v>40683</c:v>
                </c:pt>
                <c:pt idx="77">
                  <c:v>40686</c:v>
                </c:pt>
                <c:pt idx="78">
                  <c:v>40687</c:v>
                </c:pt>
                <c:pt idx="79">
                  <c:v>40688</c:v>
                </c:pt>
                <c:pt idx="80">
                  <c:v>40689</c:v>
                </c:pt>
                <c:pt idx="81">
                  <c:v>40690</c:v>
                </c:pt>
                <c:pt idx="82">
                  <c:v>40694</c:v>
                </c:pt>
                <c:pt idx="83">
                  <c:v>40695</c:v>
                </c:pt>
                <c:pt idx="84">
                  <c:v>40696</c:v>
                </c:pt>
                <c:pt idx="85">
                  <c:v>40697</c:v>
                </c:pt>
                <c:pt idx="86">
                  <c:v>40700</c:v>
                </c:pt>
                <c:pt idx="87">
                  <c:v>40701</c:v>
                </c:pt>
                <c:pt idx="88">
                  <c:v>40702</c:v>
                </c:pt>
                <c:pt idx="89">
                  <c:v>40703</c:v>
                </c:pt>
                <c:pt idx="90">
                  <c:v>40704</c:v>
                </c:pt>
                <c:pt idx="91">
                  <c:v>40707</c:v>
                </c:pt>
                <c:pt idx="92">
                  <c:v>40708</c:v>
                </c:pt>
                <c:pt idx="93">
                  <c:v>40709</c:v>
                </c:pt>
                <c:pt idx="94">
                  <c:v>40710</c:v>
                </c:pt>
                <c:pt idx="95">
                  <c:v>40711</c:v>
                </c:pt>
                <c:pt idx="96">
                  <c:v>40714</c:v>
                </c:pt>
                <c:pt idx="97">
                  <c:v>40715</c:v>
                </c:pt>
                <c:pt idx="98">
                  <c:v>40716</c:v>
                </c:pt>
                <c:pt idx="99">
                  <c:v>40717</c:v>
                </c:pt>
                <c:pt idx="100">
                  <c:v>40718</c:v>
                </c:pt>
                <c:pt idx="101">
                  <c:v>40721</c:v>
                </c:pt>
                <c:pt idx="102">
                  <c:v>40722</c:v>
                </c:pt>
                <c:pt idx="103">
                  <c:v>40723</c:v>
                </c:pt>
                <c:pt idx="104">
                  <c:v>40724</c:v>
                </c:pt>
                <c:pt idx="105">
                  <c:v>40725</c:v>
                </c:pt>
                <c:pt idx="106">
                  <c:v>40729</c:v>
                </c:pt>
                <c:pt idx="107">
                  <c:v>40730</c:v>
                </c:pt>
                <c:pt idx="108">
                  <c:v>40731</c:v>
                </c:pt>
                <c:pt idx="109">
                  <c:v>40732</c:v>
                </c:pt>
                <c:pt idx="110">
                  <c:v>40735</c:v>
                </c:pt>
                <c:pt idx="111">
                  <c:v>40736</c:v>
                </c:pt>
                <c:pt idx="112">
                  <c:v>40737</c:v>
                </c:pt>
                <c:pt idx="113">
                  <c:v>40738</c:v>
                </c:pt>
                <c:pt idx="114">
                  <c:v>40739</c:v>
                </c:pt>
                <c:pt idx="115">
                  <c:v>40742</c:v>
                </c:pt>
                <c:pt idx="116">
                  <c:v>40743</c:v>
                </c:pt>
                <c:pt idx="117">
                  <c:v>40744</c:v>
                </c:pt>
                <c:pt idx="118">
                  <c:v>40745</c:v>
                </c:pt>
                <c:pt idx="119">
                  <c:v>40746</c:v>
                </c:pt>
                <c:pt idx="120">
                  <c:v>40749</c:v>
                </c:pt>
                <c:pt idx="121">
                  <c:v>40750</c:v>
                </c:pt>
                <c:pt idx="122">
                  <c:v>40751</c:v>
                </c:pt>
                <c:pt idx="123">
                  <c:v>40752</c:v>
                </c:pt>
                <c:pt idx="124">
                  <c:v>40753</c:v>
                </c:pt>
                <c:pt idx="125">
                  <c:v>40756</c:v>
                </c:pt>
                <c:pt idx="126">
                  <c:v>40757</c:v>
                </c:pt>
                <c:pt idx="127">
                  <c:v>40758</c:v>
                </c:pt>
                <c:pt idx="128">
                  <c:v>40759</c:v>
                </c:pt>
                <c:pt idx="129">
                  <c:v>40760</c:v>
                </c:pt>
                <c:pt idx="130">
                  <c:v>40763</c:v>
                </c:pt>
                <c:pt idx="131">
                  <c:v>40764</c:v>
                </c:pt>
                <c:pt idx="132">
                  <c:v>40765</c:v>
                </c:pt>
                <c:pt idx="133">
                  <c:v>40766</c:v>
                </c:pt>
                <c:pt idx="134">
                  <c:v>40767</c:v>
                </c:pt>
                <c:pt idx="135">
                  <c:v>40770</c:v>
                </c:pt>
                <c:pt idx="136">
                  <c:v>40771</c:v>
                </c:pt>
                <c:pt idx="137">
                  <c:v>40772</c:v>
                </c:pt>
                <c:pt idx="138">
                  <c:v>40773</c:v>
                </c:pt>
                <c:pt idx="139">
                  <c:v>40774</c:v>
                </c:pt>
                <c:pt idx="140">
                  <c:v>40777</c:v>
                </c:pt>
                <c:pt idx="141">
                  <c:v>40778</c:v>
                </c:pt>
                <c:pt idx="142">
                  <c:v>40779</c:v>
                </c:pt>
                <c:pt idx="143">
                  <c:v>40780</c:v>
                </c:pt>
                <c:pt idx="144">
                  <c:v>40781</c:v>
                </c:pt>
                <c:pt idx="145">
                  <c:v>40784</c:v>
                </c:pt>
                <c:pt idx="146">
                  <c:v>40785</c:v>
                </c:pt>
                <c:pt idx="147">
                  <c:v>40786</c:v>
                </c:pt>
                <c:pt idx="148">
                  <c:v>40787</c:v>
                </c:pt>
                <c:pt idx="149">
                  <c:v>40788</c:v>
                </c:pt>
                <c:pt idx="150">
                  <c:v>40792</c:v>
                </c:pt>
                <c:pt idx="151">
                  <c:v>40793</c:v>
                </c:pt>
                <c:pt idx="152">
                  <c:v>40794</c:v>
                </c:pt>
                <c:pt idx="153">
                  <c:v>40795</c:v>
                </c:pt>
                <c:pt idx="154">
                  <c:v>40798</c:v>
                </c:pt>
                <c:pt idx="155">
                  <c:v>40799</c:v>
                </c:pt>
                <c:pt idx="156">
                  <c:v>40800</c:v>
                </c:pt>
                <c:pt idx="157">
                  <c:v>40801</c:v>
                </c:pt>
                <c:pt idx="158">
                  <c:v>40802</c:v>
                </c:pt>
                <c:pt idx="159">
                  <c:v>40805</c:v>
                </c:pt>
                <c:pt idx="160">
                  <c:v>40806</c:v>
                </c:pt>
                <c:pt idx="161">
                  <c:v>40807</c:v>
                </c:pt>
                <c:pt idx="162">
                  <c:v>40808</c:v>
                </c:pt>
                <c:pt idx="163">
                  <c:v>40809</c:v>
                </c:pt>
                <c:pt idx="164">
                  <c:v>40812</c:v>
                </c:pt>
                <c:pt idx="165">
                  <c:v>40813</c:v>
                </c:pt>
                <c:pt idx="166">
                  <c:v>40814</c:v>
                </c:pt>
                <c:pt idx="167">
                  <c:v>40815</c:v>
                </c:pt>
                <c:pt idx="168">
                  <c:v>40816</c:v>
                </c:pt>
                <c:pt idx="169">
                  <c:v>40819</c:v>
                </c:pt>
                <c:pt idx="170">
                  <c:v>40820</c:v>
                </c:pt>
                <c:pt idx="171">
                  <c:v>40821</c:v>
                </c:pt>
                <c:pt idx="172">
                  <c:v>40822</c:v>
                </c:pt>
                <c:pt idx="173">
                  <c:v>40823</c:v>
                </c:pt>
                <c:pt idx="174">
                  <c:v>40826</c:v>
                </c:pt>
                <c:pt idx="175">
                  <c:v>40827</c:v>
                </c:pt>
                <c:pt idx="176">
                  <c:v>40828</c:v>
                </c:pt>
                <c:pt idx="177">
                  <c:v>40829</c:v>
                </c:pt>
                <c:pt idx="178">
                  <c:v>40830</c:v>
                </c:pt>
                <c:pt idx="179">
                  <c:v>40833</c:v>
                </c:pt>
                <c:pt idx="180">
                  <c:v>40834</c:v>
                </c:pt>
                <c:pt idx="181">
                  <c:v>40835</c:v>
                </c:pt>
                <c:pt idx="182">
                  <c:v>40836</c:v>
                </c:pt>
                <c:pt idx="183">
                  <c:v>40837</c:v>
                </c:pt>
                <c:pt idx="184">
                  <c:v>40840</c:v>
                </c:pt>
                <c:pt idx="185">
                  <c:v>40841</c:v>
                </c:pt>
                <c:pt idx="186">
                  <c:v>40842</c:v>
                </c:pt>
                <c:pt idx="187">
                  <c:v>40843</c:v>
                </c:pt>
                <c:pt idx="188">
                  <c:v>40844</c:v>
                </c:pt>
                <c:pt idx="189">
                  <c:v>40847</c:v>
                </c:pt>
                <c:pt idx="190">
                  <c:v>40848</c:v>
                </c:pt>
                <c:pt idx="191">
                  <c:v>40849</c:v>
                </c:pt>
                <c:pt idx="192">
                  <c:v>40850</c:v>
                </c:pt>
                <c:pt idx="193">
                  <c:v>40851</c:v>
                </c:pt>
                <c:pt idx="194">
                  <c:v>40854</c:v>
                </c:pt>
                <c:pt idx="195">
                  <c:v>40855</c:v>
                </c:pt>
                <c:pt idx="196">
                  <c:v>40856</c:v>
                </c:pt>
                <c:pt idx="197">
                  <c:v>40857</c:v>
                </c:pt>
                <c:pt idx="198">
                  <c:v>40858</c:v>
                </c:pt>
                <c:pt idx="199">
                  <c:v>40861</c:v>
                </c:pt>
                <c:pt idx="200">
                  <c:v>40862</c:v>
                </c:pt>
                <c:pt idx="201">
                  <c:v>40863</c:v>
                </c:pt>
                <c:pt idx="202">
                  <c:v>40864</c:v>
                </c:pt>
                <c:pt idx="203">
                  <c:v>40865</c:v>
                </c:pt>
                <c:pt idx="204">
                  <c:v>40868</c:v>
                </c:pt>
                <c:pt idx="205">
                  <c:v>40869</c:v>
                </c:pt>
                <c:pt idx="206">
                  <c:v>40870</c:v>
                </c:pt>
                <c:pt idx="207">
                  <c:v>40872</c:v>
                </c:pt>
                <c:pt idx="208">
                  <c:v>40875</c:v>
                </c:pt>
                <c:pt idx="209">
                  <c:v>40876</c:v>
                </c:pt>
                <c:pt idx="210">
                  <c:v>40877</c:v>
                </c:pt>
                <c:pt idx="211">
                  <c:v>40878</c:v>
                </c:pt>
                <c:pt idx="212">
                  <c:v>40879</c:v>
                </c:pt>
                <c:pt idx="213">
                  <c:v>40882</c:v>
                </c:pt>
                <c:pt idx="214">
                  <c:v>40883</c:v>
                </c:pt>
                <c:pt idx="215">
                  <c:v>40884</c:v>
                </c:pt>
                <c:pt idx="216">
                  <c:v>40885</c:v>
                </c:pt>
                <c:pt idx="217">
                  <c:v>40886</c:v>
                </c:pt>
                <c:pt idx="218">
                  <c:v>40889</c:v>
                </c:pt>
                <c:pt idx="219">
                  <c:v>40890</c:v>
                </c:pt>
                <c:pt idx="220">
                  <c:v>40891</c:v>
                </c:pt>
                <c:pt idx="221">
                  <c:v>40892</c:v>
                </c:pt>
                <c:pt idx="222">
                  <c:v>40893</c:v>
                </c:pt>
                <c:pt idx="223">
                  <c:v>40896</c:v>
                </c:pt>
                <c:pt idx="224">
                  <c:v>40897</c:v>
                </c:pt>
                <c:pt idx="225">
                  <c:v>40898</c:v>
                </c:pt>
                <c:pt idx="226">
                  <c:v>40899</c:v>
                </c:pt>
                <c:pt idx="227">
                  <c:v>40900</c:v>
                </c:pt>
                <c:pt idx="228">
                  <c:v>40904</c:v>
                </c:pt>
                <c:pt idx="229">
                  <c:v>40905</c:v>
                </c:pt>
                <c:pt idx="230">
                  <c:v>40906</c:v>
                </c:pt>
                <c:pt idx="231">
                  <c:v>40907</c:v>
                </c:pt>
                <c:pt idx="232">
                  <c:v>40911</c:v>
                </c:pt>
                <c:pt idx="233">
                  <c:v>40912</c:v>
                </c:pt>
                <c:pt idx="234">
                  <c:v>40913</c:v>
                </c:pt>
                <c:pt idx="235">
                  <c:v>40914</c:v>
                </c:pt>
                <c:pt idx="236">
                  <c:v>40917</c:v>
                </c:pt>
                <c:pt idx="237">
                  <c:v>40918</c:v>
                </c:pt>
                <c:pt idx="238">
                  <c:v>40919</c:v>
                </c:pt>
                <c:pt idx="239">
                  <c:v>40920</c:v>
                </c:pt>
                <c:pt idx="240">
                  <c:v>40921</c:v>
                </c:pt>
                <c:pt idx="241">
                  <c:v>40925</c:v>
                </c:pt>
                <c:pt idx="242">
                  <c:v>40926</c:v>
                </c:pt>
                <c:pt idx="243">
                  <c:v>40927</c:v>
                </c:pt>
                <c:pt idx="244">
                  <c:v>40928</c:v>
                </c:pt>
                <c:pt idx="245">
                  <c:v>40931</c:v>
                </c:pt>
                <c:pt idx="246">
                  <c:v>40932</c:v>
                </c:pt>
                <c:pt idx="247">
                  <c:v>40933</c:v>
                </c:pt>
                <c:pt idx="248">
                  <c:v>40934</c:v>
                </c:pt>
                <c:pt idx="249">
                  <c:v>40935</c:v>
                </c:pt>
                <c:pt idx="250">
                  <c:v>40938</c:v>
                </c:pt>
                <c:pt idx="251">
                  <c:v>40939</c:v>
                </c:pt>
                <c:pt idx="252">
                  <c:v>40940</c:v>
                </c:pt>
                <c:pt idx="253">
                  <c:v>40941</c:v>
                </c:pt>
                <c:pt idx="254">
                  <c:v>40942</c:v>
                </c:pt>
                <c:pt idx="255">
                  <c:v>40945</c:v>
                </c:pt>
                <c:pt idx="256">
                  <c:v>40946</c:v>
                </c:pt>
                <c:pt idx="257">
                  <c:v>40947</c:v>
                </c:pt>
                <c:pt idx="258">
                  <c:v>40948</c:v>
                </c:pt>
                <c:pt idx="259">
                  <c:v>40949</c:v>
                </c:pt>
                <c:pt idx="260">
                  <c:v>40952</c:v>
                </c:pt>
                <c:pt idx="261">
                  <c:v>40953</c:v>
                </c:pt>
                <c:pt idx="262">
                  <c:v>40954</c:v>
                </c:pt>
                <c:pt idx="263">
                  <c:v>40955</c:v>
                </c:pt>
                <c:pt idx="264">
                  <c:v>40956</c:v>
                </c:pt>
                <c:pt idx="265">
                  <c:v>40960</c:v>
                </c:pt>
                <c:pt idx="266">
                  <c:v>40961</c:v>
                </c:pt>
                <c:pt idx="267">
                  <c:v>40962</c:v>
                </c:pt>
                <c:pt idx="268">
                  <c:v>40963</c:v>
                </c:pt>
                <c:pt idx="269">
                  <c:v>40966</c:v>
                </c:pt>
                <c:pt idx="270">
                  <c:v>40967</c:v>
                </c:pt>
                <c:pt idx="271">
                  <c:v>40968</c:v>
                </c:pt>
                <c:pt idx="272">
                  <c:v>40969</c:v>
                </c:pt>
                <c:pt idx="273">
                  <c:v>40970</c:v>
                </c:pt>
                <c:pt idx="274">
                  <c:v>40973</c:v>
                </c:pt>
                <c:pt idx="275">
                  <c:v>40974</c:v>
                </c:pt>
                <c:pt idx="276">
                  <c:v>40975</c:v>
                </c:pt>
                <c:pt idx="277">
                  <c:v>40976</c:v>
                </c:pt>
                <c:pt idx="278">
                  <c:v>40977</c:v>
                </c:pt>
                <c:pt idx="279">
                  <c:v>40980</c:v>
                </c:pt>
                <c:pt idx="280">
                  <c:v>40981</c:v>
                </c:pt>
                <c:pt idx="281">
                  <c:v>40982</c:v>
                </c:pt>
                <c:pt idx="282">
                  <c:v>40983</c:v>
                </c:pt>
                <c:pt idx="283">
                  <c:v>40984</c:v>
                </c:pt>
                <c:pt idx="284">
                  <c:v>40987</c:v>
                </c:pt>
                <c:pt idx="285">
                  <c:v>40988</c:v>
                </c:pt>
                <c:pt idx="286">
                  <c:v>40989</c:v>
                </c:pt>
                <c:pt idx="287">
                  <c:v>40990</c:v>
                </c:pt>
                <c:pt idx="288">
                  <c:v>40991</c:v>
                </c:pt>
                <c:pt idx="289">
                  <c:v>40994</c:v>
                </c:pt>
                <c:pt idx="290">
                  <c:v>40995</c:v>
                </c:pt>
                <c:pt idx="291">
                  <c:v>40996</c:v>
                </c:pt>
                <c:pt idx="292">
                  <c:v>40997</c:v>
                </c:pt>
                <c:pt idx="293">
                  <c:v>40998</c:v>
                </c:pt>
                <c:pt idx="294">
                  <c:v>41001</c:v>
                </c:pt>
                <c:pt idx="295">
                  <c:v>41002</c:v>
                </c:pt>
                <c:pt idx="296">
                  <c:v>41003</c:v>
                </c:pt>
                <c:pt idx="297">
                  <c:v>41004</c:v>
                </c:pt>
                <c:pt idx="298">
                  <c:v>41008</c:v>
                </c:pt>
                <c:pt idx="299">
                  <c:v>41009</c:v>
                </c:pt>
                <c:pt idx="300">
                  <c:v>41010</c:v>
                </c:pt>
                <c:pt idx="301">
                  <c:v>41011</c:v>
                </c:pt>
                <c:pt idx="302">
                  <c:v>41012</c:v>
                </c:pt>
                <c:pt idx="303">
                  <c:v>41015</c:v>
                </c:pt>
                <c:pt idx="304">
                  <c:v>41016</c:v>
                </c:pt>
                <c:pt idx="305">
                  <c:v>41017</c:v>
                </c:pt>
                <c:pt idx="306">
                  <c:v>41018</c:v>
                </c:pt>
                <c:pt idx="307">
                  <c:v>41019</c:v>
                </c:pt>
                <c:pt idx="308">
                  <c:v>41022</c:v>
                </c:pt>
                <c:pt idx="309">
                  <c:v>41023</c:v>
                </c:pt>
                <c:pt idx="310">
                  <c:v>41024</c:v>
                </c:pt>
                <c:pt idx="311">
                  <c:v>41025</c:v>
                </c:pt>
                <c:pt idx="312">
                  <c:v>41026</c:v>
                </c:pt>
                <c:pt idx="313">
                  <c:v>41029</c:v>
                </c:pt>
                <c:pt idx="314">
                  <c:v>41030</c:v>
                </c:pt>
                <c:pt idx="315">
                  <c:v>41031</c:v>
                </c:pt>
                <c:pt idx="316">
                  <c:v>41032</c:v>
                </c:pt>
                <c:pt idx="317">
                  <c:v>41033</c:v>
                </c:pt>
                <c:pt idx="318">
                  <c:v>41036</c:v>
                </c:pt>
                <c:pt idx="319">
                  <c:v>41037</c:v>
                </c:pt>
                <c:pt idx="320">
                  <c:v>41038</c:v>
                </c:pt>
                <c:pt idx="321">
                  <c:v>41039</c:v>
                </c:pt>
                <c:pt idx="322">
                  <c:v>41040</c:v>
                </c:pt>
                <c:pt idx="323">
                  <c:v>41043</c:v>
                </c:pt>
                <c:pt idx="324">
                  <c:v>41044</c:v>
                </c:pt>
                <c:pt idx="325">
                  <c:v>41045</c:v>
                </c:pt>
                <c:pt idx="326">
                  <c:v>41046</c:v>
                </c:pt>
                <c:pt idx="327">
                  <c:v>41047</c:v>
                </c:pt>
                <c:pt idx="328">
                  <c:v>41050</c:v>
                </c:pt>
                <c:pt idx="329">
                  <c:v>41051</c:v>
                </c:pt>
                <c:pt idx="330">
                  <c:v>41052</c:v>
                </c:pt>
                <c:pt idx="331">
                  <c:v>41053</c:v>
                </c:pt>
                <c:pt idx="332">
                  <c:v>41054</c:v>
                </c:pt>
                <c:pt idx="333">
                  <c:v>41058</c:v>
                </c:pt>
                <c:pt idx="334">
                  <c:v>41059</c:v>
                </c:pt>
                <c:pt idx="335">
                  <c:v>41060</c:v>
                </c:pt>
                <c:pt idx="336">
                  <c:v>41061</c:v>
                </c:pt>
                <c:pt idx="337">
                  <c:v>41064</c:v>
                </c:pt>
                <c:pt idx="338">
                  <c:v>41065</c:v>
                </c:pt>
                <c:pt idx="339">
                  <c:v>41066</c:v>
                </c:pt>
                <c:pt idx="340">
                  <c:v>41067</c:v>
                </c:pt>
                <c:pt idx="341">
                  <c:v>41068</c:v>
                </c:pt>
                <c:pt idx="342">
                  <c:v>41071</c:v>
                </c:pt>
                <c:pt idx="343">
                  <c:v>41072</c:v>
                </c:pt>
                <c:pt idx="344">
                  <c:v>41073</c:v>
                </c:pt>
                <c:pt idx="345">
                  <c:v>41074</c:v>
                </c:pt>
                <c:pt idx="346">
                  <c:v>41075</c:v>
                </c:pt>
                <c:pt idx="347">
                  <c:v>41078</c:v>
                </c:pt>
                <c:pt idx="348">
                  <c:v>41079</c:v>
                </c:pt>
                <c:pt idx="349">
                  <c:v>41080</c:v>
                </c:pt>
                <c:pt idx="350">
                  <c:v>41081</c:v>
                </c:pt>
                <c:pt idx="351">
                  <c:v>41082</c:v>
                </c:pt>
                <c:pt idx="352">
                  <c:v>41085</c:v>
                </c:pt>
                <c:pt idx="353">
                  <c:v>41086</c:v>
                </c:pt>
                <c:pt idx="354">
                  <c:v>41087</c:v>
                </c:pt>
                <c:pt idx="355">
                  <c:v>41088</c:v>
                </c:pt>
                <c:pt idx="356">
                  <c:v>41089</c:v>
                </c:pt>
                <c:pt idx="357">
                  <c:v>41092</c:v>
                </c:pt>
                <c:pt idx="358">
                  <c:v>41093</c:v>
                </c:pt>
                <c:pt idx="359">
                  <c:v>41095</c:v>
                </c:pt>
                <c:pt idx="360">
                  <c:v>41096</c:v>
                </c:pt>
                <c:pt idx="361">
                  <c:v>41099</c:v>
                </c:pt>
                <c:pt idx="362">
                  <c:v>41100</c:v>
                </c:pt>
                <c:pt idx="363">
                  <c:v>41101</c:v>
                </c:pt>
                <c:pt idx="364">
                  <c:v>41102</c:v>
                </c:pt>
                <c:pt idx="365">
                  <c:v>41103</c:v>
                </c:pt>
                <c:pt idx="366">
                  <c:v>41106</c:v>
                </c:pt>
                <c:pt idx="367">
                  <c:v>41107</c:v>
                </c:pt>
                <c:pt idx="368">
                  <c:v>41108</c:v>
                </c:pt>
                <c:pt idx="369">
                  <c:v>41109</c:v>
                </c:pt>
                <c:pt idx="370">
                  <c:v>41110</c:v>
                </c:pt>
                <c:pt idx="371">
                  <c:v>41113</c:v>
                </c:pt>
                <c:pt idx="372">
                  <c:v>41114</c:v>
                </c:pt>
                <c:pt idx="373">
                  <c:v>41115</c:v>
                </c:pt>
                <c:pt idx="374">
                  <c:v>41116</c:v>
                </c:pt>
                <c:pt idx="375">
                  <c:v>41117</c:v>
                </c:pt>
                <c:pt idx="376">
                  <c:v>41120</c:v>
                </c:pt>
                <c:pt idx="377">
                  <c:v>41121</c:v>
                </c:pt>
                <c:pt idx="378">
                  <c:v>41122</c:v>
                </c:pt>
                <c:pt idx="379">
                  <c:v>41123</c:v>
                </c:pt>
                <c:pt idx="380">
                  <c:v>41124</c:v>
                </c:pt>
                <c:pt idx="381">
                  <c:v>41127</c:v>
                </c:pt>
                <c:pt idx="382">
                  <c:v>41128</c:v>
                </c:pt>
                <c:pt idx="383">
                  <c:v>41129</c:v>
                </c:pt>
                <c:pt idx="384">
                  <c:v>41130</c:v>
                </c:pt>
                <c:pt idx="385">
                  <c:v>41131</c:v>
                </c:pt>
                <c:pt idx="386">
                  <c:v>41134</c:v>
                </c:pt>
                <c:pt idx="387">
                  <c:v>41135</c:v>
                </c:pt>
                <c:pt idx="388">
                  <c:v>41136</c:v>
                </c:pt>
                <c:pt idx="389">
                  <c:v>41137</c:v>
                </c:pt>
                <c:pt idx="390">
                  <c:v>41138</c:v>
                </c:pt>
                <c:pt idx="391">
                  <c:v>41141</c:v>
                </c:pt>
                <c:pt idx="392">
                  <c:v>41142</c:v>
                </c:pt>
                <c:pt idx="393">
                  <c:v>41143</c:v>
                </c:pt>
                <c:pt idx="394">
                  <c:v>41144</c:v>
                </c:pt>
                <c:pt idx="395">
                  <c:v>41145</c:v>
                </c:pt>
                <c:pt idx="396">
                  <c:v>41148</c:v>
                </c:pt>
                <c:pt idx="397">
                  <c:v>41149</c:v>
                </c:pt>
                <c:pt idx="398">
                  <c:v>41150</c:v>
                </c:pt>
                <c:pt idx="399">
                  <c:v>41151</c:v>
                </c:pt>
                <c:pt idx="400">
                  <c:v>41152</c:v>
                </c:pt>
                <c:pt idx="401">
                  <c:v>41156</c:v>
                </c:pt>
                <c:pt idx="402">
                  <c:v>41157</c:v>
                </c:pt>
                <c:pt idx="403">
                  <c:v>41158</c:v>
                </c:pt>
                <c:pt idx="404">
                  <c:v>41159</c:v>
                </c:pt>
                <c:pt idx="405">
                  <c:v>41162</c:v>
                </c:pt>
                <c:pt idx="406">
                  <c:v>41163</c:v>
                </c:pt>
                <c:pt idx="407">
                  <c:v>41164</c:v>
                </c:pt>
                <c:pt idx="408">
                  <c:v>41165</c:v>
                </c:pt>
                <c:pt idx="409">
                  <c:v>41166</c:v>
                </c:pt>
                <c:pt idx="410">
                  <c:v>41169</c:v>
                </c:pt>
                <c:pt idx="411">
                  <c:v>41170</c:v>
                </c:pt>
                <c:pt idx="412">
                  <c:v>41171</c:v>
                </c:pt>
                <c:pt idx="413">
                  <c:v>41172</c:v>
                </c:pt>
                <c:pt idx="414">
                  <c:v>41173</c:v>
                </c:pt>
                <c:pt idx="415">
                  <c:v>41176</c:v>
                </c:pt>
                <c:pt idx="416">
                  <c:v>41177</c:v>
                </c:pt>
                <c:pt idx="417">
                  <c:v>41178</c:v>
                </c:pt>
                <c:pt idx="418">
                  <c:v>41179</c:v>
                </c:pt>
                <c:pt idx="419">
                  <c:v>41180</c:v>
                </c:pt>
                <c:pt idx="420">
                  <c:v>41183</c:v>
                </c:pt>
                <c:pt idx="421">
                  <c:v>41184</c:v>
                </c:pt>
                <c:pt idx="422">
                  <c:v>41185</c:v>
                </c:pt>
                <c:pt idx="423">
                  <c:v>41186</c:v>
                </c:pt>
                <c:pt idx="424">
                  <c:v>41187</c:v>
                </c:pt>
                <c:pt idx="425">
                  <c:v>41190</c:v>
                </c:pt>
                <c:pt idx="426">
                  <c:v>41191</c:v>
                </c:pt>
                <c:pt idx="427">
                  <c:v>41192</c:v>
                </c:pt>
                <c:pt idx="428">
                  <c:v>41193</c:v>
                </c:pt>
                <c:pt idx="429">
                  <c:v>41194</c:v>
                </c:pt>
                <c:pt idx="430">
                  <c:v>41197</c:v>
                </c:pt>
                <c:pt idx="431">
                  <c:v>41198</c:v>
                </c:pt>
                <c:pt idx="432">
                  <c:v>41199</c:v>
                </c:pt>
                <c:pt idx="433">
                  <c:v>41200</c:v>
                </c:pt>
                <c:pt idx="434">
                  <c:v>41201</c:v>
                </c:pt>
                <c:pt idx="435">
                  <c:v>41204</c:v>
                </c:pt>
                <c:pt idx="436">
                  <c:v>41205</c:v>
                </c:pt>
                <c:pt idx="437">
                  <c:v>41206</c:v>
                </c:pt>
                <c:pt idx="438">
                  <c:v>41207</c:v>
                </c:pt>
                <c:pt idx="439">
                  <c:v>41208</c:v>
                </c:pt>
                <c:pt idx="440">
                  <c:v>41213</c:v>
                </c:pt>
                <c:pt idx="441">
                  <c:v>41214</c:v>
                </c:pt>
                <c:pt idx="442">
                  <c:v>41215</c:v>
                </c:pt>
                <c:pt idx="443">
                  <c:v>41218</c:v>
                </c:pt>
                <c:pt idx="444">
                  <c:v>41219</c:v>
                </c:pt>
                <c:pt idx="445">
                  <c:v>41220</c:v>
                </c:pt>
                <c:pt idx="446">
                  <c:v>41221</c:v>
                </c:pt>
                <c:pt idx="447">
                  <c:v>41222</c:v>
                </c:pt>
                <c:pt idx="448">
                  <c:v>41225</c:v>
                </c:pt>
                <c:pt idx="449">
                  <c:v>41226</c:v>
                </c:pt>
                <c:pt idx="450">
                  <c:v>41227</c:v>
                </c:pt>
                <c:pt idx="451">
                  <c:v>41228</c:v>
                </c:pt>
                <c:pt idx="452">
                  <c:v>41229</c:v>
                </c:pt>
                <c:pt idx="453">
                  <c:v>41232</c:v>
                </c:pt>
                <c:pt idx="454">
                  <c:v>41233</c:v>
                </c:pt>
                <c:pt idx="455">
                  <c:v>41234</c:v>
                </c:pt>
                <c:pt idx="456">
                  <c:v>41236</c:v>
                </c:pt>
                <c:pt idx="457">
                  <c:v>41239</c:v>
                </c:pt>
                <c:pt idx="458">
                  <c:v>41240</c:v>
                </c:pt>
                <c:pt idx="459">
                  <c:v>41241</c:v>
                </c:pt>
                <c:pt idx="460">
                  <c:v>41242</c:v>
                </c:pt>
                <c:pt idx="461">
                  <c:v>41243</c:v>
                </c:pt>
                <c:pt idx="462">
                  <c:v>41246</c:v>
                </c:pt>
                <c:pt idx="463">
                  <c:v>41247</c:v>
                </c:pt>
                <c:pt idx="464">
                  <c:v>41248</c:v>
                </c:pt>
                <c:pt idx="465">
                  <c:v>41249</c:v>
                </c:pt>
                <c:pt idx="466">
                  <c:v>41250</c:v>
                </c:pt>
                <c:pt idx="467">
                  <c:v>41253</c:v>
                </c:pt>
                <c:pt idx="468">
                  <c:v>41254</c:v>
                </c:pt>
                <c:pt idx="469">
                  <c:v>41255</c:v>
                </c:pt>
                <c:pt idx="470">
                  <c:v>41256</c:v>
                </c:pt>
                <c:pt idx="471">
                  <c:v>41257</c:v>
                </c:pt>
                <c:pt idx="472">
                  <c:v>41260</c:v>
                </c:pt>
                <c:pt idx="473">
                  <c:v>41261</c:v>
                </c:pt>
                <c:pt idx="474">
                  <c:v>41262</c:v>
                </c:pt>
                <c:pt idx="475">
                  <c:v>41263</c:v>
                </c:pt>
                <c:pt idx="476">
                  <c:v>41264</c:v>
                </c:pt>
                <c:pt idx="477">
                  <c:v>41267</c:v>
                </c:pt>
                <c:pt idx="478">
                  <c:v>41269</c:v>
                </c:pt>
                <c:pt idx="479">
                  <c:v>41270</c:v>
                </c:pt>
                <c:pt idx="480">
                  <c:v>41271</c:v>
                </c:pt>
                <c:pt idx="481">
                  <c:v>41274</c:v>
                </c:pt>
                <c:pt idx="482">
                  <c:v>41276</c:v>
                </c:pt>
                <c:pt idx="483">
                  <c:v>41277</c:v>
                </c:pt>
                <c:pt idx="484">
                  <c:v>41278</c:v>
                </c:pt>
                <c:pt idx="485">
                  <c:v>41281</c:v>
                </c:pt>
                <c:pt idx="486">
                  <c:v>41282</c:v>
                </c:pt>
                <c:pt idx="487">
                  <c:v>41283</c:v>
                </c:pt>
                <c:pt idx="488">
                  <c:v>41284</c:v>
                </c:pt>
                <c:pt idx="489">
                  <c:v>41285</c:v>
                </c:pt>
                <c:pt idx="490">
                  <c:v>41288</c:v>
                </c:pt>
                <c:pt idx="491">
                  <c:v>41289</c:v>
                </c:pt>
                <c:pt idx="492">
                  <c:v>41290</c:v>
                </c:pt>
                <c:pt idx="493">
                  <c:v>41291</c:v>
                </c:pt>
                <c:pt idx="494">
                  <c:v>41292</c:v>
                </c:pt>
                <c:pt idx="495">
                  <c:v>41296</c:v>
                </c:pt>
                <c:pt idx="496">
                  <c:v>41297</c:v>
                </c:pt>
                <c:pt idx="497">
                  <c:v>41298</c:v>
                </c:pt>
                <c:pt idx="498">
                  <c:v>41299</c:v>
                </c:pt>
                <c:pt idx="499">
                  <c:v>41302</c:v>
                </c:pt>
                <c:pt idx="500">
                  <c:v>41303</c:v>
                </c:pt>
                <c:pt idx="501">
                  <c:v>41304</c:v>
                </c:pt>
                <c:pt idx="502">
                  <c:v>41305</c:v>
                </c:pt>
                <c:pt idx="503">
                  <c:v>41306</c:v>
                </c:pt>
                <c:pt idx="504">
                  <c:v>41309</c:v>
                </c:pt>
                <c:pt idx="505">
                  <c:v>41310</c:v>
                </c:pt>
                <c:pt idx="506">
                  <c:v>41311</c:v>
                </c:pt>
                <c:pt idx="507">
                  <c:v>41312</c:v>
                </c:pt>
                <c:pt idx="508">
                  <c:v>41313</c:v>
                </c:pt>
                <c:pt idx="509">
                  <c:v>41316</c:v>
                </c:pt>
                <c:pt idx="510">
                  <c:v>41317</c:v>
                </c:pt>
                <c:pt idx="511">
                  <c:v>41318</c:v>
                </c:pt>
                <c:pt idx="512">
                  <c:v>41319</c:v>
                </c:pt>
                <c:pt idx="513">
                  <c:v>41320</c:v>
                </c:pt>
                <c:pt idx="514">
                  <c:v>41324</c:v>
                </c:pt>
                <c:pt idx="515">
                  <c:v>41325</c:v>
                </c:pt>
                <c:pt idx="516">
                  <c:v>41326</c:v>
                </c:pt>
                <c:pt idx="517">
                  <c:v>41327</c:v>
                </c:pt>
                <c:pt idx="518">
                  <c:v>41330</c:v>
                </c:pt>
                <c:pt idx="519">
                  <c:v>41331</c:v>
                </c:pt>
                <c:pt idx="520">
                  <c:v>41332</c:v>
                </c:pt>
                <c:pt idx="521">
                  <c:v>41333</c:v>
                </c:pt>
                <c:pt idx="522">
                  <c:v>41334</c:v>
                </c:pt>
                <c:pt idx="523">
                  <c:v>41337</c:v>
                </c:pt>
                <c:pt idx="524">
                  <c:v>41338</c:v>
                </c:pt>
                <c:pt idx="525">
                  <c:v>41339</c:v>
                </c:pt>
                <c:pt idx="526">
                  <c:v>41340</c:v>
                </c:pt>
                <c:pt idx="527">
                  <c:v>41341</c:v>
                </c:pt>
                <c:pt idx="528">
                  <c:v>41344</c:v>
                </c:pt>
                <c:pt idx="529">
                  <c:v>41345</c:v>
                </c:pt>
                <c:pt idx="530">
                  <c:v>41346</c:v>
                </c:pt>
                <c:pt idx="531">
                  <c:v>41347</c:v>
                </c:pt>
                <c:pt idx="532">
                  <c:v>41348</c:v>
                </c:pt>
                <c:pt idx="533">
                  <c:v>41351</c:v>
                </c:pt>
                <c:pt idx="534">
                  <c:v>41352</c:v>
                </c:pt>
                <c:pt idx="535">
                  <c:v>41353</c:v>
                </c:pt>
                <c:pt idx="536">
                  <c:v>41354</c:v>
                </c:pt>
                <c:pt idx="537">
                  <c:v>41355</c:v>
                </c:pt>
                <c:pt idx="538">
                  <c:v>41358</c:v>
                </c:pt>
                <c:pt idx="539">
                  <c:v>41359</c:v>
                </c:pt>
                <c:pt idx="540">
                  <c:v>41360</c:v>
                </c:pt>
                <c:pt idx="541">
                  <c:v>41361</c:v>
                </c:pt>
                <c:pt idx="542">
                  <c:v>41365</c:v>
                </c:pt>
                <c:pt idx="543">
                  <c:v>41366</c:v>
                </c:pt>
                <c:pt idx="544">
                  <c:v>41367</c:v>
                </c:pt>
                <c:pt idx="545">
                  <c:v>41368</c:v>
                </c:pt>
                <c:pt idx="546">
                  <c:v>41369</c:v>
                </c:pt>
                <c:pt idx="547">
                  <c:v>41372</c:v>
                </c:pt>
                <c:pt idx="548">
                  <c:v>41373</c:v>
                </c:pt>
                <c:pt idx="549">
                  <c:v>41374</c:v>
                </c:pt>
                <c:pt idx="550">
                  <c:v>41375</c:v>
                </c:pt>
                <c:pt idx="551">
                  <c:v>41376</c:v>
                </c:pt>
                <c:pt idx="552">
                  <c:v>41379</c:v>
                </c:pt>
                <c:pt idx="553">
                  <c:v>41380</c:v>
                </c:pt>
                <c:pt idx="554">
                  <c:v>41381</c:v>
                </c:pt>
                <c:pt idx="555">
                  <c:v>41382</c:v>
                </c:pt>
                <c:pt idx="556">
                  <c:v>41383</c:v>
                </c:pt>
                <c:pt idx="557">
                  <c:v>41386</c:v>
                </c:pt>
                <c:pt idx="558">
                  <c:v>41387</c:v>
                </c:pt>
                <c:pt idx="559">
                  <c:v>41388</c:v>
                </c:pt>
                <c:pt idx="560">
                  <c:v>41389</c:v>
                </c:pt>
                <c:pt idx="561">
                  <c:v>41390</c:v>
                </c:pt>
                <c:pt idx="562">
                  <c:v>41393</c:v>
                </c:pt>
                <c:pt idx="563">
                  <c:v>41394</c:v>
                </c:pt>
                <c:pt idx="564">
                  <c:v>41395</c:v>
                </c:pt>
                <c:pt idx="565">
                  <c:v>41396</c:v>
                </c:pt>
                <c:pt idx="566">
                  <c:v>41397</c:v>
                </c:pt>
                <c:pt idx="567">
                  <c:v>41400</c:v>
                </c:pt>
                <c:pt idx="568">
                  <c:v>41401</c:v>
                </c:pt>
                <c:pt idx="569">
                  <c:v>41402</c:v>
                </c:pt>
                <c:pt idx="570">
                  <c:v>41403</c:v>
                </c:pt>
                <c:pt idx="571">
                  <c:v>41404</c:v>
                </c:pt>
                <c:pt idx="572">
                  <c:v>41407</c:v>
                </c:pt>
                <c:pt idx="573">
                  <c:v>41408</c:v>
                </c:pt>
                <c:pt idx="574">
                  <c:v>41409</c:v>
                </c:pt>
                <c:pt idx="575">
                  <c:v>41410</c:v>
                </c:pt>
                <c:pt idx="576">
                  <c:v>41411</c:v>
                </c:pt>
                <c:pt idx="577">
                  <c:v>41414</c:v>
                </c:pt>
                <c:pt idx="578">
                  <c:v>41415</c:v>
                </c:pt>
                <c:pt idx="579">
                  <c:v>41416</c:v>
                </c:pt>
                <c:pt idx="580">
                  <c:v>41417</c:v>
                </c:pt>
                <c:pt idx="581">
                  <c:v>41418</c:v>
                </c:pt>
                <c:pt idx="582">
                  <c:v>41422</c:v>
                </c:pt>
                <c:pt idx="583">
                  <c:v>41423</c:v>
                </c:pt>
                <c:pt idx="584">
                  <c:v>41424</c:v>
                </c:pt>
                <c:pt idx="585">
                  <c:v>41425</c:v>
                </c:pt>
                <c:pt idx="586">
                  <c:v>41428</c:v>
                </c:pt>
                <c:pt idx="587">
                  <c:v>41429</c:v>
                </c:pt>
                <c:pt idx="588">
                  <c:v>41430</c:v>
                </c:pt>
                <c:pt idx="589">
                  <c:v>41431</c:v>
                </c:pt>
                <c:pt idx="590">
                  <c:v>41432</c:v>
                </c:pt>
                <c:pt idx="591">
                  <c:v>41435</c:v>
                </c:pt>
                <c:pt idx="592">
                  <c:v>41436</c:v>
                </c:pt>
                <c:pt idx="593">
                  <c:v>41437</c:v>
                </c:pt>
                <c:pt idx="594">
                  <c:v>41438</c:v>
                </c:pt>
                <c:pt idx="595">
                  <c:v>41439</c:v>
                </c:pt>
                <c:pt idx="596">
                  <c:v>41442</c:v>
                </c:pt>
                <c:pt idx="597">
                  <c:v>41443</c:v>
                </c:pt>
                <c:pt idx="598">
                  <c:v>41444</c:v>
                </c:pt>
                <c:pt idx="599">
                  <c:v>41445</c:v>
                </c:pt>
                <c:pt idx="600">
                  <c:v>41446</c:v>
                </c:pt>
                <c:pt idx="601">
                  <c:v>41449</c:v>
                </c:pt>
                <c:pt idx="602">
                  <c:v>41450</c:v>
                </c:pt>
                <c:pt idx="603">
                  <c:v>41451</c:v>
                </c:pt>
                <c:pt idx="604">
                  <c:v>41452</c:v>
                </c:pt>
                <c:pt idx="605">
                  <c:v>41453</c:v>
                </c:pt>
                <c:pt idx="606">
                  <c:v>41456</c:v>
                </c:pt>
                <c:pt idx="607">
                  <c:v>41457</c:v>
                </c:pt>
                <c:pt idx="608">
                  <c:v>41458</c:v>
                </c:pt>
                <c:pt idx="609">
                  <c:v>41460</c:v>
                </c:pt>
                <c:pt idx="610">
                  <c:v>41463</c:v>
                </c:pt>
                <c:pt idx="611">
                  <c:v>41464</c:v>
                </c:pt>
                <c:pt idx="612">
                  <c:v>41465</c:v>
                </c:pt>
                <c:pt idx="613">
                  <c:v>41466</c:v>
                </c:pt>
                <c:pt idx="614">
                  <c:v>41467</c:v>
                </c:pt>
                <c:pt idx="615">
                  <c:v>41470</c:v>
                </c:pt>
                <c:pt idx="616">
                  <c:v>41471</c:v>
                </c:pt>
                <c:pt idx="617">
                  <c:v>41472</c:v>
                </c:pt>
                <c:pt idx="618">
                  <c:v>41473</c:v>
                </c:pt>
                <c:pt idx="619">
                  <c:v>41474</c:v>
                </c:pt>
                <c:pt idx="620">
                  <c:v>41477</c:v>
                </c:pt>
                <c:pt idx="621">
                  <c:v>41478</c:v>
                </c:pt>
                <c:pt idx="622">
                  <c:v>41479</c:v>
                </c:pt>
                <c:pt idx="623">
                  <c:v>41480</c:v>
                </c:pt>
                <c:pt idx="624">
                  <c:v>41481</c:v>
                </c:pt>
                <c:pt idx="625">
                  <c:v>41484</c:v>
                </c:pt>
                <c:pt idx="626">
                  <c:v>41485</c:v>
                </c:pt>
                <c:pt idx="627">
                  <c:v>41486</c:v>
                </c:pt>
                <c:pt idx="628">
                  <c:v>41487</c:v>
                </c:pt>
                <c:pt idx="629">
                  <c:v>41488</c:v>
                </c:pt>
                <c:pt idx="630">
                  <c:v>41491</c:v>
                </c:pt>
                <c:pt idx="631">
                  <c:v>41492</c:v>
                </c:pt>
                <c:pt idx="632">
                  <c:v>41493</c:v>
                </c:pt>
                <c:pt idx="633">
                  <c:v>41494</c:v>
                </c:pt>
                <c:pt idx="634">
                  <c:v>41495</c:v>
                </c:pt>
                <c:pt idx="635">
                  <c:v>41498</c:v>
                </c:pt>
                <c:pt idx="636">
                  <c:v>41499</c:v>
                </c:pt>
                <c:pt idx="637">
                  <c:v>41500</c:v>
                </c:pt>
                <c:pt idx="638">
                  <c:v>41501</c:v>
                </c:pt>
                <c:pt idx="639">
                  <c:v>41502</c:v>
                </c:pt>
                <c:pt idx="640">
                  <c:v>41505</c:v>
                </c:pt>
                <c:pt idx="641">
                  <c:v>41506</c:v>
                </c:pt>
                <c:pt idx="642">
                  <c:v>41507</c:v>
                </c:pt>
                <c:pt idx="643">
                  <c:v>41508</c:v>
                </c:pt>
                <c:pt idx="644">
                  <c:v>41509</c:v>
                </c:pt>
                <c:pt idx="645">
                  <c:v>41512</c:v>
                </c:pt>
                <c:pt idx="646">
                  <c:v>41513</c:v>
                </c:pt>
                <c:pt idx="647">
                  <c:v>41514</c:v>
                </c:pt>
                <c:pt idx="648">
                  <c:v>41515</c:v>
                </c:pt>
                <c:pt idx="649">
                  <c:v>41516</c:v>
                </c:pt>
                <c:pt idx="650">
                  <c:v>41520</c:v>
                </c:pt>
                <c:pt idx="651">
                  <c:v>41521</c:v>
                </c:pt>
                <c:pt idx="652">
                  <c:v>41522</c:v>
                </c:pt>
                <c:pt idx="653">
                  <c:v>41523</c:v>
                </c:pt>
                <c:pt idx="654">
                  <c:v>41526</c:v>
                </c:pt>
                <c:pt idx="655">
                  <c:v>41527</c:v>
                </c:pt>
                <c:pt idx="656">
                  <c:v>41528</c:v>
                </c:pt>
                <c:pt idx="657">
                  <c:v>41529</c:v>
                </c:pt>
                <c:pt idx="658">
                  <c:v>41530</c:v>
                </c:pt>
                <c:pt idx="659">
                  <c:v>41533</c:v>
                </c:pt>
                <c:pt idx="660">
                  <c:v>41534</c:v>
                </c:pt>
                <c:pt idx="661">
                  <c:v>41535</c:v>
                </c:pt>
                <c:pt idx="662">
                  <c:v>41536</c:v>
                </c:pt>
                <c:pt idx="663">
                  <c:v>41537</c:v>
                </c:pt>
                <c:pt idx="664">
                  <c:v>41540</c:v>
                </c:pt>
                <c:pt idx="665">
                  <c:v>41541</c:v>
                </c:pt>
                <c:pt idx="666">
                  <c:v>41542</c:v>
                </c:pt>
                <c:pt idx="667">
                  <c:v>41543</c:v>
                </c:pt>
                <c:pt idx="668">
                  <c:v>41544</c:v>
                </c:pt>
                <c:pt idx="669">
                  <c:v>41547</c:v>
                </c:pt>
                <c:pt idx="670">
                  <c:v>41548</c:v>
                </c:pt>
                <c:pt idx="671">
                  <c:v>41549</c:v>
                </c:pt>
                <c:pt idx="672">
                  <c:v>41550</c:v>
                </c:pt>
                <c:pt idx="673">
                  <c:v>41551</c:v>
                </c:pt>
                <c:pt idx="674">
                  <c:v>41554</c:v>
                </c:pt>
                <c:pt idx="675">
                  <c:v>41555</c:v>
                </c:pt>
                <c:pt idx="676">
                  <c:v>41556</c:v>
                </c:pt>
                <c:pt idx="677">
                  <c:v>41557</c:v>
                </c:pt>
                <c:pt idx="678">
                  <c:v>41558</c:v>
                </c:pt>
                <c:pt idx="679">
                  <c:v>41561</c:v>
                </c:pt>
                <c:pt idx="680">
                  <c:v>41562</c:v>
                </c:pt>
                <c:pt idx="681">
                  <c:v>41563</c:v>
                </c:pt>
                <c:pt idx="682">
                  <c:v>41564</c:v>
                </c:pt>
                <c:pt idx="683">
                  <c:v>41565</c:v>
                </c:pt>
                <c:pt idx="684">
                  <c:v>41568</c:v>
                </c:pt>
                <c:pt idx="685">
                  <c:v>41569</c:v>
                </c:pt>
                <c:pt idx="686">
                  <c:v>41570</c:v>
                </c:pt>
                <c:pt idx="687">
                  <c:v>41571</c:v>
                </c:pt>
                <c:pt idx="688">
                  <c:v>41572</c:v>
                </c:pt>
                <c:pt idx="689">
                  <c:v>41575</c:v>
                </c:pt>
                <c:pt idx="690">
                  <c:v>41576</c:v>
                </c:pt>
                <c:pt idx="691">
                  <c:v>41577</c:v>
                </c:pt>
                <c:pt idx="692">
                  <c:v>41578</c:v>
                </c:pt>
                <c:pt idx="693">
                  <c:v>41579</c:v>
                </c:pt>
                <c:pt idx="694">
                  <c:v>41582</c:v>
                </c:pt>
                <c:pt idx="695">
                  <c:v>41583</c:v>
                </c:pt>
                <c:pt idx="696">
                  <c:v>41584</c:v>
                </c:pt>
                <c:pt idx="697">
                  <c:v>41585</c:v>
                </c:pt>
                <c:pt idx="698">
                  <c:v>41586</c:v>
                </c:pt>
                <c:pt idx="699">
                  <c:v>41589</c:v>
                </c:pt>
                <c:pt idx="700">
                  <c:v>41590</c:v>
                </c:pt>
                <c:pt idx="701">
                  <c:v>41591</c:v>
                </c:pt>
                <c:pt idx="702">
                  <c:v>41592</c:v>
                </c:pt>
                <c:pt idx="703">
                  <c:v>41593</c:v>
                </c:pt>
                <c:pt idx="704">
                  <c:v>41596</c:v>
                </c:pt>
                <c:pt idx="705">
                  <c:v>41597</c:v>
                </c:pt>
                <c:pt idx="706">
                  <c:v>41598</c:v>
                </c:pt>
                <c:pt idx="707">
                  <c:v>41599</c:v>
                </c:pt>
                <c:pt idx="708">
                  <c:v>41600</c:v>
                </c:pt>
                <c:pt idx="709">
                  <c:v>41603</c:v>
                </c:pt>
                <c:pt idx="710">
                  <c:v>41604</c:v>
                </c:pt>
                <c:pt idx="711">
                  <c:v>41605</c:v>
                </c:pt>
                <c:pt idx="712">
                  <c:v>41607</c:v>
                </c:pt>
                <c:pt idx="713">
                  <c:v>41610</c:v>
                </c:pt>
                <c:pt idx="714">
                  <c:v>41611</c:v>
                </c:pt>
                <c:pt idx="715">
                  <c:v>41612</c:v>
                </c:pt>
                <c:pt idx="716">
                  <c:v>41613</c:v>
                </c:pt>
                <c:pt idx="717">
                  <c:v>41614</c:v>
                </c:pt>
                <c:pt idx="718">
                  <c:v>41617</c:v>
                </c:pt>
                <c:pt idx="719">
                  <c:v>41618</c:v>
                </c:pt>
                <c:pt idx="720">
                  <c:v>41619</c:v>
                </c:pt>
                <c:pt idx="721">
                  <c:v>41620</c:v>
                </c:pt>
                <c:pt idx="722">
                  <c:v>41621</c:v>
                </c:pt>
                <c:pt idx="723">
                  <c:v>41624</c:v>
                </c:pt>
                <c:pt idx="724">
                  <c:v>41625</c:v>
                </c:pt>
                <c:pt idx="725">
                  <c:v>41626</c:v>
                </c:pt>
                <c:pt idx="726">
                  <c:v>41627</c:v>
                </c:pt>
                <c:pt idx="727">
                  <c:v>41628</c:v>
                </c:pt>
                <c:pt idx="728">
                  <c:v>41631</c:v>
                </c:pt>
                <c:pt idx="729">
                  <c:v>41632</c:v>
                </c:pt>
                <c:pt idx="730">
                  <c:v>41634</c:v>
                </c:pt>
                <c:pt idx="731">
                  <c:v>41635</c:v>
                </c:pt>
                <c:pt idx="732">
                  <c:v>41638</c:v>
                </c:pt>
                <c:pt idx="733">
                  <c:v>41639</c:v>
                </c:pt>
                <c:pt idx="734">
                  <c:v>41641</c:v>
                </c:pt>
                <c:pt idx="735">
                  <c:v>41642</c:v>
                </c:pt>
                <c:pt idx="736">
                  <c:v>41645</c:v>
                </c:pt>
                <c:pt idx="737">
                  <c:v>41646</c:v>
                </c:pt>
                <c:pt idx="738">
                  <c:v>41647</c:v>
                </c:pt>
                <c:pt idx="739">
                  <c:v>41648</c:v>
                </c:pt>
                <c:pt idx="740">
                  <c:v>41649</c:v>
                </c:pt>
                <c:pt idx="741">
                  <c:v>41652</c:v>
                </c:pt>
                <c:pt idx="742">
                  <c:v>41653</c:v>
                </c:pt>
                <c:pt idx="743">
                  <c:v>41654</c:v>
                </c:pt>
                <c:pt idx="744">
                  <c:v>41655</c:v>
                </c:pt>
                <c:pt idx="745">
                  <c:v>41656</c:v>
                </c:pt>
                <c:pt idx="746">
                  <c:v>41660</c:v>
                </c:pt>
                <c:pt idx="747">
                  <c:v>41661</c:v>
                </c:pt>
                <c:pt idx="748">
                  <c:v>41662</c:v>
                </c:pt>
                <c:pt idx="749">
                  <c:v>41663</c:v>
                </c:pt>
                <c:pt idx="750">
                  <c:v>41666</c:v>
                </c:pt>
                <c:pt idx="751">
                  <c:v>41667</c:v>
                </c:pt>
                <c:pt idx="752">
                  <c:v>41668</c:v>
                </c:pt>
                <c:pt idx="753">
                  <c:v>41669</c:v>
                </c:pt>
                <c:pt idx="754">
                  <c:v>41670</c:v>
                </c:pt>
                <c:pt idx="755">
                  <c:v>41673</c:v>
                </c:pt>
                <c:pt idx="756">
                  <c:v>41674</c:v>
                </c:pt>
                <c:pt idx="757">
                  <c:v>41675</c:v>
                </c:pt>
                <c:pt idx="758">
                  <c:v>41676</c:v>
                </c:pt>
                <c:pt idx="759">
                  <c:v>41677</c:v>
                </c:pt>
                <c:pt idx="760">
                  <c:v>41680</c:v>
                </c:pt>
                <c:pt idx="761">
                  <c:v>41681</c:v>
                </c:pt>
                <c:pt idx="762">
                  <c:v>41682</c:v>
                </c:pt>
                <c:pt idx="763">
                  <c:v>41683</c:v>
                </c:pt>
                <c:pt idx="764">
                  <c:v>41684</c:v>
                </c:pt>
                <c:pt idx="765">
                  <c:v>41688</c:v>
                </c:pt>
                <c:pt idx="766">
                  <c:v>41689</c:v>
                </c:pt>
                <c:pt idx="767">
                  <c:v>41690</c:v>
                </c:pt>
                <c:pt idx="768">
                  <c:v>41691</c:v>
                </c:pt>
                <c:pt idx="769">
                  <c:v>41694</c:v>
                </c:pt>
                <c:pt idx="770">
                  <c:v>41695</c:v>
                </c:pt>
                <c:pt idx="771">
                  <c:v>41696</c:v>
                </c:pt>
                <c:pt idx="772">
                  <c:v>41697</c:v>
                </c:pt>
                <c:pt idx="773">
                  <c:v>41698</c:v>
                </c:pt>
                <c:pt idx="774">
                  <c:v>41701</c:v>
                </c:pt>
                <c:pt idx="775">
                  <c:v>41702</c:v>
                </c:pt>
                <c:pt idx="776">
                  <c:v>41703</c:v>
                </c:pt>
                <c:pt idx="777">
                  <c:v>41704</c:v>
                </c:pt>
                <c:pt idx="778">
                  <c:v>41705</c:v>
                </c:pt>
                <c:pt idx="779">
                  <c:v>41708</c:v>
                </c:pt>
                <c:pt idx="780">
                  <c:v>41709</c:v>
                </c:pt>
                <c:pt idx="781">
                  <c:v>41710</c:v>
                </c:pt>
                <c:pt idx="782">
                  <c:v>41711</c:v>
                </c:pt>
                <c:pt idx="783">
                  <c:v>41712</c:v>
                </c:pt>
                <c:pt idx="784">
                  <c:v>41715</c:v>
                </c:pt>
                <c:pt idx="785">
                  <c:v>41716</c:v>
                </c:pt>
                <c:pt idx="786">
                  <c:v>41717</c:v>
                </c:pt>
                <c:pt idx="787">
                  <c:v>41718</c:v>
                </c:pt>
                <c:pt idx="788">
                  <c:v>41719</c:v>
                </c:pt>
                <c:pt idx="789">
                  <c:v>41722</c:v>
                </c:pt>
                <c:pt idx="790">
                  <c:v>41723</c:v>
                </c:pt>
                <c:pt idx="791">
                  <c:v>41724</c:v>
                </c:pt>
                <c:pt idx="792">
                  <c:v>41725</c:v>
                </c:pt>
                <c:pt idx="793">
                  <c:v>41726</c:v>
                </c:pt>
                <c:pt idx="794">
                  <c:v>41729</c:v>
                </c:pt>
                <c:pt idx="795">
                  <c:v>41730</c:v>
                </c:pt>
                <c:pt idx="796">
                  <c:v>41731</c:v>
                </c:pt>
                <c:pt idx="797">
                  <c:v>41732</c:v>
                </c:pt>
                <c:pt idx="798">
                  <c:v>41733</c:v>
                </c:pt>
                <c:pt idx="799">
                  <c:v>41736</c:v>
                </c:pt>
                <c:pt idx="800">
                  <c:v>41737</c:v>
                </c:pt>
                <c:pt idx="801">
                  <c:v>41738</c:v>
                </c:pt>
                <c:pt idx="802">
                  <c:v>41739</c:v>
                </c:pt>
                <c:pt idx="803">
                  <c:v>41740</c:v>
                </c:pt>
                <c:pt idx="804">
                  <c:v>41743</c:v>
                </c:pt>
                <c:pt idx="805">
                  <c:v>41744</c:v>
                </c:pt>
                <c:pt idx="806">
                  <c:v>41745</c:v>
                </c:pt>
                <c:pt idx="807">
                  <c:v>41746</c:v>
                </c:pt>
                <c:pt idx="808">
                  <c:v>41750</c:v>
                </c:pt>
                <c:pt idx="809">
                  <c:v>41751</c:v>
                </c:pt>
                <c:pt idx="810">
                  <c:v>41752</c:v>
                </c:pt>
                <c:pt idx="811">
                  <c:v>41753</c:v>
                </c:pt>
                <c:pt idx="812">
                  <c:v>41754</c:v>
                </c:pt>
                <c:pt idx="813">
                  <c:v>41757</c:v>
                </c:pt>
                <c:pt idx="814">
                  <c:v>41758</c:v>
                </c:pt>
                <c:pt idx="815">
                  <c:v>41759</c:v>
                </c:pt>
                <c:pt idx="816">
                  <c:v>41760</c:v>
                </c:pt>
                <c:pt idx="817">
                  <c:v>41761</c:v>
                </c:pt>
                <c:pt idx="818">
                  <c:v>41764</c:v>
                </c:pt>
                <c:pt idx="819">
                  <c:v>41765</c:v>
                </c:pt>
                <c:pt idx="820">
                  <c:v>41766</c:v>
                </c:pt>
                <c:pt idx="821">
                  <c:v>41767</c:v>
                </c:pt>
                <c:pt idx="822">
                  <c:v>41768</c:v>
                </c:pt>
                <c:pt idx="823">
                  <c:v>41771</c:v>
                </c:pt>
                <c:pt idx="824">
                  <c:v>41772</c:v>
                </c:pt>
                <c:pt idx="825">
                  <c:v>41773</c:v>
                </c:pt>
                <c:pt idx="826">
                  <c:v>41774</c:v>
                </c:pt>
                <c:pt idx="827">
                  <c:v>41775</c:v>
                </c:pt>
                <c:pt idx="828">
                  <c:v>41778</c:v>
                </c:pt>
                <c:pt idx="829">
                  <c:v>41779</c:v>
                </c:pt>
                <c:pt idx="830">
                  <c:v>41780</c:v>
                </c:pt>
                <c:pt idx="831">
                  <c:v>41781</c:v>
                </c:pt>
                <c:pt idx="832">
                  <c:v>41782</c:v>
                </c:pt>
                <c:pt idx="833">
                  <c:v>41786</c:v>
                </c:pt>
                <c:pt idx="834">
                  <c:v>41787</c:v>
                </c:pt>
                <c:pt idx="835">
                  <c:v>41788</c:v>
                </c:pt>
                <c:pt idx="836">
                  <c:v>41789</c:v>
                </c:pt>
                <c:pt idx="837">
                  <c:v>41792</c:v>
                </c:pt>
                <c:pt idx="838">
                  <c:v>41793</c:v>
                </c:pt>
                <c:pt idx="839">
                  <c:v>41794</c:v>
                </c:pt>
                <c:pt idx="840">
                  <c:v>41795</c:v>
                </c:pt>
                <c:pt idx="841">
                  <c:v>41796</c:v>
                </c:pt>
                <c:pt idx="842">
                  <c:v>41799</c:v>
                </c:pt>
                <c:pt idx="843">
                  <c:v>41800</c:v>
                </c:pt>
                <c:pt idx="844">
                  <c:v>41801</c:v>
                </c:pt>
                <c:pt idx="845">
                  <c:v>41802</c:v>
                </c:pt>
                <c:pt idx="846">
                  <c:v>41803</c:v>
                </c:pt>
                <c:pt idx="847">
                  <c:v>41806</c:v>
                </c:pt>
                <c:pt idx="848">
                  <c:v>41807</c:v>
                </c:pt>
                <c:pt idx="849">
                  <c:v>41808</c:v>
                </c:pt>
                <c:pt idx="850">
                  <c:v>41809</c:v>
                </c:pt>
                <c:pt idx="851">
                  <c:v>41810</c:v>
                </c:pt>
                <c:pt idx="852">
                  <c:v>41813</c:v>
                </c:pt>
                <c:pt idx="853">
                  <c:v>41814</c:v>
                </c:pt>
                <c:pt idx="854">
                  <c:v>41815</c:v>
                </c:pt>
                <c:pt idx="855">
                  <c:v>41816</c:v>
                </c:pt>
                <c:pt idx="856">
                  <c:v>41817</c:v>
                </c:pt>
                <c:pt idx="857">
                  <c:v>41820</c:v>
                </c:pt>
                <c:pt idx="858">
                  <c:v>41821</c:v>
                </c:pt>
                <c:pt idx="859">
                  <c:v>41822</c:v>
                </c:pt>
                <c:pt idx="860">
                  <c:v>41823</c:v>
                </c:pt>
                <c:pt idx="861">
                  <c:v>41827</c:v>
                </c:pt>
                <c:pt idx="862">
                  <c:v>41828</c:v>
                </c:pt>
                <c:pt idx="863">
                  <c:v>41829</c:v>
                </c:pt>
                <c:pt idx="864">
                  <c:v>41830</c:v>
                </c:pt>
                <c:pt idx="865">
                  <c:v>41831</c:v>
                </c:pt>
                <c:pt idx="866">
                  <c:v>41834</c:v>
                </c:pt>
                <c:pt idx="867">
                  <c:v>41835</c:v>
                </c:pt>
                <c:pt idx="868">
                  <c:v>41836</c:v>
                </c:pt>
                <c:pt idx="869">
                  <c:v>41837</c:v>
                </c:pt>
                <c:pt idx="870">
                  <c:v>41838</c:v>
                </c:pt>
                <c:pt idx="871">
                  <c:v>41841</c:v>
                </c:pt>
                <c:pt idx="872">
                  <c:v>41842</c:v>
                </c:pt>
                <c:pt idx="873">
                  <c:v>41843</c:v>
                </c:pt>
                <c:pt idx="874">
                  <c:v>41844</c:v>
                </c:pt>
                <c:pt idx="875">
                  <c:v>41845</c:v>
                </c:pt>
                <c:pt idx="876">
                  <c:v>41848</c:v>
                </c:pt>
                <c:pt idx="877">
                  <c:v>41849</c:v>
                </c:pt>
                <c:pt idx="878">
                  <c:v>41850</c:v>
                </c:pt>
                <c:pt idx="879">
                  <c:v>41851</c:v>
                </c:pt>
                <c:pt idx="880">
                  <c:v>41852</c:v>
                </c:pt>
                <c:pt idx="881">
                  <c:v>41855</c:v>
                </c:pt>
                <c:pt idx="882">
                  <c:v>41856</c:v>
                </c:pt>
                <c:pt idx="883">
                  <c:v>41857</c:v>
                </c:pt>
                <c:pt idx="884">
                  <c:v>41858</c:v>
                </c:pt>
                <c:pt idx="885">
                  <c:v>41859</c:v>
                </c:pt>
                <c:pt idx="886">
                  <c:v>41862</c:v>
                </c:pt>
                <c:pt idx="887">
                  <c:v>41863</c:v>
                </c:pt>
                <c:pt idx="888">
                  <c:v>41864</c:v>
                </c:pt>
                <c:pt idx="889">
                  <c:v>41865</c:v>
                </c:pt>
                <c:pt idx="890">
                  <c:v>41866</c:v>
                </c:pt>
                <c:pt idx="891">
                  <c:v>41869</c:v>
                </c:pt>
                <c:pt idx="892">
                  <c:v>41870</c:v>
                </c:pt>
                <c:pt idx="893">
                  <c:v>41871</c:v>
                </c:pt>
                <c:pt idx="894">
                  <c:v>41872</c:v>
                </c:pt>
                <c:pt idx="895">
                  <c:v>41873</c:v>
                </c:pt>
                <c:pt idx="896">
                  <c:v>41876</c:v>
                </c:pt>
                <c:pt idx="897">
                  <c:v>41877</c:v>
                </c:pt>
                <c:pt idx="898">
                  <c:v>41878</c:v>
                </c:pt>
                <c:pt idx="899">
                  <c:v>41879</c:v>
                </c:pt>
                <c:pt idx="900">
                  <c:v>41880</c:v>
                </c:pt>
                <c:pt idx="901">
                  <c:v>41884</c:v>
                </c:pt>
                <c:pt idx="902">
                  <c:v>41885</c:v>
                </c:pt>
                <c:pt idx="903">
                  <c:v>41886</c:v>
                </c:pt>
                <c:pt idx="904">
                  <c:v>41887</c:v>
                </c:pt>
                <c:pt idx="905">
                  <c:v>41890</c:v>
                </c:pt>
                <c:pt idx="906">
                  <c:v>41891</c:v>
                </c:pt>
                <c:pt idx="907">
                  <c:v>41892</c:v>
                </c:pt>
                <c:pt idx="908">
                  <c:v>41893</c:v>
                </c:pt>
                <c:pt idx="909">
                  <c:v>41894</c:v>
                </c:pt>
                <c:pt idx="910">
                  <c:v>41897</c:v>
                </c:pt>
                <c:pt idx="911">
                  <c:v>41898</c:v>
                </c:pt>
                <c:pt idx="912">
                  <c:v>41899</c:v>
                </c:pt>
                <c:pt idx="913">
                  <c:v>41900</c:v>
                </c:pt>
                <c:pt idx="914">
                  <c:v>41901</c:v>
                </c:pt>
                <c:pt idx="915">
                  <c:v>41904</c:v>
                </c:pt>
                <c:pt idx="916">
                  <c:v>41905</c:v>
                </c:pt>
                <c:pt idx="917">
                  <c:v>41906</c:v>
                </c:pt>
                <c:pt idx="918">
                  <c:v>41907</c:v>
                </c:pt>
                <c:pt idx="919">
                  <c:v>41908</c:v>
                </c:pt>
                <c:pt idx="920">
                  <c:v>41911</c:v>
                </c:pt>
                <c:pt idx="921">
                  <c:v>41912</c:v>
                </c:pt>
                <c:pt idx="922">
                  <c:v>41913</c:v>
                </c:pt>
                <c:pt idx="923">
                  <c:v>41914</c:v>
                </c:pt>
                <c:pt idx="924">
                  <c:v>41915</c:v>
                </c:pt>
                <c:pt idx="925">
                  <c:v>41918</c:v>
                </c:pt>
                <c:pt idx="926">
                  <c:v>41919</c:v>
                </c:pt>
                <c:pt idx="927">
                  <c:v>41920</c:v>
                </c:pt>
                <c:pt idx="928">
                  <c:v>41921</c:v>
                </c:pt>
                <c:pt idx="929">
                  <c:v>41922</c:v>
                </c:pt>
                <c:pt idx="930">
                  <c:v>41925</c:v>
                </c:pt>
                <c:pt idx="931">
                  <c:v>41926</c:v>
                </c:pt>
                <c:pt idx="932">
                  <c:v>41927</c:v>
                </c:pt>
                <c:pt idx="933">
                  <c:v>41928</c:v>
                </c:pt>
                <c:pt idx="934">
                  <c:v>41929</c:v>
                </c:pt>
                <c:pt idx="935">
                  <c:v>41932</c:v>
                </c:pt>
                <c:pt idx="936">
                  <c:v>41933</c:v>
                </c:pt>
                <c:pt idx="937">
                  <c:v>41934</c:v>
                </c:pt>
                <c:pt idx="938">
                  <c:v>41935</c:v>
                </c:pt>
                <c:pt idx="939">
                  <c:v>41936</c:v>
                </c:pt>
                <c:pt idx="940">
                  <c:v>41939</c:v>
                </c:pt>
                <c:pt idx="941">
                  <c:v>41940</c:v>
                </c:pt>
                <c:pt idx="942">
                  <c:v>41941</c:v>
                </c:pt>
                <c:pt idx="943">
                  <c:v>41942</c:v>
                </c:pt>
                <c:pt idx="944">
                  <c:v>41943</c:v>
                </c:pt>
                <c:pt idx="945">
                  <c:v>41946</c:v>
                </c:pt>
                <c:pt idx="946">
                  <c:v>41947</c:v>
                </c:pt>
                <c:pt idx="947">
                  <c:v>41948</c:v>
                </c:pt>
                <c:pt idx="948">
                  <c:v>41949</c:v>
                </c:pt>
                <c:pt idx="949">
                  <c:v>41950</c:v>
                </c:pt>
                <c:pt idx="950">
                  <c:v>41953</c:v>
                </c:pt>
                <c:pt idx="951">
                  <c:v>41954</c:v>
                </c:pt>
                <c:pt idx="952">
                  <c:v>41955</c:v>
                </c:pt>
                <c:pt idx="953">
                  <c:v>41956</c:v>
                </c:pt>
                <c:pt idx="954">
                  <c:v>41957</c:v>
                </c:pt>
                <c:pt idx="955">
                  <c:v>41960</c:v>
                </c:pt>
                <c:pt idx="956">
                  <c:v>41961</c:v>
                </c:pt>
                <c:pt idx="957">
                  <c:v>41962</c:v>
                </c:pt>
                <c:pt idx="958">
                  <c:v>41963</c:v>
                </c:pt>
                <c:pt idx="959">
                  <c:v>41964</c:v>
                </c:pt>
                <c:pt idx="960">
                  <c:v>41967</c:v>
                </c:pt>
                <c:pt idx="961">
                  <c:v>41968</c:v>
                </c:pt>
                <c:pt idx="962">
                  <c:v>41969</c:v>
                </c:pt>
                <c:pt idx="963">
                  <c:v>41971</c:v>
                </c:pt>
                <c:pt idx="964">
                  <c:v>41974</c:v>
                </c:pt>
                <c:pt idx="965">
                  <c:v>41975</c:v>
                </c:pt>
                <c:pt idx="966">
                  <c:v>41976</c:v>
                </c:pt>
                <c:pt idx="967">
                  <c:v>41977</c:v>
                </c:pt>
                <c:pt idx="968">
                  <c:v>41978</c:v>
                </c:pt>
                <c:pt idx="969">
                  <c:v>41981</c:v>
                </c:pt>
                <c:pt idx="970">
                  <c:v>41982</c:v>
                </c:pt>
                <c:pt idx="971">
                  <c:v>41983</c:v>
                </c:pt>
                <c:pt idx="972">
                  <c:v>41984</c:v>
                </c:pt>
                <c:pt idx="973">
                  <c:v>41985</c:v>
                </c:pt>
                <c:pt idx="974">
                  <c:v>41988</c:v>
                </c:pt>
                <c:pt idx="975">
                  <c:v>41989</c:v>
                </c:pt>
                <c:pt idx="976">
                  <c:v>41990</c:v>
                </c:pt>
                <c:pt idx="977">
                  <c:v>41991</c:v>
                </c:pt>
                <c:pt idx="978">
                  <c:v>41992</c:v>
                </c:pt>
                <c:pt idx="979">
                  <c:v>41995</c:v>
                </c:pt>
                <c:pt idx="980">
                  <c:v>41996</c:v>
                </c:pt>
                <c:pt idx="981">
                  <c:v>41997</c:v>
                </c:pt>
                <c:pt idx="982">
                  <c:v>41999</c:v>
                </c:pt>
                <c:pt idx="983">
                  <c:v>42002</c:v>
                </c:pt>
                <c:pt idx="984">
                  <c:v>42003</c:v>
                </c:pt>
                <c:pt idx="985">
                  <c:v>42004</c:v>
                </c:pt>
                <c:pt idx="986">
                  <c:v>42006</c:v>
                </c:pt>
                <c:pt idx="987">
                  <c:v>42009</c:v>
                </c:pt>
                <c:pt idx="988">
                  <c:v>42010</c:v>
                </c:pt>
                <c:pt idx="989">
                  <c:v>42011</c:v>
                </c:pt>
                <c:pt idx="990">
                  <c:v>42012</c:v>
                </c:pt>
                <c:pt idx="991">
                  <c:v>42013</c:v>
                </c:pt>
                <c:pt idx="992">
                  <c:v>42016</c:v>
                </c:pt>
                <c:pt idx="993">
                  <c:v>42017</c:v>
                </c:pt>
                <c:pt idx="994">
                  <c:v>42018</c:v>
                </c:pt>
                <c:pt idx="995">
                  <c:v>42019</c:v>
                </c:pt>
                <c:pt idx="996">
                  <c:v>42020</c:v>
                </c:pt>
                <c:pt idx="997">
                  <c:v>42024</c:v>
                </c:pt>
                <c:pt idx="998">
                  <c:v>42025</c:v>
                </c:pt>
                <c:pt idx="999">
                  <c:v>42026</c:v>
                </c:pt>
                <c:pt idx="1000">
                  <c:v>42027</c:v>
                </c:pt>
                <c:pt idx="1001">
                  <c:v>42030</c:v>
                </c:pt>
                <c:pt idx="1002">
                  <c:v>42031</c:v>
                </c:pt>
                <c:pt idx="1003">
                  <c:v>42032</c:v>
                </c:pt>
                <c:pt idx="1004">
                  <c:v>42033</c:v>
                </c:pt>
                <c:pt idx="1005">
                  <c:v>42034</c:v>
                </c:pt>
                <c:pt idx="1006">
                  <c:v>42037</c:v>
                </c:pt>
                <c:pt idx="1007">
                  <c:v>42038</c:v>
                </c:pt>
                <c:pt idx="1008">
                  <c:v>42039</c:v>
                </c:pt>
                <c:pt idx="1009">
                  <c:v>42040</c:v>
                </c:pt>
                <c:pt idx="1010">
                  <c:v>42041</c:v>
                </c:pt>
                <c:pt idx="1011">
                  <c:v>42044</c:v>
                </c:pt>
                <c:pt idx="1012">
                  <c:v>42045</c:v>
                </c:pt>
                <c:pt idx="1013">
                  <c:v>42046</c:v>
                </c:pt>
                <c:pt idx="1014">
                  <c:v>42047</c:v>
                </c:pt>
                <c:pt idx="1015">
                  <c:v>42048</c:v>
                </c:pt>
                <c:pt idx="1016">
                  <c:v>42052</c:v>
                </c:pt>
                <c:pt idx="1017">
                  <c:v>42053</c:v>
                </c:pt>
                <c:pt idx="1018">
                  <c:v>42054</c:v>
                </c:pt>
                <c:pt idx="1019">
                  <c:v>42055</c:v>
                </c:pt>
                <c:pt idx="1020">
                  <c:v>42058</c:v>
                </c:pt>
                <c:pt idx="1021">
                  <c:v>42059</c:v>
                </c:pt>
                <c:pt idx="1022">
                  <c:v>42060</c:v>
                </c:pt>
                <c:pt idx="1023">
                  <c:v>42061</c:v>
                </c:pt>
                <c:pt idx="1024">
                  <c:v>42062</c:v>
                </c:pt>
                <c:pt idx="1025">
                  <c:v>42065</c:v>
                </c:pt>
                <c:pt idx="1026">
                  <c:v>42066</c:v>
                </c:pt>
                <c:pt idx="1027">
                  <c:v>42067</c:v>
                </c:pt>
                <c:pt idx="1028">
                  <c:v>42068</c:v>
                </c:pt>
                <c:pt idx="1029">
                  <c:v>42069</c:v>
                </c:pt>
                <c:pt idx="1030">
                  <c:v>42072</c:v>
                </c:pt>
                <c:pt idx="1031">
                  <c:v>42073</c:v>
                </c:pt>
                <c:pt idx="1032">
                  <c:v>42074</c:v>
                </c:pt>
                <c:pt idx="1033">
                  <c:v>42075</c:v>
                </c:pt>
                <c:pt idx="1034">
                  <c:v>42076</c:v>
                </c:pt>
                <c:pt idx="1035">
                  <c:v>42079</c:v>
                </c:pt>
                <c:pt idx="1036">
                  <c:v>42080</c:v>
                </c:pt>
                <c:pt idx="1037">
                  <c:v>42081</c:v>
                </c:pt>
                <c:pt idx="1038">
                  <c:v>42082</c:v>
                </c:pt>
                <c:pt idx="1039">
                  <c:v>42083</c:v>
                </c:pt>
                <c:pt idx="1040">
                  <c:v>42086</c:v>
                </c:pt>
                <c:pt idx="1041">
                  <c:v>42087</c:v>
                </c:pt>
                <c:pt idx="1042">
                  <c:v>42088</c:v>
                </c:pt>
                <c:pt idx="1043">
                  <c:v>42089</c:v>
                </c:pt>
                <c:pt idx="1044">
                  <c:v>42090</c:v>
                </c:pt>
                <c:pt idx="1045">
                  <c:v>42093</c:v>
                </c:pt>
                <c:pt idx="1046">
                  <c:v>42094</c:v>
                </c:pt>
                <c:pt idx="1047">
                  <c:v>42095</c:v>
                </c:pt>
                <c:pt idx="1048">
                  <c:v>42096</c:v>
                </c:pt>
                <c:pt idx="1049">
                  <c:v>42100</c:v>
                </c:pt>
                <c:pt idx="1050">
                  <c:v>42101</c:v>
                </c:pt>
                <c:pt idx="1051">
                  <c:v>42102</c:v>
                </c:pt>
                <c:pt idx="1052">
                  <c:v>42103</c:v>
                </c:pt>
                <c:pt idx="1053">
                  <c:v>42104</c:v>
                </c:pt>
                <c:pt idx="1054">
                  <c:v>42107</c:v>
                </c:pt>
                <c:pt idx="1055">
                  <c:v>42108</c:v>
                </c:pt>
                <c:pt idx="1056">
                  <c:v>42109</c:v>
                </c:pt>
                <c:pt idx="1057">
                  <c:v>42110</c:v>
                </c:pt>
                <c:pt idx="1058">
                  <c:v>42111</c:v>
                </c:pt>
                <c:pt idx="1059">
                  <c:v>42114</c:v>
                </c:pt>
                <c:pt idx="1060">
                  <c:v>42115</c:v>
                </c:pt>
                <c:pt idx="1061">
                  <c:v>42116</c:v>
                </c:pt>
                <c:pt idx="1062">
                  <c:v>42117</c:v>
                </c:pt>
                <c:pt idx="1063">
                  <c:v>42118</c:v>
                </c:pt>
                <c:pt idx="1064">
                  <c:v>42121</c:v>
                </c:pt>
                <c:pt idx="1065">
                  <c:v>42122</c:v>
                </c:pt>
                <c:pt idx="1066">
                  <c:v>42123</c:v>
                </c:pt>
                <c:pt idx="1067">
                  <c:v>42124</c:v>
                </c:pt>
                <c:pt idx="1068">
                  <c:v>42125</c:v>
                </c:pt>
                <c:pt idx="1069">
                  <c:v>42128</c:v>
                </c:pt>
                <c:pt idx="1070">
                  <c:v>42129</c:v>
                </c:pt>
                <c:pt idx="1071">
                  <c:v>42130</c:v>
                </c:pt>
                <c:pt idx="1072">
                  <c:v>42131</c:v>
                </c:pt>
                <c:pt idx="1073">
                  <c:v>42132</c:v>
                </c:pt>
                <c:pt idx="1074">
                  <c:v>42135</c:v>
                </c:pt>
                <c:pt idx="1075">
                  <c:v>42136</c:v>
                </c:pt>
                <c:pt idx="1076">
                  <c:v>42137</c:v>
                </c:pt>
                <c:pt idx="1077">
                  <c:v>42138</c:v>
                </c:pt>
                <c:pt idx="1078">
                  <c:v>42139</c:v>
                </c:pt>
                <c:pt idx="1079">
                  <c:v>42142</c:v>
                </c:pt>
                <c:pt idx="1080">
                  <c:v>42143</c:v>
                </c:pt>
                <c:pt idx="1081">
                  <c:v>42144</c:v>
                </c:pt>
                <c:pt idx="1082">
                  <c:v>42145</c:v>
                </c:pt>
                <c:pt idx="1083">
                  <c:v>42146</c:v>
                </c:pt>
                <c:pt idx="1084">
                  <c:v>42150</c:v>
                </c:pt>
                <c:pt idx="1085">
                  <c:v>42151</c:v>
                </c:pt>
                <c:pt idx="1086">
                  <c:v>42152</c:v>
                </c:pt>
                <c:pt idx="1087">
                  <c:v>42153</c:v>
                </c:pt>
                <c:pt idx="1088">
                  <c:v>42156</c:v>
                </c:pt>
                <c:pt idx="1089">
                  <c:v>42157</c:v>
                </c:pt>
                <c:pt idx="1090">
                  <c:v>42158</c:v>
                </c:pt>
                <c:pt idx="1091">
                  <c:v>42159</c:v>
                </c:pt>
                <c:pt idx="1092">
                  <c:v>42160</c:v>
                </c:pt>
                <c:pt idx="1093">
                  <c:v>42163</c:v>
                </c:pt>
                <c:pt idx="1094">
                  <c:v>42164</c:v>
                </c:pt>
                <c:pt idx="1095">
                  <c:v>42165</c:v>
                </c:pt>
                <c:pt idx="1096">
                  <c:v>42166</c:v>
                </c:pt>
                <c:pt idx="1097">
                  <c:v>42167</c:v>
                </c:pt>
                <c:pt idx="1098">
                  <c:v>42170</c:v>
                </c:pt>
                <c:pt idx="1099">
                  <c:v>42171</c:v>
                </c:pt>
                <c:pt idx="1100">
                  <c:v>42172</c:v>
                </c:pt>
                <c:pt idx="1101">
                  <c:v>42173</c:v>
                </c:pt>
                <c:pt idx="1102">
                  <c:v>42174</c:v>
                </c:pt>
                <c:pt idx="1103">
                  <c:v>42177</c:v>
                </c:pt>
                <c:pt idx="1104">
                  <c:v>42178</c:v>
                </c:pt>
                <c:pt idx="1105">
                  <c:v>42179</c:v>
                </c:pt>
                <c:pt idx="1106">
                  <c:v>42180</c:v>
                </c:pt>
                <c:pt idx="1107">
                  <c:v>42181</c:v>
                </c:pt>
                <c:pt idx="1108">
                  <c:v>42184</c:v>
                </c:pt>
                <c:pt idx="1109">
                  <c:v>42185</c:v>
                </c:pt>
                <c:pt idx="1110">
                  <c:v>42186</c:v>
                </c:pt>
                <c:pt idx="1111">
                  <c:v>42187</c:v>
                </c:pt>
                <c:pt idx="1112">
                  <c:v>42191</c:v>
                </c:pt>
                <c:pt idx="1113">
                  <c:v>42192</c:v>
                </c:pt>
                <c:pt idx="1114">
                  <c:v>42193</c:v>
                </c:pt>
                <c:pt idx="1115">
                  <c:v>42194</c:v>
                </c:pt>
                <c:pt idx="1116">
                  <c:v>42195</c:v>
                </c:pt>
                <c:pt idx="1117">
                  <c:v>42198</c:v>
                </c:pt>
                <c:pt idx="1118">
                  <c:v>42199</c:v>
                </c:pt>
                <c:pt idx="1119">
                  <c:v>42200</c:v>
                </c:pt>
                <c:pt idx="1120">
                  <c:v>42201</c:v>
                </c:pt>
                <c:pt idx="1121">
                  <c:v>42202</c:v>
                </c:pt>
                <c:pt idx="1122">
                  <c:v>42205</c:v>
                </c:pt>
                <c:pt idx="1123">
                  <c:v>42206</c:v>
                </c:pt>
                <c:pt idx="1124">
                  <c:v>42207</c:v>
                </c:pt>
                <c:pt idx="1125">
                  <c:v>42208</c:v>
                </c:pt>
                <c:pt idx="1126">
                  <c:v>42209</c:v>
                </c:pt>
                <c:pt idx="1127">
                  <c:v>42212</c:v>
                </c:pt>
                <c:pt idx="1128">
                  <c:v>42213</c:v>
                </c:pt>
                <c:pt idx="1129">
                  <c:v>42214</c:v>
                </c:pt>
                <c:pt idx="1130">
                  <c:v>42215</c:v>
                </c:pt>
                <c:pt idx="1131">
                  <c:v>42216</c:v>
                </c:pt>
                <c:pt idx="1132">
                  <c:v>42219</c:v>
                </c:pt>
                <c:pt idx="1133">
                  <c:v>42220</c:v>
                </c:pt>
                <c:pt idx="1134">
                  <c:v>42221</c:v>
                </c:pt>
                <c:pt idx="1135">
                  <c:v>42222</c:v>
                </c:pt>
                <c:pt idx="1136">
                  <c:v>42223</c:v>
                </c:pt>
                <c:pt idx="1137">
                  <c:v>42226</c:v>
                </c:pt>
                <c:pt idx="1138">
                  <c:v>42227</c:v>
                </c:pt>
                <c:pt idx="1139">
                  <c:v>42228</c:v>
                </c:pt>
                <c:pt idx="1140">
                  <c:v>42229</c:v>
                </c:pt>
                <c:pt idx="1141">
                  <c:v>42230</c:v>
                </c:pt>
                <c:pt idx="1142">
                  <c:v>42233</c:v>
                </c:pt>
                <c:pt idx="1143">
                  <c:v>42234</c:v>
                </c:pt>
                <c:pt idx="1144">
                  <c:v>42235</c:v>
                </c:pt>
                <c:pt idx="1145">
                  <c:v>42236</c:v>
                </c:pt>
                <c:pt idx="1146">
                  <c:v>42237</c:v>
                </c:pt>
                <c:pt idx="1147">
                  <c:v>42240</c:v>
                </c:pt>
                <c:pt idx="1148">
                  <c:v>42241</c:v>
                </c:pt>
                <c:pt idx="1149">
                  <c:v>42242</c:v>
                </c:pt>
                <c:pt idx="1150">
                  <c:v>42243</c:v>
                </c:pt>
                <c:pt idx="1151">
                  <c:v>42244</c:v>
                </c:pt>
                <c:pt idx="1152">
                  <c:v>42247</c:v>
                </c:pt>
                <c:pt idx="1153">
                  <c:v>42248</c:v>
                </c:pt>
                <c:pt idx="1154">
                  <c:v>42249</c:v>
                </c:pt>
                <c:pt idx="1155">
                  <c:v>42250</c:v>
                </c:pt>
                <c:pt idx="1156">
                  <c:v>42251</c:v>
                </c:pt>
                <c:pt idx="1157">
                  <c:v>42255</c:v>
                </c:pt>
                <c:pt idx="1158">
                  <c:v>42256</c:v>
                </c:pt>
                <c:pt idx="1159">
                  <c:v>42257</c:v>
                </c:pt>
                <c:pt idx="1160">
                  <c:v>42258</c:v>
                </c:pt>
                <c:pt idx="1161">
                  <c:v>42261</c:v>
                </c:pt>
                <c:pt idx="1162">
                  <c:v>42262</c:v>
                </c:pt>
                <c:pt idx="1163">
                  <c:v>42263</c:v>
                </c:pt>
                <c:pt idx="1164">
                  <c:v>42264</c:v>
                </c:pt>
                <c:pt idx="1165">
                  <c:v>42265</c:v>
                </c:pt>
                <c:pt idx="1166">
                  <c:v>42268</c:v>
                </c:pt>
                <c:pt idx="1167">
                  <c:v>42269</c:v>
                </c:pt>
                <c:pt idx="1168">
                  <c:v>42270</c:v>
                </c:pt>
                <c:pt idx="1169">
                  <c:v>42271</c:v>
                </c:pt>
                <c:pt idx="1170">
                  <c:v>42272</c:v>
                </c:pt>
                <c:pt idx="1171">
                  <c:v>42275</c:v>
                </c:pt>
                <c:pt idx="1172">
                  <c:v>42276</c:v>
                </c:pt>
                <c:pt idx="1173">
                  <c:v>42277</c:v>
                </c:pt>
                <c:pt idx="1174">
                  <c:v>42278</c:v>
                </c:pt>
                <c:pt idx="1175">
                  <c:v>42279</c:v>
                </c:pt>
                <c:pt idx="1176">
                  <c:v>42282</c:v>
                </c:pt>
                <c:pt idx="1177">
                  <c:v>42283</c:v>
                </c:pt>
                <c:pt idx="1178">
                  <c:v>42284</c:v>
                </c:pt>
                <c:pt idx="1179">
                  <c:v>42285</c:v>
                </c:pt>
                <c:pt idx="1180">
                  <c:v>42286</c:v>
                </c:pt>
                <c:pt idx="1181">
                  <c:v>42289</c:v>
                </c:pt>
                <c:pt idx="1182">
                  <c:v>42290</c:v>
                </c:pt>
                <c:pt idx="1183">
                  <c:v>42291</c:v>
                </c:pt>
                <c:pt idx="1184">
                  <c:v>42292</c:v>
                </c:pt>
                <c:pt idx="1185">
                  <c:v>42293</c:v>
                </c:pt>
                <c:pt idx="1186">
                  <c:v>42296</c:v>
                </c:pt>
                <c:pt idx="1187">
                  <c:v>42297</c:v>
                </c:pt>
                <c:pt idx="1188">
                  <c:v>42298</c:v>
                </c:pt>
                <c:pt idx="1189">
                  <c:v>42299</c:v>
                </c:pt>
                <c:pt idx="1190">
                  <c:v>42300</c:v>
                </c:pt>
                <c:pt idx="1191">
                  <c:v>42303</c:v>
                </c:pt>
                <c:pt idx="1192">
                  <c:v>42304</c:v>
                </c:pt>
                <c:pt idx="1193">
                  <c:v>42305</c:v>
                </c:pt>
                <c:pt idx="1194">
                  <c:v>42306</c:v>
                </c:pt>
                <c:pt idx="1195">
                  <c:v>42307</c:v>
                </c:pt>
                <c:pt idx="1196">
                  <c:v>42310</c:v>
                </c:pt>
                <c:pt idx="1197">
                  <c:v>42311</c:v>
                </c:pt>
                <c:pt idx="1198">
                  <c:v>42312</c:v>
                </c:pt>
                <c:pt idx="1199">
                  <c:v>42313</c:v>
                </c:pt>
                <c:pt idx="1200">
                  <c:v>42314</c:v>
                </c:pt>
                <c:pt idx="1201">
                  <c:v>42317</c:v>
                </c:pt>
                <c:pt idx="1202">
                  <c:v>42318</c:v>
                </c:pt>
                <c:pt idx="1203">
                  <c:v>42319</c:v>
                </c:pt>
                <c:pt idx="1204">
                  <c:v>42320</c:v>
                </c:pt>
                <c:pt idx="1205">
                  <c:v>42321</c:v>
                </c:pt>
                <c:pt idx="1206">
                  <c:v>42324</c:v>
                </c:pt>
                <c:pt idx="1207">
                  <c:v>42325</c:v>
                </c:pt>
                <c:pt idx="1208">
                  <c:v>42326</c:v>
                </c:pt>
                <c:pt idx="1209">
                  <c:v>42327</c:v>
                </c:pt>
                <c:pt idx="1210">
                  <c:v>42328</c:v>
                </c:pt>
                <c:pt idx="1211">
                  <c:v>42331</c:v>
                </c:pt>
                <c:pt idx="1212">
                  <c:v>42332</c:v>
                </c:pt>
                <c:pt idx="1213">
                  <c:v>42333</c:v>
                </c:pt>
                <c:pt idx="1214">
                  <c:v>42335</c:v>
                </c:pt>
                <c:pt idx="1215">
                  <c:v>42338</c:v>
                </c:pt>
                <c:pt idx="1216">
                  <c:v>42339</c:v>
                </c:pt>
                <c:pt idx="1217">
                  <c:v>42340</c:v>
                </c:pt>
                <c:pt idx="1218">
                  <c:v>42341</c:v>
                </c:pt>
                <c:pt idx="1219">
                  <c:v>42342</c:v>
                </c:pt>
                <c:pt idx="1220">
                  <c:v>42345</c:v>
                </c:pt>
                <c:pt idx="1221">
                  <c:v>42346</c:v>
                </c:pt>
                <c:pt idx="1222">
                  <c:v>42347</c:v>
                </c:pt>
                <c:pt idx="1223">
                  <c:v>42348</c:v>
                </c:pt>
                <c:pt idx="1224">
                  <c:v>42349</c:v>
                </c:pt>
                <c:pt idx="1225">
                  <c:v>42352</c:v>
                </c:pt>
                <c:pt idx="1226">
                  <c:v>42353</c:v>
                </c:pt>
                <c:pt idx="1227">
                  <c:v>42354</c:v>
                </c:pt>
                <c:pt idx="1228">
                  <c:v>42355</c:v>
                </c:pt>
                <c:pt idx="1229">
                  <c:v>42356</c:v>
                </c:pt>
                <c:pt idx="1230">
                  <c:v>42359</c:v>
                </c:pt>
                <c:pt idx="1231">
                  <c:v>42360</c:v>
                </c:pt>
                <c:pt idx="1232">
                  <c:v>42361</c:v>
                </c:pt>
                <c:pt idx="1233">
                  <c:v>42362</c:v>
                </c:pt>
                <c:pt idx="1234">
                  <c:v>42366</c:v>
                </c:pt>
                <c:pt idx="1235">
                  <c:v>42367</c:v>
                </c:pt>
                <c:pt idx="1236">
                  <c:v>42368</c:v>
                </c:pt>
                <c:pt idx="1237">
                  <c:v>42369</c:v>
                </c:pt>
              </c:numCache>
            </c:numRef>
          </c:cat>
          <c:val>
            <c:numRef>
              <c:f>Correlation!$K$22:$K$1259</c:f>
              <c:numCache>
                <c:formatCode>0.000</c:formatCode>
                <c:ptCount val="1238"/>
                <c:pt idx="0">
                  <c:v>0.32656898080469632</c:v>
                </c:pt>
                <c:pt idx="1">
                  <c:v>0.28090912665231976</c:v>
                </c:pt>
                <c:pt idx="2">
                  <c:v>0.23217679150900192</c:v>
                </c:pt>
                <c:pt idx="3">
                  <c:v>0.22585037864330557</c:v>
                </c:pt>
                <c:pt idx="4">
                  <c:v>0.26854235033542273</c:v>
                </c:pt>
                <c:pt idx="5">
                  <c:v>0.29799556455875592</c:v>
                </c:pt>
                <c:pt idx="6">
                  <c:v>0.26178651756474736</c:v>
                </c:pt>
                <c:pt idx="7">
                  <c:v>0.24431609247768496</c:v>
                </c:pt>
                <c:pt idx="8">
                  <c:v>0.17451472695264347</c:v>
                </c:pt>
                <c:pt idx="9">
                  <c:v>0.19188459689468745</c:v>
                </c:pt>
                <c:pt idx="10">
                  <c:v>0.1917989366950901</c:v>
                </c:pt>
                <c:pt idx="11">
                  <c:v>0.20484956650877076</c:v>
                </c:pt>
                <c:pt idx="12">
                  <c:v>0.18799278745898537</c:v>
                </c:pt>
                <c:pt idx="13">
                  <c:v>8.0164589442615897E-2</c:v>
                </c:pt>
                <c:pt idx="14">
                  <c:v>0.11399648769605457</c:v>
                </c:pt>
                <c:pt idx="15">
                  <c:v>0.24338263156271273</c:v>
                </c:pt>
                <c:pt idx="16">
                  <c:v>0.26027268904791478</c:v>
                </c:pt>
                <c:pt idx="17">
                  <c:v>0.2697853445709118</c:v>
                </c:pt>
                <c:pt idx="18">
                  <c:v>0.22216360449708047</c:v>
                </c:pt>
                <c:pt idx="19">
                  <c:v>0.20808056438286018</c:v>
                </c:pt>
                <c:pt idx="20">
                  <c:v>0.16845628221235234</c:v>
                </c:pt>
                <c:pt idx="21">
                  <c:v>0.15951835382739185</c:v>
                </c:pt>
                <c:pt idx="22">
                  <c:v>0.2588505247314889</c:v>
                </c:pt>
                <c:pt idx="23">
                  <c:v>0.24946284404574057</c:v>
                </c:pt>
                <c:pt idx="24">
                  <c:v>0.25602359664754143</c:v>
                </c:pt>
                <c:pt idx="25">
                  <c:v>0.29742782948427443</c:v>
                </c:pt>
                <c:pt idx="26">
                  <c:v>0.2821523256822166</c:v>
                </c:pt>
                <c:pt idx="27">
                  <c:v>0.42414686351211878</c:v>
                </c:pt>
                <c:pt idx="28">
                  <c:v>0.44176073675366345</c:v>
                </c:pt>
                <c:pt idx="29">
                  <c:v>0.46624978889002933</c:v>
                </c:pt>
                <c:pt idx="30">
                  <c:v>0.48808859217764983</c:v>
                </c:pt>
                <c:pt idx="31">
                  <c:v>0.52752700933935748</c:v>
                </c:pt>
                <c:pt idx="32">
                  <c:v>0.72822406553844587</c:v>
                </c:pt>
                <c:pt idx="33">
                  <c:v>0.7011676447801507</c:v>
                </c:pt>
                <c:pt idx="34">
                  <c:v>0.32418650326890386</c:v>
                </c:pt>
                <c:pt idx="35">
                  <c:v>0.30335005458506553</c:v>
                </c:pt>
                <c:pt idx="36">
                  <c:v>0.30427225339338038</c:v>
                </c:pt>
                <c:pt idx="37">
                  <c:v>0.24700665184712556</c:v>
                </c:pt>
                <c:pt idx="38">
                  <c:v>0.26539344652816904</c:v>
                </c:pt>
                <c:pt idx="39">
                  <c:v>0.35907983862242876</c:v>
                </c:pt>
                <c:pt idx="40">
                  <c:v>0.37978388673220181</c:v>
                </c:pt>
                <c:pt idx="41">
                  <c:v>0.23444987533572381</c:v>
                </c:pt>
                <c:pt idx="42">
                  <c:v>0.23149625401272506</c:v>
                </c:pt>
                <c:pt idx="43">
                  <c:v>0.22830091102584316</c:v>
                </c:pt>
                <c:pt idx="44">
                  <c:v>0.21007468101819732</c:v>
                </c:pt>
                <c:pt idx="45">
                  <c:v>0.25636330725379664</c:v>
                </c:pt>
                <c:pt idx="46">
                  <c:v>0.13689281787183347</c:v>
                </c:pt>
                <c:pt idx="47">
                  <c:v>0.1234585563388179</c:v>
                </c:pt>
                <c:pt idx="48">
                  <c:v>0.15199262184266141</c:v>
                </c:pt>
                <c:pt idx="49">
                  <c:v>4.534936492433448E-2</c:v>
                </c:pt>
                <c:pt idx="50">
                  <c:v>-0.24855736836460998</c:v>
                </c:pt>
                <c:pt idx="51">
                  <c:v>-0.33802851883516366</c:v>
                </c:pt>
                <c:pt idx="52">
                  <c:v>-0.30045605621094651</c:v>
                </c:pt>
                <c:pt idx="53">
                  <c:v>6.5736293846355986E-2</c:v>
                </c:pt>
                <c:pt idx="54">
                  <c:v>5.292653151969335E-2</c:v>
                </c:pt>
                <c:pt idx="55">
                  <c:v>5.0829665597394082E-2</c:v>
                </c:pt>
                <c:pt idx="56">
                  <c:v>-9.3907895601984329E-3</c:v>
                </c:pt>
                <c:pt idx="57">
                  <c:v>1.5085575853751783E-2</c:v>
                </c:pt>
                <c:pt idx="58">
                  <c:v>-0.11407697573784163</c:v>
                </c:pt>
                <c:pt idx="59">
                  <c:v>-0.17609720099284845</c:v>
                </c:pt>
                <c:pt idx="60">
                  <c:v>2.4144254881324947E-2</c:v>
                </c:pt>
                <c:pt idx="61">
                  <c:v>5.4312699331773316E-2</c:v>
                </c:pt>
                <c:pt idx="62">
                  <c:v>7.8952715665844789E-2</c:v>
                </c:pt>
                <c:pt idx="63">
                  <c:v>8.6237906303214817E-2</c:v>
                </c:pt>
                <c:pt idx="64">
                  <c:v>2.9614917019576189E-2</c:v>
                </c:pt>
                <c:pt idx="65">
                  <c:v>5.6619604691267172E-2</c:v>
                </c:pt>
                <c:pt idx="66">
                  <c:v>5.7388096097995604E-2</c:v>
                </c:pt>
                <c:pt idx="67">
                  <c:v>2.6604629959329801E-2</c:v>
                </c:pt>
                <c:pt idx="68">
                  <c:v>8.4790855893274744E-2</c:v>
                </c:pt>
                <c:pt idx="69">
                  <c:v>0.19408569212039872</c:v>
                </c:pt>
                <c:pt idx="70">
                  <c:v>3.159289179236862E-2</c:v>
                </c:pt>
                <c:pt idx="71">
                  <c:v>6.2381075322385272E-2</c:v>
                </c:pt>
                <c:pt idx="72">
                  <c:v>-5.1331672492425989E-3</c:v>
                </c:pt>
                <c:pt idx="73">
                  <c:v>2.6737064753730114E-2</c:v>
                </c:pt>
                <c:pt idx="74">
                  <c:v>2.3424880882235842E-2</c:v>
                </c:pt>
                <c:pt idx="75">
                  <c:v>-1.8916460265737182E-2</c:v>
                </c:pt>
                <c:pt idx="76">
                  <c:v>-4.9084796123628491E-3</c:v>
                </c:pt>
                <c:pt idx="77">
                  <c:v>5.3242318186746039E-2</c:v>
                </c:pt>
                <c:pt idx="78">
                  <c:v>0.14480223988334026</c:v>
                </c:pt>
                <c:pt idx="79">
                  <c:v>-1.5593381572458516E-2</c:v>
                </c:pt>
                <c:pt idx="80">
                  <c:v>-6.520242295004619E-2</c:v>
                </c:pt>
                <c:pt idx="81">
                  <c:v>-5.5517197431694039E-2</c:v>
                </c:pt>
                <c:pt idx="82">
                  <c:v>-0.11367393223208311</c:v>
                </c:pt>
                <c:pt idx="83">
                  <c:v>-7.5679343279192166E-2</c:v>
                </c:pt>
                <c:pt idx="84">
                  <c:v>2.0076810536585353E-2</c:v>
                </c:pt>
                <c:pt idx="85">
                  <c:v>7.9029354833915766E-3</c:v>
                </c:pt>
                <c:pt idx="86">
                  <c:v>9.5273752489422894E-2</c:v>
                </c:pt>
                <c:pt idx="87">
                  <c:v>0.10931580661435977</c:v>
                </c:pt>
                <c:pt idx="88">
                  <c:v>8.0609369413885371E-2</c:v>
                </c:pt>
                <c:pt idx="89">
                  <c:v>0.19458791711239859</c:v>
                </c:pt>
                <c:pt idx="90">
                  <c:v>0.12689092104454397</c:v>
                </c:pt>
                <c:pt idx="91">
                  <c:v>9.4976322883246561E-2</c:v>
                </c:pt>
                <c:pt idx="92">
                  <c:v>0.15394401216349887</c:v>
                </c:pt>
                <c:pt idx="93">
                  <c:v>0.20450590453660386</c:v>
                </c:pt>
                <c:pt idx="94">
                  <c:v>0.37330610096547151</c:v>
                </c:pt>
                <c:pt idx="95">
                  <c:v>0.3363919935121415</c:v>
                </c:pt>
                <c:pt idx="96">
                  <c:v>0.33257533996071525</c:v>
                </c:pt>
                <c:pt idx="97">
                  <c:v>0.35247695796897038</c:v>
                </c:pt>
                <c:pt idx="98">
                  <c:v>0.2996377452106217</c:v>
                </c:pt>
                <c:pt idx="99">
                  <c:v>0.36619638509294367</c:v>
                </c:pt>
                <c:pt idx="100">
                  <c:v>0.27922637034916487</c:v>
                </c:pt>
                <c:pt idx="101">
                  <c:v>0.35221954875842348</c:v>
                </c:pt>
                <c:pt idx="102">
                  <c:v>0.44199997718257844</c:v>
                </c:pt>
                <c:pt idx="103">
                  <c:v>0.43800345226187243</c:v>
                </c:pt>
                <c:pt idx="104">
                  <c:v>0.45462265420740239</c:v>
                </c:pt>
                <c:pt idx="105">
                  <c:v>0.43828906522686806</c:v>
                </c:pt>
                <c:pt idx="106">
                  <c:v>0.4141279815952027</c:v>
                </c:pt>
                <c:pt idx="107">
                  <c:v>0.41400707731422531</c:v>
                </c:pt>
                <c:pt idx="108">
                  <c:v>0.37368570699011405</c:v>
                </c:pt>
                <c:pt idx="109">
                  <c:v>0.13780061085655795</c:v>
                </c:pt>
                <c:pt idx="110">
                  <c:v>0.19986306863278444</c:v>
                </c:pt>
                <c:pt idx="111">
                  <c:v>0.33990611223749628</c:v>
                </c:pt>
                <c:pt idx="112">
                  <c:v>0.29744584858533196</c:v>
                </c:pt>
                <c:pt idx="113">
                  <c:v>0.23122253380313823</c:v>
                </c:pt>
                <c:pt idx="114">
                  <c:v>0.32310255192675214</c:v>
                </c:pt>
                <c:pt idx="115">
                  <c:v>0.30322151780009649</c:v>
                </c:pt>
                <c:pt idx="116">
                  <c:v>0.34696739371774216</c:v>
                </c:pt>
                <c:pt idx="117">
                  <c:v>0.48173555311746408</c:v>
                </c:pt>
                <c:pt idx="118">
                  <c:v>0.46131176714054617</c:v>
                </c:pt>
                <c:pt idx="119">
                  <c:v>0.47744488341570968</c:v>
                </c:pt>
                <c:pt idx="120">
                  <c:v>0.47700094332633919</c:v>
                </c:pt>
                <c:pt idx="121">
                  <c:v>0.45806974466800704</c:v>
                </c:pt>
                <c:pt idx="122">
                  <c:v>0.4464109804229367</c:v>
                </c:pt>
                <c:pt idx="123">
                  <c:v>0.56259333446151882</c:v>
                </c:pt>
                <c:pt idx="124">
                  <c:v>0.5315599122210235</c:v>
                </c:pt>
                <c:pt idx="125">
                  <c:v>0.51415554407516317</c:v>
                </c:pt>
                <c:pt idx="126">
                  <c:v>0.5077680041538245</c:v>
                </c:pt>
                <c:pt idx="127">
                  <c:v>0.45006430349782056</c:v>
                </c:pt>
                <c:pt idx="128">
                  <c:v>0.65939162805209195</c:v>
                </c:pt>
                <c:pt idx="129">
                  <c:v>0.76156472099857309</c:v>
                </c:pt>
                <c:pt idx="130">
                  <c:v>0.66219780819329344</c:v>
                </c:pt>
                <c:pt idx="131">
                  <c:v>0.78702102100320126</c:v>
                </c:pt>
                <c:pt idx="132">
                  <c:v>0.80297034191257444</c:v>
                </c:pt>
                <c:pt idx="133">
                  <c:v>0.82105366491133014</c:v>
                </c:pt>
                <c:pt idx="134">
                  <c:v>0.85378988965590419</c:v>
                </c:pt>
                <c:pt idx="135">
                  <c:v>0.86583941250202567</c:v>
                </c:pt>
                <c:pt idx="136">
                  <c:v>0.83316172343873973</c:v>
                </c:pt>
                <c:pt idx="137">
                  <c:v>0.83342891144128495</c:v>
                </c:pt>
                <c:pt idx="138">
                  <c:v>0.83277662919722761</c:v>
                </c:pt>
                <c:pt idx="139">
                  <c:v>0.84135132177416816</c:v>
                </c:pt>
                <c:pt idx="140">
                  <c:v>0.85376756473449789</c:v>
                </c:pt>
                <c:pt idx="141">
                  <c:v>0.85610166077606531</c:v>
                </c:pt>
                <c:pt idx="142">
                  <c:v>0.85087970089679998</c:v>
                </c:pt>
                <c:pt idx="143">
                  <c:v>0.8458843324864096</c:v>
                </c:pt>
                <c:pt idx="144">
                  <c:v>0.85285728891307966</c:v>
                </c:pt>
                <c:pt idx="145">
                  <c:v>0.8609319531609424</c:v>
                </c:pt>
                <c:pt idx="146">
                  <c:v>0.87142368109966339</c:v>
                </c:pt>
                <c:pt idx="147">
                  <c:v>0.87115243033931433</c:v>
                </c:pt>
                <c:pt idx="148">
                  <c:v>0.85199466191399287</c:v>
                </c:pt>
                <c:pt idx="149">
                  <c:v>0.88524029207153732</c:v>
                </c:pt>
                <c:pt idx="150">
                  <c:v>0.85046500193073071</c:v>
                </c:pt>
                <c:pt idx="151">
                  <c:v>0.85781090520115399</c:v>
                </c:pt>
                <c:pt idx="152">
                  <c:v>0.80715040906783342</c:v>
                </c:pt>
                <c:pt idx="153">
                  <c:v>0.76437835461293113</c:v>
                </c:pt>
                <c:pt idx="154">
                  <c:v>0.78995371093214806</c:v>
                </c:pt>
                <c:pt idx="155">
                  <c:v>0.82740144880879252</c:v>
                </c:pt>
                <c:pt idx="156">
                  <c:v>0.8249056536163798</c:v>
                </c:pt>
                <c:pt idx="157">
                  <c:v>0.84352683589699984</c:v>
                </c:pt>
                <c:pt idx="158">
                  <c:v>0.81940153922063486</c:v>
                </c:pt>
                <c:pt idx="159">
                  <c:v>0.79547632637804566</c:v>
                </c:pt>
                <c:pt idx="160">
                  <c:v>0.784231067319624</c:v>
                </c:pt>
                <c:pt idx="161">
                  <c:v>0.77116401607702922</c:v>
                </c:pt>
                <c:pt idx="162">
                  <c:v>0.82364782916874379</c:v>
                </c:pt>
                <c:pt idx="163">
                  <c:v>0.69265784462199043</c:v>
                </c:pt>
                <c:pt idx="164">
                  <c:v>0.57803866405923809</c:v>
                </c:pt>
                <c:pt idx="165">
                  <c:v>0.48650286412765975</c:v>
                </c:pt>
                <c:pt idx="166">
                  <c:v>0.47351659996289164</c:v>
                </c:pt>
                <c:pt idx="167">
                  <c:v>0.51755338757477609</c:v>
                </c:pt>
                <c:pt idx="168">
                  <c:v>0.25812698098063996</c:v>
                </c:pt>
                <c:pt idx="169">
                  <c:v>0.10627046554295401</c:v>
                </c:pt>
                <c:pt idx="170">
                  <c:v>0.2559671424625139</c:v>
                </c:pt>
                <c:pt idx="171">
                  <c:v>0.26480949253514957</c:v>
                </c:pt>
                <c:pt idx="172">
                  <c:v>0.19083171531580825</c:v>
                </c:pt>
                <c:pt idx="173">
                  <c:v>0.19313908491139151</c:v>
                </c:pt>
                <c:pt idx="174">
                  <c:v>0.17917523369465282</c:v>
                </c:pt>
                <c:pt idx="175">
                  <c:v>0.22013486017240855</c:v>
                </c:pt>
                <c:pt idx="176">
                  <c:v>0.1939958740777874</c:v>
                </c:pt>
                <c:pt idx="177">
                  <c:v>0.19529687676196178</c:v>
                </c:pt>
                <c:pt idx="178">
                  <c:v>0.18086680406270719</c:v>
                </c:pt>
                <c:pt idx="179">
                  <c:v>0.17826272514811431</c:v>
                </c:pt>
                <c:pt idx="180">
                  <c:v>0.21928910243973163</c:v>
                </c:pt>
                <c:pt idx="181">
                  <c:v>0.16715980488303173</c:v>
                </c:pt>
                <c:pt idx="182">
                  <c:v>0.22623060282953925</c:v>
                </c:pt>
                <c:pt idx="183">
                  <c:v>0.25326378334552918</c:v>
                </c:pt>
                <c:pt idx="184">
                  <c:v>0.26675772326032937</c:v>
                </c:pt>
                <c:pt idx="185">
                  <c:v>0.2567896798272391</c:v>
                </c:pt>
                <c:pt idx="186">
                  <c:v>0.27573097307253852</c:v>
                </c:pt>
                <c:pt idx="187">
                  <c:v>0.42470115480689763</c:v>
                </c:pt>
                <c:pt idx="188">
                  <c:v>0.40414473190451383</c:v>
                </c:pt>
                <c:pt idx="189">
                  <c:v>0.22961613575835757</c:v>
                </c:pt>
                <c:pt idx="190">
                  <c:v>0.19950223313028739</c:v>
                </c:pt>
                <c:pt idx="191">
                  <c:v>0.35241483401655743</c:v>
                </c:pt>
                <c:pt idx="192">
                  <c:v>0.3263078746927871</c:v>
                </c:pt>
                <c:pt idx="193">
                  <c:v>0.41262907580064667</c:v>
                </c:pt>
                <c:pt idx="194">
                  <c:v>0.34552021606208422</c:v>
                </c:pt>
                <c:pt idx="195">
                  <c:v>0.35962335437291049</c:v>
                </c:pt>
                <c:pt idx="196">
                  <c:v>0.34766812985127998</c:v>
                </c:pt>
                <c:pt idx="197">
                  <c:v>0.38277614370234253</c:v>
                </c:pt>
                <c:pt idx="198">
                  <c:v>0.34450842819923183</c:v>
                </c:pt>
                <c:pt idx="199">
                  <c:v>0.30223016395385671</c:v>
                </c:pt>
                <c:pt idx="200">
                  <c:v>0.29634169062354893</c:v>
                </c:pt>
                <c:pt idx="201">
                  <c:v>0.30900336177985516</c:v>
                </c:pt>
                <c:pt idx="202">
                  <c:v>0.35234914250824717</c:v>
                </c:pt>
                <c:pt idx="203">
                  <c:v>0.31693450911214804</c:v>
                </c:pt>
                <c:pt idx="204">
                  <c:v>0.24964416819946833</c:v>
                </c:pt>
                <c:pt idx="205">
                  <c:v>0.2566523877564168</c:v>
                </c:pt>
                <c:pt idx="206">
                  <c:v>0.28963900985218222</c:v>
                </c:pt>
                <c:pt idx="207">
                  <c:v>0.55722698966019601</c:v>
                </c:pt>
                <c:pt idx="208">
                  <c:v>0.54492072634088318</c:v>
                </c:pt>
                <c:pt idx="209">
                  <c:v>0.62997788127466725</c:v>
                </c:pt>
                <c:pt idx="210">
                  <c:v>0.59404760375654131</c:v>
                </c:pt>
                <c:pt idx="211">
                  <c:v>0.65402598423510383</c:v>
                </c:pt>
                <c:pt idx="212">
                  <c:v>0.63160324725870776</c:v>
                </c:pt>
                <c:pt idx="213">
                  <c:v>0.63409360503928736</c:v>
                </c:pt>
                <c:pt idx="214">
                  <c:v>0.63456533019571226</c:v>
                </c:pt>
                <c:pt idx="215">
                  <c:v>0.669031521945467</c:v>
                </c:pt>
                <c:pt idx="216">
                  <c:v>0.65031874754894259</c:v>
                </c:pt>
                <c:pt idx="217">
                  <c:v>0.65700103196521153</c:v>
                </c:pt>
                <c:pt idx="218">
                  <c:v>0.68038900160710047</c:v>
                </c:pt>
                <c:pt idx="219">
                  <c:v>0.6862164678752477</c:v>
                </c:pt>
                <c:pt idx="220">
                  <c:v>0.69062844987064431</c:v>
                </c:pt>
                <c:pt idx="221">
                  <c:v>0.65767771149415288</c:v>
                </c:pt>
                <c:pt idx="222">
                  <c:v>0.61837351108981142</c:v>
                </c:pt>
                <c:pt idx="223">
                  <c:v>0.6951040456778651</c:v>
                </c:pt>
                <c:pt idx="224">
                  <c:v>0.67405620071466432</c:v>
                </c:pt>
                <c:pt idx="225">
                  <c:v>0.71054758124466078</c:v>
                </c:pt>
                <c:pt idx="226">
                  <c:v>0.67246558487760066</c:v>
                </c:pt>
                <c:pt idx="227">
                  <c:v>0.64736251923460941</c:v>
                </c:pt>
                <c:pt idx="228">
                  <c:v>0.60423694598176991</c:v>
                </c:pt>
                <c:pt idx="229">
                  <c:v>0.589592368978755</c:v>
                </c:pt>
                <c:pt idx="230">
                  <c:v>0.48324123064482866</c:v>
                </c:pt>
                <c:pt idx="231">
                  <c:v>0.50912918016125808</c:v>
                </c:pt>
                <c:pt idx="232">
                  <c:v>0.49201834389198917</c:v>
                </c:pt>
                <c:pt idx="233">
                  <c:v>9.6515859175104829E-2</c:v>
                </c:pt>
                <c:pt idx="234">
                  <c:v>9.7430915162285706E-2</c:v>
                </c:pt>
                <c:pt idx="235">
                  <c:v>0.10905397079814916</c:v>
                </c:pt>
                <c:pt idx="236">
                  <c:v>0.12919122139548206</c:v>
                </c:pt>
                <c:pt idx="237">
                  <c:v>0.16147645491362775</c:v>
                </c:pt>
                <c:pt idx="238">
                  <c:v>0.1548386056810965</c:v>
                </c:pt>
                <c:pt idx="239">
                  <c:v>0.13003561851253304</c:v>
                </c:pt>
                <c:pt idx="240">
                  <c:v>0.15493597941564283</c:v>
                </c:pt>
                <c:pt idx="241">
                  <c:v>0.23380751276591369</c:v>
                </c:pt>
                <c:pt idx="242">
                  <c:v>0.24481435136017587</c:v>
                </c:pt>
                <c:pt idx="243">
                  <c:v>0.2290246137560274</c:v>
                </c:pt>
                <c:pt idx="244">
                  <c:v>-4.9452650350136615E-2</c:v>
                </c:pt>
                <c:pt idx="245">
                  <c:v>-4.2873272557463302E-2</c:v>
                </c:pt>
                <c:pt idx="246">
                  <c:v>-8.0623074784681892E-2</c:v>
                </c:pt>
                <c:pt idx="247">
                  <c:v>-0.12338480142795685</c:v>
                </c:pt>
                <c:pt idx="248">
                  <c:v>7.044944609453932E-2</c:v>
                </c:pt>
                <c:pt idx="249">
                  <c:v>-9.2777963126696852E-2</c:v>
                </c:pt>
                <c:pt idx="250">
                  <c:v>-0.11767825293016169</c:v>
                </c:pt>
                <c:pt idx="251">
                  <c:v>-0.15256820581337574</c:v>
                </c:pt>
                <c:pt idx="252">
                  <c:v>0.2121619243633571</c:v>
                </c:pt>
                <c:pt idx="253">
                  <c:v>0.23082540565893989</c:v>
                </c:pt>
                <c:pt idx="254">
                  <c:v>0.20895590818352319</c:v>
                </c:pt>
                <c:pt idx="255">
                  <c:v>6.3898314307279019E-2</c:v>
                </c:pt>
                <c:pt idx="256">
                  <c:v>0.10242618825545693</c:v>
                </c:pt>
                <c:pt idx="257">
                  <c:v>8.8232273245174853E-2</c:v>
                </c:pt>
                <c:pt idx="258">
                  <c:v>5.602183269353557E-2</c:v>
                </c:pt>
                <c:pt idx="259">
                  <c:v>5.0045787310889843E-2</c:v>
                </c:pt>
                <c:pt idx="260">
                  <c:v>-8.2966465624193284E-2</c:v>
                </c:pt>
                <c:pt idx="261">
                  <c:v>-4.1087188546374241E-2</c:v>
                </c:pt>
                <c:pt idx="262">
                  <c:v>-5.8707868151675079E-2</c:v>
                </c:pt>
                <c:pt idx="263">
                  <c:v>-0.17273843130551308</c:v>
                </c:pt>
                <c:pt idx="264">
                  <c:v>-0.1480280512338949</c:v>
                </c:pt>
                <c:pt idx="265">
                  <c:v>-4.8649969515973418E-2</c:v>
                </c:pt>
                <c:pt idx="266">
                  <c:v>-8.594180442213234E-2</c:v>
                </c:pt>
                <c:pt idx="267">
                  <c:v>-0.24636118399841989</c:v>
                </c:pt>
                <c:pt idx="268">
                  <c:v>-0.20638496748589033</c:v>
                </c:pt>
                <c:pt idx="269">
                  <c:v>-0.21357062100772423</c:v>
                </c:pt>
                <c:pt idx="270">
                  <c:v>-0.2305364675344361</c:v>
                </c:pt>
                <c:pt idx="271">
                  <c:v>-0.2579580965941507</c:v>
                </c:pt>
                <c:pt idx="272">
                  <c:v>-0.28372444030567268</c:v>
                </c:pt>
                <c:pt idx="273">
                  <c:v>-0.25891626767939829</c:v>
                </c:pt>
                <c:pt idx="274">
                  <c:v>-0.13726339699937068</c:v>
                </c:pt>
                <c:pt idx="275">
                  <c:v>-0.17914935997026701</c:v>
                </c:pt>
                <c:pt idx="276">
                  <c:v>-0.17681333078216768</c:v>
                </c:pt>
                <c:pt idx="277">
                  <c:v>-0.17645457739713591</c:v>
                </c:pt>
                <c:pt idx="278">
                  <c:v>-0.15774020989418325</c:v>
                </c:pt>
                <c:pt idx="279">
                  <c:v>-5.034585839895344E-2</c:v>
                </c:pt>
                <c:pt idx="280">
                  <c:v>-8.9833661166271658E-2</c:v>
                </c:pt>
                <c:pt idx="281">
                  <c:v>6.2828389783807073E-2</c:v>
                </c:pt>
                <c:pt idx="282">
                  <c:v>0.28727864294756011</c:v>
                </c:pt>
                <c:pt idx="283">
                  <c:v>0.25496184524790155</c:v>
                </c:pt>
                <c:pt idx="284">
                  <c:v>0.18135388155212287</c:v>
                </c:pt>
                <c:pt idx="285">
                  <c:v>0.20594948429348803</c:v>
                </c:pt>
                <c:pt idx="286">
                  <c:v>0.14826720231243232</c:v>
                </c:pt>
                <c:pt idx="287">
                  <c:v>0.12681631959728912</c:v>
                </c:pt>
                <c:pt idx="288">
                  <c:v>8.2941902819604271E-2</c:v>
                </c:pt>
                <c:pt idx="289">
                  <c:v>9.5994692903867987E-2</c:v>
                </c:pt>
                <c:pt idx="290">
                  <c:v>0.1416811059921077</c:v>
                </c:pt>
                <c:pt idx="291">
                  <c:v>0.12563743805322594</c:v>
                </c:pt>
                <c:pt idx="292">
                  <c:v>0.10251924455721304</c:v>
                </c:pt>
                <c:pt idx="293">
                  <c:v>-9.0845669792686434E-2</c:v>
                </c:pt>
                <c:pt idx="294">
                  <c:v>-0.14944802161476764</c:v>
                </c:pt>
                <c:pt idx="295">
                  <c:v>-0.16181473787979872</c:v>
                </c:pt>
                <c:pt idx="296">
                  <c:v>-9.7938572705049784E-2</c:v>
                </c:pt>
                <c:pt idx="297">
                  <c:v>5.3447045901688757E-2</c:v>
                </c:pt>
                <c:pt idx="298">
                  <c:v>5.0286643310903927E-2</c:v>
                </c:pt>
                <c:pt idx="299">
                  <c:v>0.20290509037392751</c:v>
                </c:pt>
                <c:pt idx="300">
                  <c:v>0.256248739230376</c:v>
                </c:pt>
                <c:pt idx="301">
                  <c:v>0.29260077269528983</c:v>
                </c:pt>
                <c:pt idx="302">
                  <c:v>0.19595182250914436</c:v>
                </c:pt>
                <c:pt idx="303">
                  <c:v>0.16286436224411105</c:v>
                </c:pt>
                <c:pt idx="304">
                  <c:v>0.14222426642003949</c:v>
                </c:pt>
                <c:pt idx="305">
                  <c:v>0.30309438752308121</c:v>
                </c:pt>
                <c:pt idx="306">
                  <c:v>0.29476282968031103</c:v>
                </c:pt>
                <c:pt idx="307">
                  <c:v>0.29238416067655204</c:v>
                </c:pt>
                <c:pt idx="308">
                  <c:v>0.29684375446171668</c:v>
                </c:pt>
                <c:pt idx="309">
                  <c:v>0.38789881744597149</c:v>
                </c:pt>
                <c:pt idx="310">
                  <c:v>0.39363335808003286</c:v>
                </c:pt>
                <c:pt idx="311">
                  <c:v>1.5796180150844167E-2</c:v>
                </c:pt>
                <c:pt idx="312">
                  <c:v>7.715857345668399E-2</c:v>
                </c:pt>
                <c:pt idx="313">
                  <c:v>8.7135635805863698E-2</c:v>
                </c:pt>
                <c:pt idx="314">
                  <c:v>-2.0615792244818503E-2</c:v>
                </c:pt>
                <c:pt idx="315">
                  <c:v>-2.1042572593000807E-2</c:v>
                </c:pt>
                <c:pt idx="316">
                  <c:v>-1.9308788358899903E-2</c:v>
                </c:pt>
                <c:pt idx="317">
                  <c:v>6.9694796969407391E-2</c:v>
                </c:pt>
                <c:pt idx="318">
                  <c:v>6.3909524381183136E-2</c:v>
                </c:pt>
                <c:pt idx="319">
                  <c:v>1.9219340019035083E-3</c:v>
                </c:pt>
                <c:pt idx="320">
                  <c:v>-1.8896922274670346E-2</c:v>
                </c:pt>
                <c:pt idx="321">
                  <c:v>2.4359754346474631E-2</c:v>
                </c:pt>
                <c:pt idx="322">
                  <c:v>2.7680449233864611E-2</c:v>
                </c:pt>
                <c:pt idx="323">
                  <c:v>2.5329050864453008E-2</c:v>
                </c:pt>
                <c:pt idx="324">
                  <c:v>-0.10416608986105461</c:v>
                </c:pt>
                <c:pt idx="325">
                  <c:v>-0.10094005455151395</c:v>
                </c:pt>
                <c:pt idx="326">
                  <c:v>-0.11695041299376779</c:v>
                </c:pt>
                <c:pt idx="327">
                  <c:v>-6.3266606673163001E-2</c:v>
                </c:pt>
                <c:pt idx="328">
                  <c:v>-4.9390567492812724E-2</c:v>
                </c:pt>
                <c:pt idx="329">
                  <c:v>3.0697894152921342E-2</c:v>
                </c:pt>
                <c:pt idx="330">
                  <c:v>0.3446308677326404</c:v>
                </c:pt>
                <c:pt idx="331">
                  <c:v>0.32877220429814036</c:v>
                </c:pt>
                <c:pt idx="332">
                  <c:v>0.34799126930680058</c:v>
                </c:pt>
                <c:pt idx="333">
                  <c:v>0.4114663959623801</c:v>
                </c:pt>
                <c:pt idx="334">
                  <c:v>0.39208854289512213</c:v>
                </c:pt>
                <c:pt idx="335">
                  <c:v>0.37001926386577477</c:v>
                </c:pt>
                <c:pt idx="336">
                  <c:v>0.35087904799671166</c:v>
                </c:pt>
                <c:pt idx="337">
                  <c:v>0.44799432922140087</c:v>
                </c:pt>
                <c:pt idx="338">
                  <c:v>0.46714285498162944</c:v>
                </c:pt>
                <c:pt idx="339">
                  <c:v>0.5240602751786444</c:v>
                </c:pt>
                <c:pt idx="340">
                  <c:v>0.61042138118359457</c:v>
                </c:pt>
                <c:pt idx="341">
                  <c:v>0.58075260440024734</c:v>
                </c:pt>
                <c:pt idx="342">
                  <c:v>0.61219200904775228</c:v>
                </c:pt>
                <c:pt idx="343">
                  <c:v>0.61726042712120044</c:v>
                </c:pt>
                <c:pt idx="344">
                  <c:v>0.6416380510290326</c:v>
                </c:pt>
                <c:pt idx="345">
                  <c:v>0.69808106255106483</c:v>
                </c:pt>
                <c:pt idx="346">
                  <c:v>0.67879029047728756</c:v>
                </c:pt>
                <c:pt idx="347">
                  <c:v>0.6049477934184555</c:v>
                </c:pt>
                <c:pt idx="348">
                  <c:v>0.63245312816490151</c:v>
                </c:pt>
                <c:pt idx="349">
                  <c:v>0.60605880683404334</c:v>
                </c:pt>
                <c:pt idx="350">
                  <c:v>0.60215569045068185</c:v>
                </c:pt>
                <c:pt idx="351">
                  <c:v>0.63250659224142758</c:v>
                </c:pt>
                <c:pt idx="352">
                  <c:v>0.65598871397879122</c:v>
                </c:pt>
                <c:pt idx="353">
                  <c:v>0.69374561994381134</c:v>
                </c:pt>
                <c:pt idx="354">
                  <c:v>0.67133846276530962</c:v>
                </c:pt>
                <c:pt idx="355">
                  <c:v>0.67985686277568902</c:v>
                </c:pt>
                <c:pt idx="356">
                  <c:v>0.50417586045589546</c:v>
                </c:pt>
                <c:pt idx="357">
                  <c:v>0.46590285519747854</c:v>
                </c:pt>
                <c:pt idx="358">
                  <c:v>0.4597907347623798</c:v>
                </c:pt>
                <c:pt idx="359">
                  <c:v>0.42864047815087863</c:v>
                </c:pt>
                <c:pt idx="360">
                  <c:v>0.4583809270330842</c:v>
                </c:pt>
                <c:pt idx="361">
                  <c:v>0.48966396275098684</c:v>
                </c:pt>
                <c:pt idx="362">
                  <c:v>0.47894501463574451</c:v>
                </c:pt>
                <c:pt idx="363">
                  <c:v>0.35314951607463618</c:v>
                </c:pt>
                <c:pt idx="364">
                  <c:v>0.34220147889798747</c:v>
                </c:pt>
                <c:pt idx="365">
                  <c:v>0.33658814853228552</c:v>
                </c:pt>
                <c:pt idx="366">
                  <c:v>0.40812832767324225</c:v>
                </c:pt>
                <c:pt idx="367">
                  <c:v>0.38196893203532656</c:v>
                </c:pt>
                <c:pt idx="368">
                  <c:v>0.41144425327775502</c:v>
                </c:pt>
                <c:pt idx="369">
                  <c:v>0.44836750169319106</c:v>
                </c:pt>
                <c:pt idx="370">
                  <c:v>0.3286594893506315</c:v>
                </c:pt>
                <c:pt idx="371">
                  <c:v>0.31514281765803542</c:v>
                </c:pt>
                <c:pt idx="372">
                  <c:v>0.30874899803038403</c:v>
                </c:pt>
                <c:pt idx="373">
                  <c:v>0.33996109129152358</c:v>
                </c:pt>
                <c:pt idx="374">
                  <c:v>0.286400903603243</c:v>
                </c:pt>
                <c:pt idx="375">
                  <c:v>0.47286784230492451</c:v>
                </c:pt>
                <c:pt idx="376">
                  <c:v>0.60915952296627207</c:v>
                </c:pt>
                <c:pt idx="377">
                  <c:v>0.62743949584498926</c:v>
                </c:pt>
                <c:pt idx="378">
                  <c:v>0.61810899706339428</c:v>
                </c:pt>
                <c:pt idx="379">
                  <c:v>0.62098415414630437</c:v>
                </c:pt>
                <c:pt idx="380">
                  <c:v>0.58203470262481194</c:v>
                </c:pt>
                <c:pt idx="381">
                  <c:v>0.60274272275592489</c:v>
                </c:pt>
                <c:pt idx="382">
                  <c:v>0.67978329579939756</c:v>
                </c:pt>
                <c:pt idx="383">
                  <c:v>0.64412990360284406</c:v>
                </c:pt>
                <c:pt idx="384">
                  <c:v>0.65402316737266986</c:v>
                </c:pt>
                <c:pt idx="385">
                  <c:v>0.61295876860559906</c:v>
                </c:pt>
                <c:pt idx="386">
                  <c:v>0.6192946021981065</c:v>
                </c:pt>
                <c:pt idx="387">
                  <c:v>0.6031379952606758</c:v>
                </c:pt>
                <c:pt idx="388">
                  <c:v>0.56566903276862734</c:v>
                </c:pt>
                <c:pt idx="389">
                  <c:v>0.60975699602542055</c:v>
                </c:pt>
                <c:pt idx="390">
                  <c:v>0.55608926361226219</c:v>
                </c:pt>
                <c:pt idx="391">
                  <c:v>0.52594275713663918</c:v>
                </c:pt>
                <c:pt idx="392">
                  <c:v>0.49571505747448535</c:v>
                </c:pt>
                <c:pt idx="393">
                  <c:v>0.62078683768102294</c:v>
                </c:pt>
                <c:pt idx="394">
                  <c:v>0.58637021935649836</c:v>
                </c:pt>
                <c:pt idx="395">
                  <c:v>0.44299539490867917</c:v>
                </c:pt>
                <c:pt idx="396">
                  <c:v>0.46429541073880487</c:v>
                </c:pt>
                <c:pt idx="397">
                  <c:v>0.45965749284976171</c:v>
                </c:pt>
                <c:pt idx="398">
                  <c:v>0.46577388356044541</c:v>
                </c:pt>
                <c:pt idx="399">
                  <c:v>0.41834964428863336</c:v>
                </c:pt>
                <c:pt idx="400">
                  <c:v>0.37000421704737113</c:v>
                </c:pt>
                <c:pt idx="401">
                  <c:v>0.44998408357636982</c:v>
                </c:pt>
                <c:pt idx="402">
                  <c:v>0.48488679493632464</c:v>
                </c:pt>
                <c:pt idx="403">
                  <c:v>0.51659020298255132</c:v>
                </c:pt>
                <c:pt idx="404">
                  <c:v>0.69540313000461806</c:v>
                </c:pt>
                <c:pt idx="405">
                  <c:v>0.69041027533952526</c:v>
                </c:pt>
                <c:pt idx="406">
                  <c:v>0.73085535737006757</c:v>
                </c:pt>
                <c:pt idx="407">
                  <c:v>0.71935081001308032</c:v>
                </c:pt>
                <c:pt idx="408">
                  <c:v>0.71824838752681719</c:v>
                </c:pt>
                <c:pt idx="409">
                  <c:v>0.82394290117404834</c:v>
                </c:pt>
                <c:pt idx="410">
                  <c:v>0.49738034830880962</c:v>
                </c:pt>
                <c:pt idx="411">
                  <c:v>0.50241369903266697</c:v>
                </c:pt>
                <c:pt idx="412">
                  <c:v>0.49233737115400139</c:v>
                </c:pt>
                <c:pt idx="413">
                  <c:v>0.48796904951741166</c:v>
                </c:pt>
                <c:pt idx="414">
                  <c:v>0.44414383851595773</c:v>
                </c:pt>
                <c:pt idx="415">
                  <c:v>0.44320919042842649</c:v>
                </c:pt>
                <c:pt idx="416">
                  <c:v>0.41633609208789152</c:v>
                </c:pt>
                <c:pt idx="417">
                  <c:v>0.40578472370008434</c:v>
                </c:pt>
                <c:pt idx="418">
                  <c:v>0.35889757633210517</c:v>
                </c:pt>
                <c:pt idx="419">
                  <c:v>0.36799021452393377</c:v>
                </c:pt>
                <c:pt idx="420">
                  <c:v>0.33540065152494991</c:v>
                </c:pt>
                <c:pt idx="421">
                  <c:v>0.33520832490047914</c:v>
                </c:pt>
                <c:pt idx="422">
                  <c:v>0.33332615770391288</c:v>
                </c:pt>
                <c:pt idx="423">
                  <c:v>0.16164587470878211</c:v>
                </c:pt>
                <c:pt idx="424">
                  <c:v>0.12309546890644735</c:v>
                </c:pt>
                <c:pt idx="425">
                  <c:v>3.4466761511714752E-2</c:v>
                </c:pt>
                <c:pt idx="426">
                  <c:v>3.4215857456123995E-2</c:v>
                </c:pt>
                <c:pt idx="427">
                  <c:v>5.4293002992923882E-2</c:v>
                </c:pt>
                <c:pt idx="428">
                  <c:v>-0.14322441359916541</c:v>
                </c:pt>
                <c:pt idx="429">
                  <c:v>0.11542349165404717</c:v>
                </c:pt>
                <c:pt idx="430">
                  <c:v>0.12115391679812111</c:v>
                </c:pt>
                <c:pt idx="431">
                  <c:v>0.14120225071526285</c:v>
                </c:pt>
                <c:pt idx="432">
                  <c:v>0.34394556070953652</c:v>
                </c:pt>
                <c:pt idx="433">
                  <c:v>0.35145519914518569</c:v>
                </c:pt>
                <c:pt idx="434">
                  <c:v>0.25962110254238091</c:v>
                </c:pt>
                <c:pt idx="435">
                  <c:v>0.43768956124963737</c:v>
                </c:pt>
                <c:pt idx="436">
                  <c:v>0.39765057246131885</c:v>
                </c:pt>
                <c:pt idx="437">
                  <c:v>0.44412523565174772</c:v>
                </c:pt>
                <c:pt idx="438">
                  <c:v>0.30816805007833603</c:v>
                </c:pt>
                <c:pt idx="439">
                  <c:v>0.33492740511196867</c:v>
                </c:pt>
                <c:pt idx="440">
                  <c:v>0.32564021650729497</c:v>
                </c:pt>
                <c:pt idx="441">
                  <c:v>0.31252461508229229</c:v>
                </c:pt>
                <c:pt idx="442">
                  <c:v>0.40808746045096289</c:v>
                </c:pt>
                <c:pt idx="443">
                  <c:v>0.47308646757364875</c:v>
                </c:pt>
                <c:pt idx="444">
                  <c:v>0.50699169023241042</c:v>
                </c:pt>
                <c:pt idx="445">
                  <c:v>0.52574031667834564</c:v>
                </c:pt>
                <c:pt idx="446">
                  <c:v>0.50842226540923086</c:v>
                </c:pt>
                <c:pt idx="447">
                  <c:v>0.52829877052284191</c:v>
                </c:pt>
                <c:pt idx="448">
                  <c:v>0.53875960440631976</c:v>
                </c:pt>
                <c:pt idx="449">
                  <c:v>0.53805000626708188</c:v>
                </c:pt>
                <c:pt idx="450">
                  <c:v>0.53736131246989149</c:v>
                </c:pt>
                <c:pt idx="451">
                  <c:v>0.46207541233233168</c:v>
                </c:pt>
                <c:pt idx="452">
                  <c:v>0.44610449696049409</c:v>
                </c:pt>
                <c:pt idx="453">
                  <c:v>0.55457176423158927</c:v>
                </c:pt>
                <c:pt idx="454">
                  <c:v>0.5582781614157506</c:v>
                </c:pt>
                <c:pt idx="455">
                  <c:v>0.56774394291086083</c:v>
                </c:pt>
                <c:pt idx="456">
                  <c:v>0.56136621853615098</c:v>
                </c:pt>
                <c:pt idx="457">
                  <c:v>0.76291735015516782</c:v>
                </c:pt>
                <c:pt idx="458">
                  <c:v>0.67841968957728771</c:v>
                </c:pt>
                <c:pt idx="459">
                  <c:v>0.69587607724737288</c:v>
                </c:pt>
                <c:pt idx="460">
                  <c:v>0.71240215924213557</c:v>
                </c:pt>
                <c:pt idx="461">
                  <c:v>0.6991299092163894</c:v>
                </c:pt>
                <c:pt idx="462">
                  <c:v>0.68069123484869853</c:v>
                </c:pt>
                <c:pt idx="463">
                  <c:v>0.67453621373215</c:v>
                </c:pt>
                <c:pt idx="464">
                  <c:v>0.67987680794579552</c:v>
                </c:pt>
                <c:pt idx="465">
                  <c:v>0.60879390736854577</c:v>
                </c:pt>
                <c:pt idx="466">
                  <c:v>0.56205935578599175</c:v>
                </c:pt>
                <c:pt idx="467">
                  <c:v>0.55864831211318644</c:v>
                </c:pt>
                <c:pt idx="468">
                  <c:v>0.58003087655433638</c:v>
                </c:pt>
                <c:pt idx="469">
                  <c:v>0.4032087694274758</c:v>
                </c:pt>
                <c:pt idx="470">
                  <c:v>0.33290785235914483</c:v>
                </c:pt>
                <c:pt idx="471">
                  <c:v>0.36748196546630313</c:v>
                </c:pt>
                <c:pt idx="472">
                  <c:v>0.32730355061768446</c:v>
                </c:pt>
                <c:pt idx="473">
                  <c:v>0.12442157360560886</c:v>
                </c:pt>
                <c:pt idx="474">
                  <c:v>0.1376951470377013</c:v>
                </c:pt>
                <c:pt idx="475">
                  <c:v>0.16718050082961869</c:v>
                </c:pt>
                <c:pt idx="476">
                  <c:v>-5.252691469023784E-2</c:v>
                </c:pt>
                <c:pt idx="477">
                  <c:v>7.193372130235208E-2</c:v>
                </c:pt>
                <c:pt idx="478">
                  <c:v>6.8893169859155778E-2</c:v>
                </c:pt>
                <c:pt idx="479">
                  <c:v>6.8230010747493006E-2</c:v>
                </c:pt>
                <c:pt idx="480">
                  <c:v>3.6171103041038398E-2</c:v>
                </c:pt>
                <c:pt idx="481">
                  <c:v>9.3641041354229598E-2</c:v>
                </c:pt>
                <c:pt idx="482">
                  <c:v>0.21903854273083864</c:v>
                </c:pt>
                <c:pt idx="483">
                  <c:v>0.56999934602048863</c:v>
                </c:pt>
                <c:pt idx="484">
                  <c:v>0.66125859670538922</c:v>
                </c:pt>
                <c:pt idx="485">
                  <c:v>0.64361874395240903</c:v>
                </c:pt>
                <c:pt idx="486">
                  <c:v>0.63482189355460117</c:v>
                </c:pt>
                <c:pt idx="487">
                  <c:v>0.63477382427771889</c:v>
                </c:pt>
                <c:pt idx="488">
                  <c:v>0.71506476007323627</c:v>
                </c:pt>
                <c:pt idx="489">
                  <c:v>0.71732441336087127</c:v>
                </c:pt>
                <c:pt idx="490">
                  <c:v>0.65262452739072618</c:v>
                </c:pt>
                <c:pt idx="491">
                  <c:v>0.68204002443674605</c:v>
                </c:pt>
                <c:pt idx="492">
                  <c:v>0.70318015895921981</c:v>
                </c:pt>
                <c:pt idx="493">
                  <c:v>0.69684724977594026</c:v>
                </c:pt>
                <c:pt idx="494">
                  <c:v>0.69382747724828708</c:v>
                </c:pt>
                <c:pt idx="495">
                  <c:v>0.69368260161240669</c:v>
                </c:pt>
                <c:pt idx="496">
                  <c:v>0.714006476069315</c:v>
                </c:pt>
                <c:pt idx="497">
                  <c:v>0.59428071167625796</c:v>
                </c:pt>
                <c:pt idx="498">
                  <c:v>0.48103909145408713</c:v>
                </c:pt>
                <c:pt idx="499">
                  <c:v>0.47825053701473852</c:v>
                </c:pt>
                <c:pt idx="500">
                  <c:v>0.45355166717242151</c:v>
                </c:pt>
                <c:pt idx="501">
                  <c:v>0.43127981496143608</c:v>
                </c:pt>
                <c:pt idx="502">
                  <c:v>-0.36853944891534063</c:v>
                </c:pt>
                <c:pt idx="503">
                  <c:v>-0.38834554072253313</c:v>
                </c:pt>
                <c:pt idx="504">
                  <c:v>-0.25533219581989114</c:v>
                </c:pt>
                <c:pt idx="505">
                  <c:v>-0.28907946373440296</c:v>
                </c:pt>
                <c:pt idx="506">
                  <c:v>-0.10900219637918318</c:v>
                </c:pt>
                <c:pt idx="507">
                  <c:v>-0.13917478684314977</c:v>
                </c:pt>
                <c:pt idx="508">
                  <c:v>-0.1475109628380184</c:v>
                </c:pt>
                <c:pt idx="509">
                  <c:v>-0.20102136441206037</c:v>
                </c:pt>
                <c:pt idx="510">
                  <c:v>-0.18504067874087191</c:v>
                </c:pt>
                <c:pt idx="511">
                  <c:v>-0.16313029977042048</c:v>
                </c:pt>
                <c:pt idx="512">
                  <c:v>-0.14072135901581248</c:v>
                </c:pt>
                <c:pt idx="513">
                  <c:v>-0.15486687729758211</c:v>
                </c:pt>
                <c:pt idx="514">
                  <c:v>-0.1536453106784762</c:v>
                </c:pt>
                <c:pt idx="515">
                  <c:v>-0.13591502399093197</c:v>
                </c:pt>
                <c:pt idx="516">
                  <c:v>-1.1706797838494721E-2</c:v>
                </c:pt>
                <c:pt idx="517">
                  <c:v>1.6092642115633233E-2</c:v>
                </c:pt>
                <c:pt idx="518">
                  <c:v>5.2800810218978332E-2</c:v>
                </c:pt>
                <c:pt idx="519">
                  <c:v>5.6856449822116885E-2</c:v>
                </c:pt>
                <c:pt idx="520">
                  <c:v>6.1320927690484285E-2</c:v>
                </c:pt>
                <c:pt idx="521">
                  <c:v>0.11556763423391531</c:v>
                </c:pt>
                <c:pt idx="522">
                  <c:v>0.10029578710873641</c:v>
                </c:pt>
                <c:pt idx="523">
                  <c:v>8.7327216703697433E-2</c:v>
                </c:pt>
                <c:pt idx="524">
                  <c:v>0.1503867119684105</c:v>
                </c:pt>
                <c:pt idx="525">
                  <c:v>0.15107486641113574</c:v>
                </c:pt>
                <c:pt idx="526">
                  <c:v>0.16228139994162555</c:v>
                </c:pt>
                <c:pt idx="527">
                  <c:v>0.15765662710232942</c:v>
                </c:pt>
                <c:pt idx="528">
                  <c:v>0.17925774228232566</c:v>
                </c:pt>
                <c:pt idx="529">
                  <c:v>0.18326354776060549</c:v>
                </c:pt>
                <c:pt idx="530">
                  <c:v>0.16555105165796899</c:v>
                </c:pt>
                <c:pt idx="531">
                  <c:v>0.62415522611280305</c:v>
                </c:pt>
                <c:pt idx="532">
                  <c:v>0.62234871223169208</c:v>
                </c:pt>
                <c:pt idx="533">
                  <c:v>0.57699887860183707</c:v>
                </c:pt>
                <c:pt idx="534">
                  <c:v>0.56636123776090463</c:v>
                </c:pt>
                <c:pt idx="535">
                  <c:v>0.31619665601482383</c:v>
                </c:pt>
                <c:pt idx="536">
                  <c:v>0.37968010694668908</c:v>
                </c:pt>
                <c:pt idx="537">
                  <c:v>0.4312721870073109</c:v>
                </c:pt>
                <c:pt idx="538">
                  <c:v>0.43949126033710634</c:v>
                </c:pt>
                <c:pt idx="539">
                  <c:v>0.47257929600742649</c:v>
                </c:pt>
                <c:pt idx="540">
                  <c:v>0.45781242717501935</c:v>
                </c:pt>
                <c:pt idx="541">
                  <c:v>0.48506940889515804</c:v>
                </c:pt>
                <c:pt idx="542">
                  <c:v>0.49138974254722884</c:v>
                </c:pt>
                <c:pt idx="543">
                  <c:v>0.55775631772295275</c:v>
                </c:pt>
                <c:pt idx="544">
                  <c:v>0.46308156718505494</c:v>
                </c:pt>
                <c:pt idx="545">
                  <c:v>0.51836189123772025</c:v>
                </c:pt>
                <c:pt idx="546">
                  <c:v>0.58979387689910445</c:v>
                </c:pt>
                <c:pt idx="547">
                  <c:v>0.63360736093115533</c:v>
                </c:pt>
                <c:pt idx="548">
                  <c:v>0.66079983239563378</c:v>
                </c:pt>
                <c:pt idx="549">
                  <c:v>0.55317810345654583</c:v>
                </c:pt>
                <c:pt idx="550">
                  <c:v>0.5990516448401999</c:v>
                </c:pt>
                <c:pt idx="551">
                  <c:v>0.57779388991212988</c:v>
                </c:pt>
                <c:pt idx="552">
                  <c:v>0.60265644401787055</c:v>
                </c:pt>
                <c:pt idx="553">
                  <c:v>0.72216108518879352</c:v>
                </c:pt>
                <c:pt idx="554">
                  <c:v>0.79008794103501057</c:v>
                </c:pt>
                <c:pt idx="555">
                  <c:v>0.81609141532812057</c:v>
                </c:pt>
                <c:pt idx="556">
                  <c:v>0.76424505945707122</c:v>
                </c:pt>
                <c:pt idx="557">
                  <c:v>0.77795490617314267</c:v>
                </c:pt>
                <c:pt idx="558">
                  <c:v>0.72377298833492232</c:v>
                </c:pt>
                <c:pt idx="559">
                  <c:v>0.68889013022084244</c:v>
                </c:pt>
                <c:pt idx="560">
                  <c:v>0.67875490138091865</c:v>
                </c:pt>
                <c:pt idx="561">
                  <c:v>0.66690643904207569</c:v>
                </c:pt>
                <c:pt idx="562">
                  <c:v>0.65911035172900234</c:v>
                </c:pt>
                <c:pt idx="563">
                  <c:v>0.66179378722445914</c:v>
                </c:pt>
                <c:pt idx="564">
                  <c:v>0.65035484781381403</c:v>
                </c:pt>
                <c:pt idx="565">
                  <c:v>0.65102862539522466</c:v>
                </c:pt>
                <c:pt idx="566">
                  <c:v>0.65181863993745537</c:v>
                </c:pt>
                <c:pt idx="567">
                  <c:v>0.66536465310505488</c:v>
                </c:pt>
                <c:pt idx="568">
                  <c:v>0.69903091503706272</c:v>
                </c:pt>
                <c:pt idx="569">
                  <c:v>0.67837220357366823</c:v>
                </c:pt>
                <c:pt idx="570">
                  <c:v>0.70120483193517191</c:v>
                </c:pt>
                <c:pt idx="571">
                  <c:v>0.68046588186338253</c:v>
                </c:pt>
                <c:pt idx="572">
                  <c:v>0.59718570450818886</c:v>
                </c:pt>
                <c:pt idx="573">
                  <c:v>0.56167737764419912</c:v>
                </c:pt>
                <c:pt idx="574">
                  <c:v>0.47210194773131375</c:v>
                </c:pt>
                <c:pt idx="575">
                  <c:v>0.50984797324598008</c:v>
                </c:pt>
                <c:pt idx="576">
                  <c:v>0.47604996776728509</c:v>
                </c:pt>
                <c:pt idx="577">
                  <c:v>0.45196000840499012</c:v>
                </c:pt>
                <c:pt idx="578">
                  <c:v>0.52006260379121383</c:v>
                </c:pt>
                <c:pt idx="579">
                  <c:v>0.57774721714812494</c:v>
                </c:pt>
                <c:pt idx="580">
                  <c:v>0.51246274847427553</c:v>
                </c:pt>
                <c:pt idx="581">
                  <c:v>0.55097284412506842</c:v>
                </c:pt>
                <c:pt idx="582">
                  <c:v>0.51982860212065518</c:v>
                </c:pt>
                <c:pt idx="583">
                  <c:v>0.51151090111688535</c:v>
                </c:pt>
                <c:pt idx="584">
                  <c:v>0.5284002580910323</c:v>
                </c:pt>
                <c:pt idx="585">
                  <c:v>0.42658479581559522</c:v>
                </c:pt>
                <c:pt idx="586">
                  <c:v>0.46291750199280685</c:v>
                </c:pt>
                <c:pt idx="587">
                  <c:v>0.42654450925499487</c:v>
                </c:pt>
                <c:pt idx="588">
                  <c:v>0.41893107097308113</c:v>
                </c:pt>
                <c:pt idx="589">
                  <c:v>0.41696393616797278</c:v>
                </c:pt>
                <c:pt idx="590">
                  <c:v>0.38669346441924513</c:v>
                </c:pt>
                <c:pt idx="591">
                  <c:v>0.38291661864607479</c:v>
                </c:pt>
                <c:pt idx="592">
                  <c:v>0.36566142529111356</c:v>
                </c:pt>
                <c:pt idx="593">
                  <c:v>0.3567897468750727</c:v>
                </c:pt>
                <c:pt idx="594">
                  <c:v>0.25385391227813831</c:v>
                </c:pt>
                <c:pt idx="595">
                  <c:v>0.29119665807386935</c:v>
                </c:pt>
                <c:pt idx="596">
                  <c:v>0.31552956098454915</c:v>
                </c:pt>
                <c:pt idx="597">
                  <c:v>0.33271141794568215</c:v>
                </c:pt>
                <c:pt idx="598">
                  <c:v>0.37171531811658742</c:v>
                </c:pt>
                <c:pt idx="599">
                  <c:v>0.44101523343282478</c:v>
                </c:pt>
                <c:pt idx="600">
                  <c:v>0.56600932794978065</c:v>
                </c:pt>
                <c:pt idx="601">
                  <c:v>0.54798941122354927</c:v>
                </c:pt>
                <c:pt idx="602">
                  <c:v>0.53018890760784254</c:v>
                </c:pt>
                <c:pt idx="603">
                  <c:v>0.52867018234757224</c:v>
                </c:pt>
                <c:pt idx="604">
                  <c:v>0.60679518434272173</c:v>
                </c:pt>
                <c:pt idx="605">
                  <c:v>0.60444738516258234</c:v>
                </c:pt>
                <c:pt idx="606">
                  <c:v>0.63838579587259625</c:v>
                </c:pt>
                <c:pt idx="607">
                  <c:v>0.64989603639924165</c:v>
                </c:pt>
                <c:pt idx="608">
                  <c:v>0.63081329818897625</c:v>
                </c:pt>
                <c:pt idx="609">
                  <c:v>0.66982736369954998</c:v>
                </c:pt>
                <c:pt idx="610">
                  <c:v>0.63547544066492856</c:v>
                </c:pt>
                <c:pt idx="611">
                  <c:v>0.66914400688522768</c:v>
                </c:pt>
                <c:pt idx="612">
                  <c:v>0.65800119162475668</c:v>
                </c:pt>
                <c:pt idx="613">
                  <c:v>0.75980323025707563</c:v>
                </c:pt>
                <c:pt idx="614">
                  <c:v>0.78923778340412065</c:v>
                </c:pt>
                <c:pt idx="615">
                  <c:v>0.80718938100180071</c:v>
                </c:pt>
                <c:pt idx="616">
                  <c:v>0.81011511747593556</c:v>
                </c:pt>
                <c:pt idx="617">
                  <c:v>0.80608782228276865</c:v>
                </c:pt>
                <c:pt idx="618">
                  <c:v>0.7697260774362511</c:v>
                </c:pt>
                <c:pt idx="619">
                  <c:v>0.50260013473081511</c:v>
                </c:pt>
                <c:pt idx="620">
                  <c:v>0.39507437132782791</c:v>
                </c:pt>
                <c:pt idx="621">
                  <c:v>0.23992454090639112</c:v>
                </c:pt>
                <c:pt idx="622">
                  <c:v>0.34993717274359115</c:v>
                </c:pt>
                <c:pt idx="623">
                  <c:v>0.16594404802777032</c:v>
                </c:pt>
                <c:pt idx="624">
                  <c:v>0.13766306526268374</c:v>
                </c:pt>
                <c:pt idx="625">
                  <c:v>0.15612075429067473</c:v>
                </c:pt>
                <c:pt idx="626">
                  <c:v>0.11665425763649794</c:v>
                </c:pt>
                <c:pt idx="627">
                  <c:v>0.10312806471273543</c:v>
                </c:pt>
                <c:pt idx="628">
                  <c:v>9.7721884110003279E-2</c:v>
                </c:pt>
                <c:pt idx="629">
                  <c:v>0.18564031168095932</c:v>
                </c:pt>
                <c:pt idx="630">
                  <c:v>0.18889364659720248</c:v>
                </c:pt>
                <c:pt idx="631">
                  <c:v>0.18053703657281731</c:v>
                </c:pt>
                <c:pt idx="632">
                  <c:v>0.20818736217500705</c:v>
                </c:pt>
                <c:pt idx="633">
                  <c:v>2.956734112660034E-3</c:v>
                </c:pt>
                <c:pt idx="634">
                  <c:v>-5.5037172210030544E-3</c:v>
                </c:pt>
                <c:pt idx="635">
                  <c:v>1.210155557818442E-2</c:v>
                </c:pt>
                <c:pt idx="636">
                  <c:v>-3.3257113509610231E-3</c:v>
                </c:pt>
                <c:pt idx="637">
                  <c:v>-3.2318843536789751E-2</c:v>
                </c:pt>
                <c:pt idx="638">
                  <c:v>5.2500572523810476E-2</c:v>
                </c:pt>
                <c:pt idx="639">
                  <c:v>0.32455462685165343</c:v>
                </c:pt>
                <c:pt idx="640">
                  <c:v>0.3454474974697288</c:v>
                </c:pt>
                <c:pt idx="641">
                  <c:v>0.32178664839331506</c:v>
                </c:pt>
                <c:pt idx="642">
                  <c:v>0.52007811788380143</c:v>
                </c:pt>
                <c:pt idx="643">
                  <c:v>0.57525134961778313</c:v>
                </c:pt>
                <c:pt idx="644">
                  <c:v>0.55191400958221937</c:v>
                </c:pt>
                <c:pt idx="645">
                  <c:v>0.60284482313374466</c:v>
                </c:pt>
                <c:pt idx="646">
                  <c:v>0.6474271234219261</c:v>
                </c:pt>
                <c:pt idx="647">
                  <c:v>0.47006403754987097</c:v>
                </c:pt>
                <c:pt idx="648">
                  <c:v>0.33561856800400552</c:v>
                </c:pt>
                <c:pt idx="649">
                  <c:v>0.26382785852636326</c:v>
                </c:pt>
                <c:pt idx="650">
                  <c:v>0.20972807409952277</c:v>
                </c:pt>
                <c:pt idx="651">
                  <c:v>0.18598384053013906</c:v>
                </c:pt>
                <c:pt idx="652">
                  <c:v>0.31614039336865346</c:v>
                </c:pt>
                <c:pt idx="653">
                  <c:v>0.29176202054647021</c:v>
                </c:pt>
                <c:pt idx="654">
                  <c:v>0.28915243568647475</c:v>
                </c:pt>
                <c:pt idx="655">
                  <c:v>0.31972878532812105</c:v>
                </c:pt>
                <c:pt idx="656">
                  <c:v>0.32920845993088071</c:v>
                </c:pt>
                <c:pt idx="657">
                  <c:v>0.31223293985048822</c:v>
                </c:pt>
                <c:pt idx="658">
                  <c:v>0.12850040758756517</c:v>
                </c:pt>
                <c:pt idx="659">
                  <c:v>0.10318386058663358</c:v>
                </c:pt>
                <c:pt idx="660">
                  <c:v>0.11100347120881104</c:v>
                </c:pt>
                <c:pt idx="661">
                  <c:v>0.12908938205805154</c:v>
                </c:pt>
                <c:pt idx="662">
                  <c:v>0.17412365051047271</c:v>
                </c:pt>
                <c:pt idx="663">
                  <c:v>0.17162519136813617</c:v>
                </c:pt>
                <c:pt idx="664">
                  <c:v>0.1767087369480588</c:v>
                </c:pt>
                <c:pt idx="665">
                  <c:v>0.19159880561676404</c:v>
                </c:pt>
                <c:pt idx="666">
                  <c:v>0.27901730024277216</c:v>
                </c:pt>
                <c:pt idx="667">
                  <c:v>0.34827209090386879</c:v>
                </c:pt>
                <c:pt idx="668">
                  <c:v>0.41064837969426249</c:v>
                </c:pt>
                <c:pt idx="669">
                  <c:v>0.48029425643400109</c:v>
                </c:pt>
                <c:pt idx="670">
                  <c:v>0.51947517710732916</c:v>
                </c:pt>
                <c:pt idx="671">
                  <c:v>0.30265359902235622</c:v>
                </c:pt>
                <c:pt idx="672">
                  <c:v>0.34359170618403256</c:v>
                </c:pt>
                <c:pt idx="673">
                  <c:v>0.4709075273872862</c:v>
                </c:pt>
                <c:pt idx="674">
                  <c:v>0.46920888938371214</c:v>
                </c:pt>
                <c:pt idx="675">
                  <c:v>0.45938919156516567</c:v>
                </c:pt>
                <c:pt idx="676">
                  <c:v>0.318120648087866</c:v>
                </c:pt>
                <c:pt idx="677">
                  <c:v>0.34296513191332056</c:v>
                </c:pt>
                <c:pt idx="678">
                  <c:v>0.46986462768865372</c:v>
                </c:pt>
                <c:pt idx="679">
                  <c:v>0.47939044983764334</c:v>
                </c:pt>
                <c:pt idx="680">
                  <c:v>0.48177040724498915</c:v>
                </c:pt>
                <c:pt idx="681">
                  <c:v>0.41982174988624632</c:v>
                </c:pt>
                <c:pt idx="682">
                  <c:v>0.48152921751293842</c:v>
                </c:pt>
                <c:pt idx="683">
                  <c:v>0.47236845031630914</c:v>
                </c:pt>
                <c:pt idx="684">
                  <c:v>0.43492398933010956</c:v>
                </c:pt>
                <c:pt idx="685">
                  <c:v>0.43534340051858272</c:v>
                </c:pt>
                <c:pt idx="686">
                  <c:v>0.40510818110916513</c:v>
                </c:pt>
                <c:pt idx="687">
                  <c:v>0.23193669302491074</c:v>
                </c:pt>
                <c:pt idx="688">
                  <c:v>0.22403921293675666</c:v>
                </c:pt>
                <c:pt idx="689">
                  <c:v>0.21621879372129979</c:v>
                </c:pt>
                <c:pt idx="690">
                  <c:v>0.23852317767822268</c:v>
                </c:pt>
                <c:pt idx="691">
                  <c:v>0.23078247221788248</c:v>
                </c:pt>
                <c:pt idx="692">
                  <c:v>0.12129497855321743</c:v>
                </c:pt>
                <c:pt idx="693">
                  <c:v>0.15488125362994953</c:v>
                </c:pt>
                <c:pt idx="694">
                  <c:v>0.11942926831142342</c:v>
                </c:pt>
                <c:pt idx="695">
                  <c:v>0.11528764783681164</c:v>
                </c:pt>
                <c:pt idx="696">
                  <c:v>0.1193108558619226</c:v>
                </c:pt>
                <c:pt idx="697">
                  <c:v>3.2060409909996077E-2</c:v>
                </c:pt>
                <c:pt idx="698">
                  <c:v>0.26073852743478093</c:v>
                </c:pt>
                <c:pt idx="699">
                  <c:v>0.30333674305449632</c:v>
                </c:pt>
                <c:pt idx="700">
                  <c:v>0.27550208471552157</c:v>
                </c:pt>
                <c:pt idx="701">
                  <c:v>0.13485090831692687</c:v>
                </c:pt>
                <c:pt idx="702">
                  <c:v>0.14927945209868074</c:v>
                </c:pt>
                <c:pt idx="703">
                  <c:v>0.24106637472704129</c:v>
                </c:pt>
                <c:pt idx="704">
                  <c:v>0.23566937279831973</c:v>
                </c:pt>
                <c:pt idx="705">
                  <c:v>0.23710626367404197</c:v>
                </c:pt>
                <c:pt idx="706">
                  <c:v>0.48336459393783732</c:v>
                </c:pt>
                <c:pt idx="707">
                  <c:v>0.50365942550360698</c:v>
                </c:pt>
                <c:pt idx="708">
                  <c:v>0.56981012279135945</c:v>
                </c:pt>
                <c:pt idx="709">
                  <c:v>0.5938361234351639</c:v>
                </c:pt>
                <c:pt idx="710">
                  <c:v>0.5395420070574346</c:v>
                </c:pt>
                <c:pt idx="711">
                  <c:v>0.48744131541420921</c:v>
                </c:pt>
                <c:pt idx="712">
                  <c:v>0.49496865553884312</c:v>
                </c:pt>
                <c:pt idx="713">
                  <c:v>0.46031625596029974</c:v>
                </c:pt>
                <c:pt idx="714">
                  <c:v>0.48479393858989928</c:v>
                </c:pt>
                <c:pt idx="715">
                  <c:v>0.45880983302681871</c:v>
                </c:pt>
                <c:pt idx="716">
                  <c:v>0.46675294198672146</c:v>
                </c:pt>
                <c:pt idx="717">
                  <c:v>0.40048656061228594</c:v>
                </c:pt>
                <c:pt idx="718">
                  <c:v>0.36208055411308876</c:v>
                </c:pt>
                <c:pt idx="719">
                  <c:v>0.34078018531240256</c:v>
                </c:pt>
                <c:pt idx="720">
                  <c:v>0.35981962056111239</c:v>
                </c:pt>
                <c:pt idx="721">
                  <c:v>0.31519097796694168</c:v>
                </c:pt>
                <c:pt idx="722">
                  <c:v>0.33132551598069382</c:v>
                </c:pt>
                <c:pt idx="723">
                  <c:v>0.3160530554012731</c:v>
                </c:pt>
                <c:pt idx="724">
                  <c:v>0.3973846351697829</c:v>
                </c:pt>
                <c:pt idx="725">
                  <c:v>0.40583751104257076</c:v>
                </c:pt>
                <c:pt idx="726">
                  <c:v>0.51565951280221189</c:v>
                </c:pt>
                <c:pt idx="727">
                  <c:v>0.46854278785121511</c:v>
                </c:pt>
                <c:pt idx="728">
                  <c:v>0.53055257368929643</c:v>
                </c:pt>
                <c:pt idx="729">
                  <c:v>0.46993710155755009</c:v>
                </c:pt>
                <c:pt idx="730">
                  <c:v>0.48771676397789238</c:v>
                </c:pt>
                <c:pt idx="731">
                  <c:v>0.47644249369115582</c:v>
                </c:pt>
                <c:pt idx="732">
                  <c:v>0.49140248326308317</c:v>
                </c:pt>
                <c:pt idx="733">
                  <c:v>0.46786132326172619</c:v>
                </c:pt>
                <c:pt idx="734">
                  <c:v>0.45609951864839732</c:v>
                </c:pt>
                <c:pt idx="735">
                  <c:v>0.56637449393514916</c:v>
                </c:pt>
                <c:pt idx="736">
                  <c:v>0.54392093605379443</c:v>
                </c:pt>
                <c:pt idx="737">
                  <c:v>0.48126635150240715</c:v>
                </c:pt>
                <c:pt idx="738">
                  <c:v>0.53811698826964816</c:v>
                </c:pt>
                <c:pt idx="739">
                  <c:v>0.5167437695353847</c:v>
                </c:pt>
                <c:pt idx="740">
                  <c:v>0.53496792476824173</c:v>
                </c:pt>
                <c:pt idx="741">
                  <c:v>0.52225902426637794</c:v>
                </c:pt>
                <c:pt idx="742">
                  <c:v>0.66368870645237643</c:v>
                </c:pt>
                <c:pt idx="743">
                  <c:v>0.68746131281474698</c:v>
                </c:pt>
                <c:pt idx="744">
                  <c:v>0.67081225499831176</c:v>
                </c:pt>
                <c:pt idx="745">
                  <c:v>0.62166412879631716</c:v>
                </c:pt>
                <c:pt idx="746">
                  <c:v>0.58672077210990325</c:v>
                </c:pt>
                <c:pt idx="747">
                  <c:v>0.57909174716759171</c:v>
                </c:pt>
                <c:pt idx="748">
                  <c:v>0.63794784540610894</c:v>
                </c:pt>
                <c:pt idx="749">
                  <c:v>0.65112447964193432</c:v>
                </c:pt>
                <c:pt idx="750">
                  <c:v>0.67802081809787251</c:v>
                </c:pt>
                <c:pt idx="751">
                  <c:v>0.59067689669266221</c:v>
                </c:pt>
                <c:pt idx="752">
                  <c:v>0.59019084671879352</c:v>
                </c:pt>
                <c:pt idx="753">
                  <c:v>0.63949554149974552</c:v>
                </c:pt>
                <c:pt idx="754">
                  <c:v>0.63319262602425253</c:v>
                </c:pt>
                <c:pt idx="755">
                  <c:v>0.63353419477396744</c:v>
                </c:pt>
                <c:pt idx="756">
                  <c:v>0.67019137854891397</c:v>
                </c:pt>
                <c:pt idx="757">
                  <c:v>0.65622304219110605</c:v>
                </c:pt>
                <c:pt idx="758">
                  <c:v>0.66925325157588034</c:v>
                </c:pt>
                <c:pt idx="759">
                  <c:v>0.68097748432062433</c:v>
                </c:pt>
                <c:pt idx="760">
                  <c:v>0.72316658826383606</c:v>
                </c:pt>
                <c:pt idx="761">
                  <c:v>0.67404580990474183</c:v>
                </c:pt>
                <c:pt idx="762">
                  <c:v>0.64627820630443178</c:v>
                </c:pt>
                <c:pt idx="763">
                  <c:v>0.61655155970372177</c:v>
                </c:pt>
                <c:pt idx="764">
                  <c:v>0.61104116063379044</c:v>
                </c:pt>
                <c:pt idx="765">
                  <c:v>0.61991357653358437</c:v>
                </c:pt>
                <c:pt idx="766">
                  <c:v>0.62887505773995822</c:v>
                </c:pt>
                <c:pt idx="767">
                  <c:v>0.60730818814104137</c:v>
                </c:pt>
                <c:pt idx="768">
                  <c:v>0.60765412033838573</c:v>
                </c:pt>
                <c:pt idx="769">
                  <c:v>0.54022622644606544</c:v>
                </c:pt>
                <c:pt idx="770">
                  <c:v>0.62300570407339195</c:v>
                </c:pt>
                <c:pt idx="771">
                  <c:v>0.57717210062035607</c:v>
                </c:pt>
                <c:pt idx="772">
                  <c:v>0.48515087153741515</c:v>
                </c:pt>
                <c:pt idx="773">
                  <c:v>0.48567250946223589</c:v>
                </c:pt>
                <c:pt idx="774">
                  <c:v>0.45229612908917755</c:v>
                </c:pt>
                <c:pt idx="775">
                  <c:v>0.310385745288489</c:v>
                </c:pt>
                <c:pt idx="776">
                  <c:v>0.30897540572062043</c:v>
                </c:pt>
                <c:pt idx="777">
                  <c:v>0.32109206559593456</c:v>
                </c:pt>
                <c:pt idx="778">
                  <c:v>0.34336727653733218</c:v>
                </c:pt>
                <c:pt idx="779">
                  <c:v>0.10483114661613417</c:v>
                </c:pt>
                <c:pt idx="780">
                  <c:v>0.14653257859893351</c:v>
                </c:pt>
                <c:pt idx="781">
                  <c:v>0.11267769603640253</c:v>
                </c:pt>
                <c:pt idx="782">
                  <c:v>8.4664709953589351E-2</c:v>
                </c:pt>
                <c:pt idx="783">
                  <c:v>0.35756015560858101</c:v>
                </c:pt>
                <c:pt idx="784">
                  <c:v>0.27949703222006916</c:v>
                </c:pt>
                <c:pt idx="785">
                  <c:v>0.28511655504977673</c:v>
                </c:pt>
                <c:pt idx="786">
                  <c:v>0.28177865509801325</c:v>
                </c:pt>
                <c:pt idx="787">
                  <c:v>0.2983045530512704</c:v>
                </c:pt>
                <c:pt idx="788">
                  <c:v>0.31223150124659932</c:v>
                </c:pt>
                <c:pt idx="789">
                  <c:v>0.25148852714824382</c:v>
                </c:pt>
                <c:pt idx="790">
                  <c:v>0.31388487719746466</c:v>
                </c:pt>
                <c:pt idx="791">
                  <c:v>0.39344488999467264</c:v>
                </c:pt>
                <c:pt idx="792">
                  <c:v>0.2465906215200325</c:v>
                </c:pt>
                <c:pt idx="793">
                  <c:v>0.23007607062994387</c:v>
                </c:pt>
                <c:pt idx="794">
                  <c:v>0.19202247404855693</c:v>
                </c:pt>
                <c:pt idx="795">
                  <c:v>0.22330460040871974</c:v>
                </c:pt>
                <c:pt idx="796">
                  <c:v>-6.6680160789670873E-2</c:v>
                </c:pt>
                <c:pt idx="797">
                  <c:v>-7.4211366720355471E-2</c:v>
                </c:pt>
                <c:pt idx="798">
                  <c:v>-5.4602318621644524E-2</c:v>
                </c:pt>
                <c:pt idx="799">
                  <c:v>2.8837450040709875E-6</c:v>
                </c:pt>
                <c:pt idx="800">
                  <c:v>1.9191866107234379E-2</c:v>
                </c:pt>
                <c:pt idx="801">
                  <c:v>-0.17966745049146932</c:v>
                </c:pt>
                <c:pt idx="802">
                  <c:v>-9.9287760605676595E-2</c:v>
                </c:pt>
                <c:pt idx="803">
                  <c:v>3.3369551002374175E-2</c:v>
                </c:pt>
                <c:pt idx="804">
                  <c:v>5.0327323843739696E-2</c:v>
                </c:pt>
                <c:pt idx="805">
                  <c:v>4.3937581753235228E-2</c:v>
                </c:pt>
                <c:pt idx="806">
                  <c:v>6.0018434386715475E-2</c:v>
                </c:pt>
                <c:pt idx="807">
                  <c:v>0.11796540666122994</c:v>
                </c:pt>
                <c:pt idx="808">
                  <c:v>0.14127113399852098</c:v>
                </c:pt>
                <c:pt idx="809">
                  <c:v>0.12508696478247353</c:v>
                </c:pt>
                <c:pt idx="810">
                  <c:v>0.10750344266767926</c:v>
                </c:pt>
                <c:pt idx="811">
                  <c:v>4.0057930407919627E-2</c:v>
                </c:pt>
                <c:pt idx="812">
                  <c:v>1.5462304648938196E-2</c:v>
                </c:pt>
                <c:pt idx="813">
                  <c:v>3.0649852652536339E-2</c:v>
                </c:pt>
                <c:pt idx="814">
                  <c:v>4.1164776624988887E-2</c:v>
                </c:pt>
                <c:pt idx="815">
                  <c:v>9.2040467404543441E-2</c:v>
                </c:pt>
                <c:pt idx="816">
                  <c:v>9.8004035133644876E-2</c:v>
                </c:pt>
                <c:pt idx="817">
                  <c:v>9.7837157869054309E-2</c:v>
                </c:pt>
                <c:pt idx="818">
                  <c:v>8.5027067236368561E-2</c:v>
                </c:pt>
                <c:pt idx="819">
                  <c:v>7.3261957142114281E-2</c:v>
                </c:pt>
                <c:pt idx="820">
                  <c:v>0.19168637413506973</c:v>
                </c:pt>
                <c:pt idx="821">
                  <c:v>0.11518412473468101</c:v>
                </c:pt>
                <c:pt idx="822">
                  <c:v>-5.5231468910366975E-2</c:v>
                </c:pt>
                <c:pt idx="823">
                  <c:v>-0.22179073760232496</c:v>
                </c:pt>
                <c:pt idx="824">
                  <c:v>-0.20044631348578504</c:v>
                </c:pt>
                <c:pt idx="825">
                  <c:v>-0.19973800390247129</c:v>
                </c:pt>
                <c:pt idx="826">
                  <c:v>-0.24757231440027852</c:v>
                </c:pt>
                <c:pt idx="827">
                  <c:v>-0.18119792292794912</c:v>
                </c:pt>
                <c:pt idx="828">
                  <c:v>-0.15979210148184311</c:v>
                </c:pt>
                <c:pt idx="829">
                  <c:v>-0.14662228462849411</c:v>
                </c:pt>
                <c:pt idx="830">
                  <c:v>7.1320732974633816E-2</c:v>
                </c:pt>
                <c:pt idx="831">
                  <c:v>0.18341636633276021</c:v>
                </c:pt>
                <c:pt idx="832">
                  <c:v>7.3080908585333504E-2</c:v>
                </c:pt>
                <c:pt idx="833">
                  <c:v>5.5579264900452157E-3</c:v>
                </c:pt>
                <c:pt idx="834">
                  <c:v>-1.6558950733305763E-2</c:v>
                </c:pt>
                <c:pt idx="835">
                  <c:v>-1.4958937870503435E-2</c:v>
                </c:pt>
                <c:pt idx="836">
                  <c:v>8.1966594123026218E-2</c:v>
                </c:pt>
                <c:pt idx="837">
                  <c:v>0.12213601592886061</c:v>
                </c:pt>
                <c:pt idx="838">
                  <c:v>0.15326328896774202</c:v>
                </c:pt>
                <c:pt idx="839">
                  <c:v>0.28760407196325122</c:v>
                </c:pt>
                <c:pt idx="840">
                  <c:v>0.32378549038452842</c:v>
                </c:pt>
                <c:pt idx="841">
                  <c:v>0.33696802931633746</c:v>
                </c:pt>
                <c:pt idx="842">
                  <c:v>0.334801458534222</c:v>
                </c:pt>
                <c:pt idx="843">
                  <c:v>0.33621252308847688</c:v>
                </c:pt>
                <c:pt idx="844">
                  <c:v>0.33993281152794963</c:v>
                </c:pt>
                <c:pt idx="845">
                  <c:v>0.36466166340954526</c:v>
                </c:pt>
                <c:pt idx="846">
                  <c:v>0.25090005405006183</c:v>
                </c:pt>
                <c:pt idx="847">
                  <c:v>0.22896277975333501</c:v>
                </c:pt>
                <c:pt idx="848">
                  <c:v>0.18697914135887023</c:v>
                </c:pt>
                <c:pt idx="849">
                  <c:v>0.18068412787562199</c:v>
                </c:pt>
                <c:pt idx="850">
                  <c:v>0.24118500770546245</c:v>
                </c:pt>
                <c:pt idx="851">
                  <c:v>0.26114813876192988</c:v>
                </c:pt>
                <c:pt idx="852">
                  <c:v>0.32534241345560866</c:v>
                </c:pt>
                <c:pt idx="853">
                  <c:v>0.47972185247220428</c:v>
                </c:pt>
                <c:pt idx="854">
                  <c:v>0.49920794504749544</c:v>
                </c:pt>
                <c:pt idx="855">
                  <c:v>0.40258422269306249</c:v>
                </c:pt>
                <c:pt idx="856">
                  <c:v>0.39906045988637462</c:v>
                </c:pt>
                <c:pt idx="857">
                  <c:v>0.35404122298392077</c:v>
                </c:pt>
                <c:pt idx="858">
                  <c:v>0.33661039926056585</c:v>
                </c:pt>
                <c:pt idx="859">
                  <c:v>0.3359614323824428</c:v>
                </c:pt>
                <c:pt idx="860">
                  <c:v>0.30650655978880842</c:v>
                </c:pt>
                <c:pt idx="861">
                  <c:v>0.30941130021235325</c:v>
                </c:pt>
                <c:pt idx="862">
                  <c:v>0.32782332685286364</c:v>
                </c:pt>
                <c:pt idx="863">
                  <c:v>0.36945860498396754</c:v>
                </c:pt>
                <c:pt idx="864">
                  <c:v>0.36361567030262709</c:v>
                </c:pt>
                <c:pt idx="865">
                  <c:v>0.36359896433344646</c:v>
                </c:pt>
                <c:pt idx="866">
                  <c:v>0.36167422069627803</c:v>
                </c:pt>
                <c:pt idx="867">
                  <c:v>0.40893580803402496</c:v>
                </c:pt>
                <c:pt idx="868">
                  <c:v>0.38910986410030712</c:v>
                </c:pt>
                <c:pt idx="869">
                  <c:v>0.42783781251874159</c:v>
                </c:pt>
                <c:pt idx="870">
                  <c:v>0.49131541888767666</c:v>
                </c:pt>
                <c:pt idx="871">
                  <c:v>0.5789225291653064</c:v>
                </c:pt>
                <c:pt idx="872">
                  <c:v>0.60768612837499703</c:v>
                </c:pt>
                <c:pt idx="873">
                  <c:v>0.61356204958346217</c:v>
                </c:pt>
                <c:pt idx="874">
                  <c:v>0.58473761367162524</c:v>
                </c:pt>
                <c:pt idx="875">
                  <c:v>0.1833675996300238</c:v>
                </c:pt>
                <c:pt idx="876">
                  <c:v>0.1682747126489928</c:v>
                </c:pt>
                <c:pt idx="877">
                  <c:v>0.16798444795336412</c:v>
                </c:pt>
                <c:pt idx="878">
                  <c:v>0.17200099361576085</c:v>
                </c:pt>
                <c:pt idx="879">
                  <c:v>0.12948571905009931</c:v>
                </c:pt>
                <c:pt idx="880">
                  <c:v>0.26202101478349299</c:v>
                </c:pt>
                <c:pt idx="881">
                  <c:v>0.25872248602672421</c:v>
                </c:pt>
                <c:pt idx="882">
                  <c:v>0.2431590708757648</c:v>
                </c:pt>
                <c:pt idx="883">
                  <c:v>0.23995931341154716</c:v>
                </c:pt>
                <c:pt idx="884">
                  <c:v>0.23255841530561205</c:v>
                </c:pt>
                <c:pt idx="885">
                  <c:v>0.24033335479720994</c:v>
                </c:pt>
                <c:pt idx="886">
                  <c:v>0.25230987440326436</c:v>
                </c:pt>
                <c:pt idx="887">
                  <c:v>0.25618517602381174</c:v>
                </c:pt>
                <c:pt idx="888">
                  <c:v>0.26160261527070644</c:v>
                </c:pt>
                <c:pt idx="889">
                  <c:v>0.20903325233354447</c:v>
                </c:pt>
                <c:pt idx="890">
                  <c:v>0.16548018027478104</c:v>
                </c:pt>
                <c:pt idx="891">
                  <c:v>0.14686515979095721</c:v>
                </c:pt>
                <c:pt idx="892">
                  <c:v>0.18274780834827123</c:v>
                </c:pt>
                <c:pt idx="893">
                  <c:v>0.21252666729613995</c:v>
                </c:pt>
                <c:pt idx="894">
                  <c:v>0.38725856380390594</c:v>
                </c:pt>
                <c:pt idx="895">
                  <c:v>0.44933221836535081</c:v>
                </c:pt>
                <c:pt idx="896">
                  <c:v>0.43672914070013652</c:v>
                </c:pt>
                <c:pt idx="897">
                  <c:v>0.4398238640671932</c:v>
                </c:pt>
                <c:pt idx="898">
                  <c:v>0.54766394599585677</c:v>
                </c:pt>
                <c:pt idx="899">
                  <c:v>0.17839513095683171</c:v>
                </c:pt>
                <c:pt idx="900">
                  <c:v>8.6820456847246485E-2</c:v>
                </c:pt>
                <c:pt idx="901">
                  <c:v>7.591084639333065E-2</c:v>
                </c:pt>
                <c:pt idx="902">
                  <c:v>3.5280279472870491E-3</c:v>
                </c:pt>
                <c:pt idx="903">
                  <c:v>5.7535720734715669E-2</c:v>
                </c:pt>
                <c:pt idx="904">
                  <c:v>9.640623954889696E-2</c:v>
                </c:pt>
                <c:pt idx="905">
                  <c:v>9.8841733518726382E-3</c:v>
                </c:pt>
                <c:pt idx="906">
                  <c:v>-1.3669799138238571E-4</c:v>
                </c:pt>
                <c:pt idx="907">
                  <c:v>2.5350394004142483E-2</c:v>
                </c:pt>
                <c:pt idx="908">
                  <c:v>0.1125945657994071</c:v>
                </c:pt>
                <c:pt idx="909">
                  <c:v>8.6768033787429769E-2</c:v>
                </c:pt>
                <c:pt idx="910">
                  <c:v>0.26052070293695234</c:v>
                </c:pt>
                <c:pt idx="911">
                  <c:v>6.0476488734277002E-2</c:v>
                </c:pt>
                <c:pt idx="912">
                  <c:v>0.17738963107638425</c:v>
                </c:pt>
                <c:pt idx="913">
                  <c:v>0.16094049849797407</c:v>
                </c:pt>
                <c:pt idx="914">
                  <c:v>0.16203451393952484</c:v>
                </c:pt>
                <c:pt idx="915">
                  <c:v>0.13684536698448016</c:v>
                </c:pt>
                <c:pt idx="916">
                  <c:v>-3.4852999956918956E-2</c:v>
                </c:pt>
                <c:pt idx="917">
                  <c:v>3.26448070600181E-2</c:v>
                </c:pt>
                <c:pt idx="918">
                  <c:v>0.15177583373769063</c:v>
                </c:pt>
                <c:pt idx="919">
                  <c:v>0.330643228096071</c:v>
                </c:pt>
                <c:pt idx="920">
                  <c:v>0.30503075635237237</c:v>
                </c:pt>
                <c:pt idx="921">
                  <c:v>0.30593603071264452</c:v>
                </c:pt>
                <c:pt idx="922">
                  <c:v>0.33121011009372625</c:v>
                </c:pt>
                <c:pt idx="923">
                  <c:v>0.40843697448355115</c:v>
                </c:pt>
                <c:pt idx="924">
                  <c:v>0.44225348101477707</c:v>
                </c:pt>
                <c:pt idx="925">
                  <c:v>0.49301134751136061</c:v>
                </c:pt>
                <c:pt idx="926">
                  <c:v>0.49147440100354783</c:v>
                </c:pt>
                <c:pt idx="927">
                  <c:v>0.51124074227227256</c:v>
                </c:pt>
                <c:pt idx="928">
                  <c:v>0.56082955792182709</c:v>
                </c:pt>
                <c:pt idx="929">
                  <c:v>0.60542973677830447</c:v>
                </c:pt>
                <c:pt idx="930">
                  <c:v>0.57519829638466924</c:v>
                </c:pt>
                <c:pt idx="931">
                  <c:v>0.56992905558855222</c:v>
                </c:pt>
                <c:pt idx="932">
                  <c:v>0.59172424953189084</c:v>
                </c:pt>
                <c:pt idx="933">
                  <c:v>0.53389555989175042</c:v>
                </c:pt>
                <c:pt idx="934">
                  <c:v>0.54413677714904163</c:v>
                </c:pt>
                <c:pt idx="935">
                  <c:v>0.66407380946126093</c:v>
                </c:pt>
                <c:pt idx="936">
                  <c:v>0.75023694173996192</c:v>
                </c:pt>
                <c:pt idx="937">
                  <c:v>0.7008481149080632</c:v>
                </c:pt>
                <c:pt idx="938">
                  <c:v>0.6708858591939133</c:v>
                </c:pt>
                <c:pt idx="939">
                  <c:v>0.71208127036316038</c:v>
                </c:pt>
                <c:pt idx="940">
                  <c:v>0.69179540484133573</c:v>
                </c:pt>
                <c:pt idx="941">
                  <c:v>0.67689584207789699</c:v>
                </c:pt>
                <c:pt idx="942">
                  <c:v>0.61825691599268251</c:v>
                </c:pt>
                <c:pt idx="943">
                  <c:v>0.62137041614647293</c:v>
                </c:pt>
                <c:pt idx="944">
                  <c:v>0.59657851454524224</c:v>
                </c:pt>
                <c:pt idx="945">
                  <c:v>0.58413028010448387</c:v>
                </c:pt>
                <c:pt idx="946">
                  <c:v>0.56212042816326935</c:v>
                </c:pt>
                <c:pt idx="947">
                  <c:v>0.51736515288173068</c:v>
                </c:pt>
                <c:pt idx="948">
                  <c:v>0.44094385537105862</c:v>
                </c:pt>
                <c:pt idx="949">
                  <c:v>0.50573683895932298</c:v>
                </c:pt>
                <c:pt idx="950">
                  <c:v>0.46492631591275119</c:v>
                </c:pt>
                <c:pt idx="951">
                  <c:v>0.46573010423441802</c:v>
                </c:pt>
                <c:pt idx="952">
                  <c:v>0.37344289217919452</c:v>
                </c:pt>
                <c:pt idx="953">
                  <c:v>0.30937058340739665</c:v>
                </c:pt>
                <c:pt idx="954">
                  <c:v>0.27285750824278526</c:v>
                </c:pt>
                <c:pt idx="955">
                  <c:v>0.17769269881780139</c:v>
                </c:pt>
                <c:pt idx="956">
                  <c:v>0.1345890047178559</c:v>
                </c:pt>
                <c:pt idx="957">
                  <c:v>0.10788738134434384</c:v>
                </c:pt>
                <c:pt idx="958">
                  <c:v>-0.10940910380408134</c:v>
                </c:pt>
                <c:pt idx="959">
                  <c:v>-6.9417847025259036E-2</c:v>
                </c:pt>
                <c:pt idx="960">
                  <c:v>-4.2321544398211765E-2</c:v>
                </c:pt>
                <c:pt idx="961">
                  <c:v>6.057613167200996E-2</c:v>
                </c:pt>
                <c:pt idx="962">
                  <c:v>1.2616405326748611E-3</c:v>
                </c:pt>
                <c:pt idx="963">
                  <c:v>-3.5238986280307395E-2</c:v>
                </c:pt>
                <c:pt idx="964">
                  <c:v>-1.9419864248787604E-2</c:v>
                </c:pt>
                <c:pt idx="965">
                  <c:v>0.24909974273950766</c:v>
                </c:pt>
                <c:pt idx="966">
                  <c:v>0.33392450227737203</c:v>
                </c:pt>
                <c:pt idx="967">
                  <c:v>0.29835557319657047</c:v>
                </c:pt>
                <c:pt idx="968">
                  <c:v>0.3083087383854371</c:v>
                </c:pt>
                <c:pt idx="969">
                  <c:v>0.31311361301952367</c:v>
                </c:pt>
                <c:pt idx="970">
                  <c:v>0.31513727686222265</c:v>
                </c:pt>
                <c:pt idx="971">
                  <c:v>0.32838357443322636</c:v>
                </c:pt>
                <c:pt idx="972">
                  <c:v>0.27861608200970372</c:v>
                </c:pt>
                <c:pt idx="973">
                  <c:v>0.28687102638958339</c:v>
                </c:pt>
                <c:pt idx="974">
                  <c:v>0.41285061839473802</c:v>
                </c:pt>
                <c:pt idx="975">
                  <c:v>0.46394882641780777</c:v>
                </c:pt>
                <c:pt idx="976">
                  <c:v>0.41528659728581446</c:v>
                </c:pt>
                <c:pt idx="977">
                  <c:v>0.48934486829644974</c:v>
                </c:pt>
                <c:pt idx="978">
                  <c:v>0.64088263462989725</c:v>
                </c:pt>
                <c:pt idx="979">
                  <c:v>0.62353581337196451</c:v>
                </c:pt>
                <c:pt idx="980">
                  <c:v>0.59258935033939775</c:v>
                </c:pt>
                <c:pt idx="981">
                  <c:v>0.56601148244755017</c:v>
                </c:pt>
                <c:pt idx="982">
                  <c:v>0.59764023403398758</c:v>
                </c:pt>
                <c:pt idx="983">
                  <c:v>0.55965078388720257</c:v>
                </c:pt>
                <c:pt idx="984">
                  <c:v>0.5215094372828315</c:v>
                </c:pt>
                <c:pt idx="985">
                  <c:v>0.51776896741874767</c:v>
                </c:pt>
                <c:pt idx="986">
                  <c:v>0.61537635907994059</c:v>
                </c:pt>
                <c:pt idx="987">
                  <c:v>0.61996138109200161</c:v>
                </c:pt>
                <c:pt idx="988">
                  <c:v>0.6178050293325501</c:v>
                </c:pt>
                <c:pt idx="989">
                  <c:v>0.58975691959493215</c:v>
                </c:pt>
                <c:pt idx="990">
                  <c:v>0.66504226091697405</c:v>
                </c:pt>
                <c:pt idx="991">
                  <c:v>0.73959185849962072</c:v>
                </c:pt>
                <c:pt idx="992">
                  <c:v>0.74688977103945242</c:v>
                </c:pt>
                <c:pt idx="993">
                  <c:v>0.74517964450579466</c:v>
                </c:pt>
                <c:pt idx="994">
                  <c:v>0.73403556613971355</c:v>
                </c:pt>
                <c:pt idx="995">
                  <c:v>0.70067652250751322</c:v>
                </c:pt>
                <c:pt idx="996">
                  <c:v>0.65099469276073563</c:v>
                </c:pt>
                <c:pt idx="997">
                  <c:v>0.55989424757910378</c:v>
                </c:pt>
                <c:pt idx="998">
                  <c:v>0.63163379369431982</c:v>
                </c:pt>
                <c:pt idx="999">
                  <c:v>0.64154398096075549</c:v>
                </c:pt>
                <c:pt idx="1000">
                  <c:v>0.62819948680717563</c:v>
                </c:pt>
                <c:pt idx="1001">
                  <c:v>0.58129355128202287</c:v>
                </c:pt>
                <c:pt idx="1002">
                  <c:v>0.63138112369851285</c:v>
                </c:pt>
                <c:pt idx="1003">
                  <c:v>0.59614317772993031</c:v>
                </c:pt>
                <c:pt idx="1004">
                  <c:v>0.58135709098221777</c:v>
                </c:pt>
                <c:pt idx="1005">
                  <c:v>0.56857859932612898</c:v>
                </c:pt>
                <c:pt idx="1006">
                  <c:v>0.54074750565393148</c:v>
                </c:pt>
                <c:pt idx="1007">
                  <c:v>0.54257890471115611</c:v>
                </c:pt>
                <c:pt idx="1008">
                  <c:v>0.47258398266809382</c:v>
                </c:pt>
                <c:pt idx="1009">
                  <c:v>0.438544163005056</c:v>
                </c:pt>
                <c:pt idx="1010">
                  <c:v>0.23582092034725041</c:v>
                </c:pt>
                <c:pt idx="1011">
                  <c:v>0.19926778087847122</c:v>
                </c:pt>
                <c:pt idx="1012">
                  <c:v>0.15872859283372445</c:v>
                </c:pt>
                <c:pt idx="1013">
                  <c:v>0.20418851742742386</c:v>
                </c:pt>
                <c:pt idx="1014">
                  <c:v>0.24849282552734198</c:v>
                </c:pt>
                <c:pt idx="1015">
                  <c:v>0.21879075558260144</c:v>
                </c:pt>
                <c:pt idx="1016">
                  <c:v>0.12732385548723293</c:v>
                </c:pt>
                <c:pt idx="1017">
                  <c:v>9.4896767015338349E-2</c:v>
                </c:pt>
                <c:pt idx="1018">
                  <c:v>7.4035621659013715E-2</c:v>
                </c:pt>
                <c:pt idx="1019">
                  <c:v>1.9105830403822931E-2</c:v>
                </c:pt>
                <c:pt idx="1020">
                  <c:v>3.9942429691395082E-2</c:v>
                </c:pt>
                <c:pt idx="1021">
                  <c:v>5.3454827999436183E-2</c:v>
                </c:pt>
                <c:pt idx="1022">
                  <c:v>0.10070354979181684</c:v>
                </c:pt>
                <c:pt idx="1023">
                  <c:v>3.4136717497999652E-2</c:v>
                </c:pt>
                <c:pt idx="1024">
                  <c:v>-1.4794106320798346E-2</c:v>
                </c:pt>
                <c:pt idx="1025">
                  <c:v>-0.3135545089694769</c:v>
                </c:pt>
                <c:pt idx="1026">
                  <c:v>-0.37579780333196544</c:v>
                </c:pt>
                <c:pt idx="1027">
                  <c:v>-0.2938033550928299</c:v>
                </c:pt>
                <c:pt idx="1028">
                  <c:v>-0.16483254067460393</c:v>
                </c:pt>
                <c:pt idx="1029">
                  <c:v>-8.7060386031661732E-2</c:v>
                </c:pt>
                <c:pt idx="1030">
                  <c:v>7.7377378646642653E-2</c:v>
                </c:pt>
                <c:pt idx="1031">
                  <c:v>7.1746128643268917E-2</c:v>
                </c:pt>
                <c:pt idx="1032">
                  <c:v>0.11360481538723349</c:v>
                </c:pt>
                <c:pt idx="1033">
                  <c:v>0.14733421549786854</c:v>
                </c:pt>
                <c:pt idx="1034">
                  <c:v>0.37149558456175119</c:v>
                </c:pt>
                <c:pt idx="1035">
                  <c:v>0.58932947286383452</c:v>
                </c:pt>
                <c:pt idx="1036">
                  <c:v>0.60330146163609744</c:v>
                </c:pt>
                <c:pt idx="1037">
                  <c:v>0.52280780376447245</c:v>
                </c:pt>
                <c:pt idx="1038">
                  <c:v>0.56117386778027489</c:v>
                </c:pt>
                <c:pt idx="1039">
                  <c:v>0.52959237322097086</c:v>
                </c:pt>
                <c:pt idx="1040">
                  <c:v>0.54010706019233923</c:v>
                </c:pt>
                <c:pt idx="1041">
                  <c:v>0.52752172115724616</c:v>
                </c:pt>
                <c:pt idx="1042">
                  <c:v>0.52058947151070578</c:v>
                </c:pt>
                <c:pt idx="1043">
                  <c:v>0.54679625527937792</c:v>
                </c:pt>
                <c:pt idx="1044">
                  <c:v>0.47206084420358718</c:v>
                </c:pt>
                <c:pt idx="1045">
                  <c:v>0.45196834945335074</c:v>
                </c:pt>
                <c:pt idx="1046">
                  <c:v>0.47533791571337125</c:v>
                </c:pt>
                <c:pt idx="1047">
                  <c:v>0.51027973742822152</c:v>
                </c:pt>
                <c:pt idx="1048">
                  <c:v>0.50422955643245504</c:v>
                </c:pt>
                <c:pt idx="1049">
                  <c:v>0.48062604980242868</c:v>
                </c:pt>
                <c:pt idx="1050">
                  <c:v>0.48936995210196271</c:v>
                </c:pt>
                <c:pt idx="1051">
                  <c:v>0.43407513387595498</c:v>
                </c:pt>
                <c:pt idx="1052">
                  <c:v>0.3582778559865652</c:v>
                </c:pt>
                <c:pt idx="1053">
                  <c:v>0.33039149421448222</c:v>
                </c:pt>
                <c:pt idx="1054">
                  <c:v>0.29217057129536367</c:v>
                </c:pt>
                <c:pt idx="1055">
                  <c:v>0.27352177164554653</c:v>
                </c:pt>
                <c:pt idx="1056">
                  <c:v>0.33028685268654195</c:v>
                </c:pt>
                <c:pt idx="1057">
                  <c:v>0.25371079393493196</c:v>
                </c:pt>
                <c:pt idx="1058">
                  <c:v>0.26675583266903147</c:v>
                </c:pt>
                <c:pt idx="1059">
                  <c:v>0.38093707934910465</c:v>
                </c:pt>
                <c:pt idx="1060">
                  <c:v>0.44433706294236502</c:v>
                </c:pt>
                <c:pt idx="1061">
                  <c:v>0.45672878896289881</c:v>
                </c:pt>
                <c:pt idx="1062">
                  <c:v>0.4343570303381693</c:v>
                </c:pt>
                <c:pt idx="1063">
                  <c:v>0.63574653445245022</c:v>
                </c:pt>
                <c:pt idx="1064">
                  <c:v>0.59061512741719868</c:v>
                </c:pt>
                <c:pt idx="1065">
                  <c:v>0.55210497617080823</c:v>
                </c:pt>
                <c:pt idx="1066">
                  <c:v>0.50143773904697075</c:v>
                </c:pt>
                <c:pt idx="1067">
                  <c:v>0.5641253940070855</c:v>
                </c:pt>
                <c:pt idx="1068">
                  <c:v>0.56704927417003093</c:v>
                </c:pt>
                <c:pt idx="1069">
                  <c:v>0.60949155152613665</c:v>
                </c:pt>
                <c:pt idx="1070">
                  <c:v>0.6450428737628634</c:v>
                </c:pt>
                <c:pt idx="1071">
                  <c:v>0.66148692861728819</c:v>
                </c:pt>
                <c:pt idx="1072">
                  <c:v>0.63890889984647237</c:v>
                </c:pt>
                <c:pt idx="1073">
                  <c:v>0.652897753141778</c:v>
                </c:pt>
                <c:pt idx="1074">
                  <c:v>0.67614425554769486</c:v>
                </c:pt>
                <c:pt idx="1075">
                  <c:v>0.67976561030616445</c:v>
                </c:pt>
                <c:pt idx="1076">
                  <c:v>0.69270334866885463</c:v>
                </c:pt>
                <c:pt idx="1077">
                  <c:v>0.67228126785480236</c:v>
                </c:pt>
                <c:pt idx="1078">
                  <c:v>0.63542265925900154</c:v>
                </c:pt>
                <c:pt idx="1079">
                  <c:v>0.61190384123037889</c:v>
                </c:pt>
                <c:pt idx="1080">
                  <c:v>0.6307810807473041</c:v>
                </c:pt>
                <c:pt idx="1081">
                  <c:v>0.64364864551194501</c:v>
                </c:pt>
                <c:pt idx="1082">
                  <c:v>0.64183157450494976</c:v>
                </c:pt>
                <c:pt idx="1083">
                  <c:v>0.69302701337038053</c:v>
                </c:pt>
                <c:pt idx="1084">
                  <c:v>0.74017697949838257</c:v>
                </c:pt>
                <c:pt idx="1085">
                  <c:v>0.78119584552232146</c:v>
                </c:pt>
                <c:pt idx="1086">
                  <c:v>0.80640603833298785</c:v>
                </c:pt>
                <c:pt idx="1087">
                  <c:v>0.78436035604799847</c:v>
                </c:pt>
                <c:pt idx="1088">
                  <c:v>0.76652001908103695</c:v>
                </c:pt>
                <c:pt idx="1089">
                  <c:v>0.75401301918336661</c:v>
                </c:pt>
                <c:pt idx="1090">
                  <c:v>0.74425043565825166</c:v>
                </c:pt>
                <c:pt idx="1091">
                  <c:v>0.76615509025292017</c:v>
                </c:pt>
                <c:pt idx="1092">
                  <c:v>0.78697613185772175</c:v>
                </c:pt>
                <c:pt idx="1093">
                  <c:v>0.70369390849503377</c:v>
                </c:pt>
                <c:pt idx="1094">
                  <c:v>0.69907834033204153</c:v>
                </c:pt>
                <c:pt idx="1095">
                  <c:v>0.69118613026612064</c:v>
                </c:pt>
                <c:pt idx="1096">
                  <c:v>0.81703247207262808</c:v>
                </c:pt>
                <c:pt idx="1097">
                  <c:v>0.76085738892800192</c:v>
                </c:pt>
                <c:pt idx="1098">
                  <c:v>0.77178778190990671</c:v>
                </c:pt>
                <c:pt idx="1099">
                  <c:v>0.77781510991226221</c:v>
                </c:pt>
                <c:pt idx="1100">
                  <c:v>0.78797634198075728</c:v>
                </c:pt>
                <c:pt idx="1101">
                  <c:v>0.78348552126563387</c:v>
                </c:pt>
                <c:pt idx="1102">
                  <c:v>0.79608182904902824</c:v>
                </c:pt>
                <c:pt idx="1103">
                  <c:v>0.7908516923514276</c:v>
                </c:pt>
                <c:pt idx="1104">
                  <c:v>0.78053121001050041</c:v>
                </c:pt>
                <c:pt idx="1105">
                  <c:v>0.73294905709857172</c:v>
                </c:pt>
                <c:pt idx="1106">
                  <c:v>0.69753427332933471</c:v>
                </c:pt>
                <c:pt idx="1107">
                  <c:v>0.67851059367521072</c:v>
                </c:pt>
                <c:pt idx="1108">
                  <c:v>0.65113666017299687</c:v>
                </c:pt>
                <c:pt idx="1109">
                  <c:v>0.74635563548953709</c:v>
                </c:pt>
                <c:pt idx="1110">
                  <c:v>0.71884574218242214</c:v>
                </c:pt>
                <c:pt idx="1111">
                  <c:v>0.70974000800080428</c:v>
                </c:pt>
                <c:pt idx="1112">
                  <c:v>0.75092552031443494</c:v>
                </c:pt>
                <c:pt idx="1113">
                  <c:v>0.69967599770063582</c:v>
                </c:pt>
                <c:pt idx="1114">
                  <c:v>0.62880095685651372</c:v>
                </c:pt>
                <c:pt idx="1115">
                  <c:v>0.67738701059197926</c:v>
                </c:pt>
                <c:pt idx="1116">
                  <c:v>0.67470877582832378</c:v>
                </c:pt>
                <c:pt idx="1117">
                  <c:v>0.66617973868198854</c:v>
                </c:pt>
                <c:pt idx="1118">
                  <c:v>0.68030635559461528</c:v>
                </c:pt>
                <c:pt idx="1119">
                  <c:v>0.66829188338659851</c:v>
                </c:pt>
                <c:pt idx="1120">
                  <c:v>0.66075727764128922</c:v>
                </c:pt>
                <c:pt idx="1121">
                  <c:v>0.64341365362945091</c:v>
                </c:pt>
                <c:pt idx="1122">
                  <c:v>0.58168734185557713</c:v>
                </c:pt>
                <c:pt idx="1123">
                  <c:v>0.59276948981459521</c:v>
                </c:pt>
                <c:pt idx="1124">
                  <c:v>0.59896299832378674</c:v>
                </c:pt>
                <c:pt idx="1125">
                  <c:v>0.59824717124642024</c:v>
                </c:pt>
                <c:pt idx="1126">
                  <c:v>0.5935104438898029</c:v>
                </c:pt>
                <c:pt idx="1127">
                  <c:v>0.55423302089150273</c:v>
                </c:pt>
                <c:pt idx="1128">
                  <c:v>0.44432022555497874</c:v>
                </c:pt>
                <c:pt idx="1129">
                  <c:v>0.4820222236242544</c:v>
                </c:pt>
                <c:pt idx="1130">
                  <c:v>0.4678637983354611</c:v>
                </c:pt>
                <c:pt idx="1131">
                  <c:v>0.46842390106118825</c:v>
                </c:pt>
                <c:pt idx="1132">
                  <c:v>0.49816043477483013</c:v>
                </c:pt>
                <c:pt idx="1133">
                  <c:v>0.58441328755283806</c:v>
                </c:pt>
                <c:pt idx="1134">
                  <c:v>0.41569187149067077</c:v>
                </c:pt>
                <c:pt idx="1135">
                  <c:v>0.42889873458385452</c:v>
                </c:pt>
                <c:pt idx="1136">
                  <c:v>0.50316548324775534</c:v>
                </c:pt>
                <c:pt idx="1137">
                  <c:v>0.44154724285529556</c:v>
                </c:pt>
                <c:pt idx="1138">
                  <c:v>0.39546963441841354</c:v>
                </c:pt>
                <c:pt idx="1139">
                  <c:v>0.40727053352805304</c:v>
                </c:pt>
                <c:pt idx="1140">
                  <c:v>0.39423903744875849</c:v>
                </c:pt>
                <c:pt idx="1141">
                  <c:v>0.47776829977878754</c:v>
                </c:pt>
                <c:pt idx="1142">
                  <c:v>0.46653065614037259</c:v>
                </c:pt>
                <c:pt idx="1143">
                  <c:v>0.5010199971767394</c:v>
                </c:pt>
                <c:pt idx="1144">
                  <c:v>0.50921940952310829</c:v>
                </c:pt>
                <c:pt idx="1145">
                  <c:v>0.56496214243809761</c:v>
                </c:pt>
                <c:pt idx="1146">
                  <c:v>0.7308786279382844</c:v>
                </c:pt>
                <c:pt idx="1147">
                  <c:v>0.84853956555275722</c:v>
                </c:pt>
                <c:pt idx="1148">
                  <c:v>0.88231758756959999</c:v>
                </c:pt>
                <c:pt idx="1149">
                  <c:v>0.80234983525011683</c:v>
                </c:pt>
                <c:pt idx="1150">
                  <c:v>0.8172657711380148</c:v>
                </c:pt>
                <c:pt idx="1151">
                  <c:v>0.81019659402699729</c:v>
                </c:pt>
                <c:pt idx="1152">
                  <c:v>0.81613509483294633</c:v>
                </c:pt>
                <c:pt idx="1153">
                  <c:v>0.83468686715965501</c:v>
                </c:pt>
                <c:pt idx="1154">
                  <c:v>0.87223065564759239</c:v>
                </c:pt>
                <c:pt idx="1155">
                  <c:v>0.88471743578091033</c:v>
                </c:pt>
                <c:pt idx="1156">
                  <c:v>0.87568366469262837</c:v>
                </c:pt>
                <c:pt idx="1157">
                  <c:v>0.8778007047396319</c:v>
                </c:pt>
                <c:pt idx="1158">
                  <c:v>0.89459494222940672</c:v>
                </c:pt>
                <c:pt idx="1159">
                  <c:v>0.8817237302742803</c:v>
                </c:pt>
                <c:pt idx="1160">
                  <c:v>0.89124323014150597</c:v>
                </c:pt>
                <c:pt idx="1161">
                  <c:v>0.89067428101723689</c:v>
                </c:pt>
                <c:pt idx="1162">
                  <c:v>0.89071867432060337</c:v>
                </c:pt>
                <c:pt idx="1163">
                  <c:v>0.89391394273596092</c:v>
                </c:pt>
                <c:pt idx="1164">
                  <c:v>0.8952844118975597</c:v>
                </c:pt>
                <c:pt idx="1165">
                  <c:v>0.88884888272409301</c:v>
                </c:pt>
                <c:pt idx="1166">
                  <c:v>0.86231374283247886</c:v>
                </c:pt>
                <c:pt idx="1167">
                  <c:v>0.81362307359794839</c:v>
                </c:pt>
                <c:pt idx="1168">
                  <c:v>0.86718869166939683</c:v>
                </c:pt>
                <c:pt idx="1169">
                  <c:v>0.85527648381531185</c:v>
                </c:pt>
                <c:pt idx="1170">
                  <c:v>0.8856610324169073</c:v>
                </c:pt>
                <c:pt idx="1171">
                  <c:v>0.86741741374771453</c:v>
                </c:pt>
                <c:pt idx="1172">
                  <c:v>0.87322616674183151</c:v>
                </c:pt>
                <c:pt idx="1173">
                  <c:v>0.81001643454683536</c:v>
                </c:pt>
                <c:pt idx="1174">
                  <c:v>0.79187620076404985</c:v>
                </c:pt>
                <c:pt idx="1175">
                  <c:v>0.79554724717439473</c:v>
                </c:pt>
                <c:pt idx="1176">
                  <c:v>0.76906571589805295</c:v>
                </c:pt>
                <c:pt idx="1177">
                  <c:v>0.6759220294867343</c:v>
                </c:pt>
                <c:pt idx="1178">
                  <c:v>0.66936215717754111</c:v>
                </c:pt>
                <c:pt idx="1179">
                  <c:v>0.68310423064824488</c:v>
                </c:pt>
                <c:pt idx="1180">
                  <c:v>0.68299827943238534</c:v>
                </c:pt>
                <c:pt idx="1181">
                  <c:v>0.67248888843430632</c:v>
                </c:pt>
                <c:pt idx="1182">
                  <c:v>0.67497880044403402</c:v>
                </c:pt>
                <c:pt idx="1183">
                  <c:v>0.68256051920862293</c:v>
                </c:pt>
                <c:pt idx="1184">
                  <c:v>0.66333017587400978</c:v>
                </c:pt>
                <c:pt idx="1185">
                  <c:v>0.59632729308173638</c:v>
                </c:pt>
                <c:pt idx="1186">
                  <c:v>0.59615991091923037</c:v>
                </c:pt>
                <c:pt idx="1187">
                  <c:v>0.55474240987973999</c:v>
                </c:pt>
                <c:pt idx="1188">
                  <c:v>0.56497781866678798</c:v>
                </c:pt>
                <c:pt idx="1189">
                  <c:v>0.56706506107053323</c:v>
                </c:pt>
                <c:pt idx="1190">
                  <c:v>0.63113045352423758</c:v>
                </c:pt>
                <c:pt idx="1191">
                  <c:v>0.47118061568826597</c:v>
                </c:pt>
                <c:pt idx="1192">
                  <c:v>0.51992398891700442</c:v>
                </c:pt>
                <c:pt idx="1193">
                  <c:v>0.53778285071924348</c:v>
                </c:pt>
                <c:pt idx="1194">
                  <c:v>0.53248005529184428</c:v>
                </c:pt>
                <c:pt idx="1195">
                  <c:v>0.58365180841478637</c:v>
                </c:pt>
                <c:pt idx="1196">
                  <c:v>0.57168697221377618</c:v>
                </c:pt>
                <c:pt idx="1197">
                  <c:v>0.51662050024291772</c:v>
                </c:pt>
                <c:pt idx="1198">
                  <c:v>0.5104731530972717</c:v>
                </c:pt>
                <c:pt idx="1199">
                  <c:v>0.51425741388697843</c:v>
                </c:pt>
                <c:pt idx="1200">
                  <c:v>0.52533968074450055</c:v>
                </c:pt>
                <c:pt idx="1201">
                  <c:v>0.52637496538598683</c:v>
                </c:pt>
                <c:pt idx="1202">
                  <c:v>0.51496078955286584</c:v>
                </c:pt>
                <c:pt idx="1203">
                  <c:v>0.46127630602313741</c:v>
                </c:pt>
                <c:pt idx="1204">
                  <c:v>0.45837545155659559</c:v>
                </c:pt>
                <c:pt idx="1205">
                  <c:v>0.50802148687265525</c:v>
                </c:pt>
                <c:pt idx="1206">
                  <c:v>0.45314900162076499</c:v>
                </c:pt>
                <c:pt idx="1207">
                  <c:v>0.47365325425013849</c:v>
                </c:pt>
                <c:pt idx="1208">
                  <c:v>0.47529354687981085</c:v>
                </c:pt>
                <c:pt idx="1209">
                  <c:v>0.40530057252327178</c:v>
                </c:pt>
                <c:pt idx="1210">
                  <c:v>0.43433775821075726</c:v>
                </c:pt>
                <c:pt idx="1211">
                  <c:v>0.35376101228294643</c:v>
                </c:pt>
                <c:pt idx="1212">
                  <c:v>0.30592723297383412</c:v>
                </c:pt>
                <c:pt idx="1213">
                  <c:v>0.28683513667433685</c:v>
                </c:pt>
                <c:pt idx="1214">
                  <c:v>0.28436457179895086</c:v>
                </c:pt>
                <c:pt idx="1215">
                  <c:v>0.26987975745131249</c:v>
                </c:pt>
                <c:pt idx="1216">
                  <c:v>0.31249534880465257</c:v>
                </c:pt>
                <c:pt idx="1217">
                  <c:v>0.41368188611549356</c:v>
                </c:pt>
                <c:pt idx="1218">
                  <c:v>0.43327196448918903</c:v>
                </c:pt>
                <c:pt idx="1219">
                  <c:v>0.47917233310706026</c:v>
                </c:pt>
                <c:pt idx="1220">
                  <c:v>0.63219498768753457</c:v>
                </c:pt>
                <c:pt idx="1221">
                  <c:v>0.62912984708827735</c:v>
                </c:pt>
                <c:pt idx="1222">
                  <c:v>0.65225218150400299</c:v>
                </c:pt>
                <c:pt idx="1223">
                  <c:v>0.71240543347078045</c:v>
                </c:pt>
                <c:pt idx="1224">
                  <c:v>0.70064914453150229</c:v>
                </c:pt>
                <c:pt idx="1225">
                  <c:v>0.73443941007501845</c:v>
                </c:pt>
                <c:pt idx="1226">
                  <c:v>0.72997620749372638</c:v>
                </c:pt>
                <c:pt idx="1227">
                  <c:v>0.75403523340473899</c:v>
                </c:pt>
                <c:pt idx="1228">
                  <c:v>0.71991093738608336</c:v>
                </c:pt>
                <c:pt idx="1229">
                  <c:v>0.73977540513960527</c:v>
                </c:pt>
                <c:pt idx="1230">
                  <c:v>0.8679351676072008</c:v>
                </c:pt>
                <c:pt idx="1231">
                  <c:v>0.88120890654940176</c:v>
                </c:pt>
                <c:pt idx="1232">
                  <c:v>0.88233764415721061</c:v>
                </c:pt>
                <c:pt idx="1233">
                  <c:v>0.87387894703612179</c:v>
                </c:pt>
                <c:pt idx="1234">
                  <c:v>0.8747033122589436</c:v>
                </c:pt>
                <c:pt idx="1235">
                  <c:v>0.88720041074266009</c:v>
                </c:pt>
                <c:pt idx="1236">
                  <c:v>0.87282444516651292</c:v>
                </c:pt>
                <c:pt idx="1237">
                  <c:v>0.8768529174496551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B-4DFA-96C9-9A0463FA3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821656"/>
        <c:axId val="819819360"/>
      </c:lineChart>
      <c:dateAx>
        <c:axId val="81982165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819360"/>
        <c:crosses val="autoZero"/>
        <c:auto val="1"/>
        <c:lblOffset val="100"/>
        <c:baseTimeUnit val="days"/>
      </c:dateAx>
      <c:valAx>
        <c:axId val="81981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821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BECDF01-AC03-4836-A8B8-BE510D45320C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845A69-0F9B-40D4-A18A-B1B53EA12E2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376237</xdr:colOff>
      <xdr:row>5</xdr:row>
      <xdr:rowOff>185737</xdr:rowOff>
    </xdr:from>
    <xdr:to>
      <xdr:col>19</xdr:col>
      <xdr:colOff>71437</xdr:colOff>
      <xdr:row>20</xdr:row>
      <xdr:rowOff>61912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328A84-B638-4306-A18E-4BC6A711A9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471487</xdr:colOff>
      <xdr:row>0</xdr:row>
      <xdr:rowOff>119062</xdr:rowOff>
    </xdr:from>
    <xdr:to>
      <xdr:col>16</xdr:col>
      <xdr:colOff>166687</xdr:colOff>
      <xdr:row>15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BA614B-035B-4574-A1D4-DC0D56627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604837</xdr:colOff>
      <xdr:row>15</xdr:row>
      <xdr:rowOff>14287</xdr:rowOff>
    </xdr:from>
    <xdr:to>
      <xdr:col>24</xdr:col>
      <xdr:colOff>300037</xdr:colOff>
      <xdr:row>29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F2E475-A86C-4E3A-97D4-0A1E39573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461962</xdr:colOff>
      <xdr:row>15</xdr:row>
      <xdr:rowOff>176212</xdr:rowOff>
    </xdr:from>
    <xdr:to>
      <xdr:col>16</xdr:col>
      <xdr:colOff>157162</xdr:colOff>
      <xdr:row>30</xdr:row>
      <xdr:rowOff>61912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3783F6B-E8AF-433B-A2B9-2AC48D218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576262</xdr:colOff>
      <xdr:row>32</xdr:row>
      <xdr:rowOff>14287</xdr:rowOff>
    </xdr:from>
    <xdr:to>
      <xdr:col>16</xdr:col>
      <xdr:colOff>271462</xdr:colOff>
      <xdr:row>46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6582122-D5A7-42B8-A4F5-59021857C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6</xdr:row>
      <xdr:rowOff>33337</xdr:rowOff>
    </xdr:from>
    <xdr:to>
      <xdr:col>18</xdr:col>
      <xdr:colOff>500062</xdr:colOff>
      <xdr:row>20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8E2DF7-A567-4B80-B0CC-2CE381D7B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319087</xdr:colOff>
      <xdr:row>18</xdr:row>
      <xdr:rowOff>80962</xdr:rowOff>
    </xdr:from>
    <xdr:to>
      <xdr:col>18</xdr:col>
      <xdr:colOff>138112</xdr:colOff>
      <xdr:row>32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3947C6-EFCD-4088-9ECA-52BD5E9111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233362</xdr:colOff>
      <xdr:row>9</xdr:row>
      <xdr:rowOff>4762</xdr:rowOff>
    </xdr:from>
    <xdr:to>
      <xdr:col>16</xdr:col>
      <xdr:colOff>538162</xdr:colOff>
      <xdr:row>23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89E6F4-8A7D-4B8F-9C9E-60E2A65044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847725</xdr:colOff>
      <xdr:row>4</xdr:row>
      <xdr:rowOff>52387</xdr:rowOff>
    </xdr:from>
    <xdr:to>
      <xdr:col>11</xdr:col>
      <xdr:colOff>504825</xdr:colOff>
      <xdr:row>18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0CACA6-7986-4DFA-9E46-B6BD63DF0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73E16-1559-4E6D-98B2-BCB73149D214}">
  <dimension ref="E3:T10"/>
  <sheetViews>
    <sheetView workbookViewId="0">
      <selection activeCell="J15" sqref="J15"/>
    </sheetView>
  </sheetViews>
  <sheetFormatPr defaultRowHeight="15" x14ac:dyDescent="0.25"/>
  <sheetData>
    <row r="3" spans="5:20" ht="15" customHeight="1" x14ac:dyDescent="0.25">
      <c r="E3" s="60" t="s">
        <v>90</v>
      </c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</row>
    <row r="4" spans="5:20" ht="15" customHeight="1" x14ac:dyDescent="0.25"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</row>
    <row r="5" spans="5:20" ht="15" customHeight="1" x14ac:dyDescent="0.25"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</row>
    <row r="6" spans="5:20" ht="15" customHeight="1" x14ac:dyDescent="0.25"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</row>
    <row r="7" spans="5:20" ht="15" customHeight="1" x14ac:dyDescent="0.25"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</row>
    <row r="8" spans="5:20" ht="15" customHeight="1" x14ac:dyDescent="0.25"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</row>
    <row r="9" spans="5:20" x14ac:dyDescent="0.25"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</row>
    <row r="10" spans="5:20" x14ac:dyDescent="0.25"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</row>
  </sheetData>
  <mergeCells count="1">
    <mergeCell ref="E3:T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8AB4D-8112-4013-8FB4-0DBBD0D8C961}">
  <dimension ref="A1:G1259"/>
  <sheetViews>
    <sheetView workbookViewId="0">
      <selection activeCell="I22" sqref="I22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40546</v>
      </c>
      <c r="B2">
        <v>35.330002</v>
      </c>
      <c r="C2">
        <v>35.549999</v>
      </c>
      <c r="D2">
        <v>35.049999</v>
      </c>
      <c r="E2">
        <v>35.389999000000003</v>
      </c>
      <c r="F2">
        <v>1718200</v>
      </c>
      <c r="G2">
        <v>30.336245000000002</v>
      </c>
    </row>
    <row r="3" spans="1:7" x14ac:dyDescent="0.25">
      <c r="A3" s="1">
        <v>40547</v>
      </c>
      <c r="B3">
        <v>35.5</v>
      </c>
      <c r="C3">
        <v>35.560001</v>
      </c>
      <c r="D3">
        <v>35.029998999999997</v>
      </c>
      <c r="E3">
        <v>35.5</v>
      </c>
      <c r="F3">
        <v>2035000</v>
      </c>
      <c r="G3">
        <v>30.430537000000001</v>
      </c>
    </row>
    <row r="4" spans="1:7" x14ac:dyDescent="0.25">
      <c r="A4" s="1">
        <v>40548</v>
      </c>
      <c r="B4">
        <v>35.380001</v>
      </c>
      <c r="C4">
        <v>36.439999</v>
      </c>
      <c r="D4">
        <v>35.259998000000003</v>
      </c>
      <c r="E4">
        <v>36.25</v>
      </c>
      <c r="F4">
        <v>3159600</v>
      </c>
      <c r="G4">
        <v>31.073436000000001</v>
      </c>
    </row>
    <row r="5" spans="1:7" x14ac:dyDescent="0.25">
      <c r="A5" s="1">
        <v>40549</v>
      </c>
      <c r="B5">
        <v>36.090000000000003</v>
      </c>
      <c r="C5">
        <v>36.720001000000003</v>
      </c>
      <c r="D5">
        <v>36.07</v>
      </c>
      <c r="E5">
        <v>36.580002</v>
      </c>
      <c r="F5">
        <v>2351100</v>
      </c>
      <c r="G5">
        <v>31.356313</v>
      </c>
    </row>
    <row r="6" spans="1:7" x14ac:dyDescent="0.25">
      <c r="A6" s="1">
        <v>40550</v>
      </c>
      <c r="B6">
        <v>36.400002000000001</v>
      </c>
      <c r="C6">
        <v>36.529998999999997</v>
      </c>
      <c r="D6">
        <v>35.310001</v>
      </c>
      <c r="E6">
        <v>35.439999</v>
      </c>
      <c r="F6">
        <v>3353000</v>
      </c>
      <c r="G6">
        <v>30.379104000000002</v>
      </c>
    </row>
    <row r="7" spans="1:7" x14ac:dyDescent="0.25">
      <c r="A7" s="1">
        <v>40553</v>
      </c>
      <c r="B7">
        <v>35.270000000000003</v>
      </c>
      <c r="C7">
        <v>35.540000999999997</v>
      </c>
      <c r="D7">
        <v>35</v>
      </c>
      <c r="E7">
        <v>35.080002</v>
      </c>
      <c r="F7">
        <v>2575200</v>
      </c>
      <c r="G7">
        <v>30.070516000000001</v>
      </c>
    </row>
    <row r="8" spans="1:7" x14ac:dyDescent="0.25">
      <c r="A8" s="1">
        <v>40554</v>
      </c>
      <c r="B8">
        <v>35.150002000000001</v>
      </c>
      <c r="C8">
        <v>35.75</v>
      </c>
      <c r="D8">
        <v>35.020000000000003</v>
      </c>
      <c r="E8">
        <v>35.630001</v>
      </c>
      <c r="F8">
        <v>2662900</v>
      </c>
      <c r="G8">
        <v>30.541974</v>
      </c>
    </row>
    <row r="9" spans="1:7" x14ac:dyDescent="0.25">
      <c r="A9" s="1">
        <v>40555</v>
      </c>
      <c r="B9">
        <v>35.75</v>
      </c>
      <c r="C9">
        <v>36.200001</v>
      </c>
      <c r="D9">
        <v>35.43</v>
      </c>
      <c r="E9">
        <v>35.860000999999997</v>
      </c>
      <c r="F9">
        <v>2268900</v>
      </c>
      <c r="G9">
        <v>30.739128999999998</v>
      </c>
    </row>
    <row r="10" spans="1:7" x14ac:dyDescent="0.25">
      <c r="A10" s="1">
        <v>40556</v>
      </c>
      <c r="B10">
        <v>35.799999</v>
      </c>
      <c r="C10">
        <v>36.099997999999999</v>
      </c>
      <c r="D10">
        <v>35.549999</v>
      </c>
      <c r="E10">
        <v>35.75</v>
      </c>
      <c r="F10">
        <v>1417700</v>
      </c>
      <c r="G10">
        <v>30.644836999999999</v>
      </c>
    </row>
    <row r="11" spans="1:7" x14ac:dyDescent="0.25">
      <c r="A11" s="1">
        <v>40557</v>
      </c>
      <c r="B11">
        <v>35.610000999999997</v>
      </c>
      <c r="C11">
        <v>35.729999999999997</v>
      </c>
      <c r="D11">
        <v>35.32</v>
      </c>
      <c r="E11">
        <v>35.549999</v>
      </c>
      <c r="F11">
        <v>976200</v>
      </c>
      <c r="G11">
        <v>30.473396999999999</v>
      </c>
    </row>
    <row r="12" spans="1:7" x14ac:dyDescent="0.25">
      <c r="A12" s="1">
        <v>40561</v>
      </c>
      <c r="B12">
        <v>35.520000000000003</v>
      </c>
      <c r="C12">
        <v>35.669998</v>
      </c>
      <c r="D12">
        <v>35.340000000000003</v>
      </c>
      <c r="E12">
        <v>35.340000000000003</v>
      </c>
      <c r="F12">
        <v>1249600</v>
      </c>
      <c r="G12">
        <v>30.293386000000002</v>
      </c>
    </row>
    <row r="13" spans="1:7" x14ac:dyDescent="0.25">
      <c r="A13" s="1">
        <v>40562</v>
      </c>
      <c r="B13">
        <v>35.479999999999997</v>
      </c>
      <c r="C13">
        <v>35.549999</v>
      </c>
      <c r="D13">
        <v>34.959999000000003</v>
      </c>
      <c r="E13">
        <v>35.380001</v>
      </c>
      <c r="F13">
        <v>1650200</v>
      </c>
      <c r="G13">
        <v>30.327674999999999</v>
      </c>
    </row>
    <row r="14" spans="1:7" x14ac:dyDescent="0.25">
      <c r="A14" s="1">
        <v>40563</v>
      </c>
      <c r="B14">
        <v>35.259998000000003</v>
      </c>
      <c r="C14">
        <v>35.459999000000003</v>
      </c>
      <c r="D14">
        <v>35</v>
      </c>
      <c r="E14">
        <v>35.020000000000003</v>
      </c>
      <c r="F14">
        <v>1851100</v>
      </c>
      <c r="G14">
        <v>30.019082999999998</v>
      </c>
    </row>
    <row r="15" spans="1:7" x14ac:dyDescent="0.25">
      <c r="A15" s="1">
        <v>40564</v>
      </c>
      <c r="B15">
        <v>35.209999000000003</v>
      </c>
      <c r="C15">
        <v>35.369999</v>
      </c>
      <c r="D15">
        <v>34.880001</v>
      </c>
      <c r="E15">
        <v>35.18</v>
      </c>
      <c r="F15">
        <v>2149400</v>
      </c>
      <c r="G15">
        <v>30.156234000000001</v>
      </c>
    </row>
    <row r="16" spans="1:7" x14ac:dyDescent="0.25">
      <c r="A16" s="1">
        <v>40567</v>
      </c>
      <c r="B16">
        <v>35.110000999999997</v>
      </c>
      <c r="C16">
        <v>35.279998999999997</v>
      </c>
      <c r="D16">
        <v>34.779998999999997</v>
      </c>
      <c r="E16">
        <v>34.939999</v>
      </c>
      <c r="F16">
        <v>1827500</v>
      </c>
      <c r="G16">
        <v>29.950505</v>
      </c>
    </row>
    <row r="17" spans="1:7" x14ac:dyDescent="0.25">
      <c r="A17" s="1">
        <v>40568</v>
      </c>
      <c r="B17">
        <v>34.880001</v>
      </c>
      <c r="C17">
        <v>35.759998000000003</v>
      </c>
      <c r="D17">
        <v>34.830002</v>
      </c>
      <c r="E17">
        <v>35.419998</v>
      </c>
      <c r="F17">
        <v>3104000</v>
      </c>
      <c r="G17">
        <v>30.36196</v>
      </c>
    </row>
    <row r="18" spans="1:7" x14ac:dyDescent="0.25">
      <c r="A18" s="1">
        <v>40569</v>
      </c>
      <c r="B18">
        <v>35.57</v>
      </c>
      <c r="C18">
        <v>35.740001999999997</v>
      </c>
      <c r="D18">
        <v>35.240001999999997</v>
      </c>
      <c r="E18">
        <v>35.369999</v>
      </c>
      <c r="F18">
        <v>1538000</v>
      </c>
      <c r="G18">
        <v>30.319101</v>
      </c>
    </row>
    <row r="19" spans="1:7" x14ac:dyDescent="0.25">
      <c r="A19" s="1">
        <v>40570</v>
      </c>
      <c r="B19">
        <v>35.310001</v>
      </c>
      <c r="C19">
        <v>35.959999000000003</v>
      </c>
      <c r="D19">
        <v>35.220001000000003</v>
      </c>
      <c r="E19">
        <v>35.419998</v>
      </c>
      <c r="F19">
        <v>1478400</v>
      </c>
      <c r="G19">
        <v>30.36196</v>
      </c>
    </row>
    <row r="20" spans="1:7" x14ac:dyDescent="0.25">
      <c r="A20" s="1">
        <v>40571</v>
      </c>
      <c r="B20">
        <v>35.450001</v>
      </c>
      <c r="C20">
        <v>35.840000000000003</v>
      </c>
      <c r="D20">
        <v>34.75</v>
      </c>
      <c r="E20">
        <v>34.840000000000003</v>
      </c>
      <c r="F20">
        <v>1293100</v>
      </c>
      <c r="G20">
        <v>29.864787</v>
      </c>
    </row>
    <row r="21" spans="1:7" x14ac:dyDescent="0.25">
      <c r="A21" s="1">
        <v>40574</v>
      </c>
      <c r="B21">
        <v>34.919998</v>
      </c>
      <c r="C21">
        <v>35.479999999999997</v>
      </c>
      <c r="D21">
        <v>34.82</v>
      </c>
      <c r="E21">
        <v>35.43</v>
      </c>
      <c r="F21">
        <v>1700800</v>
      </c>
      <c r="G21">
        <v>30.370533999999999</v>
      </c>
    </row>
    <row r="22" spans="1:7" x14ac:dyDescent="0.25">
      <c r="A22" s="1">
        <v>40575</v>
      </c>
      <c r="B22">
        <v>35.630001</v>
      </c>
      <c r="C22">
        <v>35.889999000000003</v>
      </c>
      <c r="D22">
        <v>35.32</v>
      </c>
      <c r="E22">
        <v>35.349997999999999</v>
      </c>
      <c r="F22">
        <v>1527100</v>
      </c>
      <c r="G22">
        <v>30.301956000000001</v>
      </c>
    </row>
    <row r="23" spans="1:7" x14ac:dyDescent="0.25">
      <c r="A23" s="1">
        <v>40576</v>
      </c>
      <c r="B23">
        <v>35.310001</v>
      </c>
      <c r="C23">
        <v>35.479999999999997</v>
      </c>
      <c r="D23">
        <v>34.919998</v>
      </c>
      <c r="E23">
        <v>35.389999000000003</v>
      </c>
      <c r="F23">
        <v>1403000</v>
      </c>
      <c r="G23">
        <v>30.336245000000002</v>
      </c>
    </row>
    <row r="24" spans="1:7" x14ac:dyDescent="0.25">
      <c r="A24" s="1">
        <v>40577</v>
      </c>
      <c r="B24">
        <v>35.270000000000003</v>
      </c>
      <c r="C24">
        <v>35.57</v>
      </c>
      <c r="D24">
        <v>34.959999000000003</v>
      </c>
      <c r="E24">
        <v>35.270000000000003</v>
      </c>
      <c r="F24">
        <v>1465200</v>
      </c>
      <c r="G24">
        <v>30.233381999999999</v>
      </c>
    </row>
    <row r="25" spans="1:7" x14ac:dyDescent="0.25">
      <c r="A25" s="1">
        <v>40578</v>
      </c>
      <c r="B25">
        <v>35.220001000000003</v>
      </c>
      <c r="C25">
        <v>35.639999000000003</v>
      </c>
      <c r="D25">
        <v>35.139999000000003</v>
      </c>
      <c r="E25">
        <v>35.639999000000003</v>
      </c>
      <c r="F25">
        <v>1043100</v>
      </c>
      <c r="G25">
        <v>30.550545</v>
      </c>
    </row>
    <row r="26" spans="1:7" x14ac:dyDescent="0.25">
      <c r="A26" s="1">
        <v>40581</v>
      </c>
      <c r="B26">
        <v>35.560001</v>
      </c>
      <c r="C26">
        <v>36.029998999999997</v>
      </c>
      <c r="D26">
        <v>35.5</v>
      </c>
      <c r="E26">
        <v>35.709999000000003</v>
      </c>
      <c r="F26">
        <v>1294400</v>
      </c>
      <c r="G26">
        <v>30.610548000000001</v>
      </c>
    </row>
    <row r="27" spans="1:7" x14ac:dyDescent="0.25">
      <c r="A27" s="1">
        <v>40582</v>
      </c>
      <c r="B27">
        <v>35.630001</v>
      </c>
      <c r="C27">
        <v>35.75</v>
      </c>
      <c r="D27">
        <v>35.080002</v>
      </c>
      <c r="E27">
        <v>35.259998000000003</v>
      </c>
      <c r="F27">
        <v>4009300</v>
      </c>
      <c r="G27">
        <v>30.224807999999999</v>
      </c>
    </row>
    <row r="28" spans="1:7" x14ac:dyDescent="0.25">
      <c r="A28" s="1">
        <v>40583</v>
      </c>
      <c r="B28">
        <v>35.270000000000003</v>
      </c>
      <c r="C28">
        <v>35.540000999999997</v>
      </c>
      <c r="D28">
        <v>35.020000000000003</v>
      </c>
      <c r="E28">
        <v>35.18</v>
      </c>
      <c r="F28">
        <v>1012500</v>
      </c>
      <c r="G28">
        <v>30.156234000000001</v>
      </c>
    </row>
    <row r="29" spans="1:7" x14ac:dyDescent="0.25">
      <c r="A29" s="1">
        <v>40584</v>
      </c>
      <c r="B29">
        <v>34.979999999999997</v>
      </c>
      <c r="C29">
        <v>34.990001999999997</v>
      </c>
      <c r="D29">
        <v>33.779998999999997</v>
      </c>
      <c r="E29">
        <v>33.959999000000003</v>
      </c>
      <c r="F29">
        <v>3896100</v>
      </c>
      <c r="G29">
        <v>29.110451000000001</v>
      </c>
    </row>
    <row r="30" spans="1:7" x14ac:dyDescent="0.25">
      <c r="A30" s="1">
        <v>40585</v>
      </c>
      <c r="B30">
        <v>33.869999</v>
      </c>
      <c r="C30">
        <v>34.459999000000003</v>
      </c>
      <c r="D30">
        <v>33.689999</v>
      </c>
      <c r="E30">
        <v>33.959999000000003</v>
      </c>
      <c r="F30">
        <v>2966200</v>
      </c>
      <c r="G30">
        <v>29.110451000000001</v>
      </c>
    </row>
    <row r="31" spans="1:7" x14ac:dyDescent="0.25">
      <c r="A31" s="1">
        <v>40588</v>
      </c>
      <c r="B31">
        <v>34.009998000000003</v>
      </c>
      <c r="C31">
        <v>34.169998</v>
      </c>
      <c r="D31">
        <v>33.720001000000003</v>
      </c>
      <c r="E31">
        <v>33.729999999999997</v>
      </c>
      <c r="F31">
        <v>2231600</v>
      </c>
      <c r="G31">
        <v>28.913295999999999</v>
      </c>
    </row>
    <row r="32" spans="1:7" x14ac:dyDescent="0.25">
      <c r="A32" s="1">
        <v>40589</v>
      </c>
      <c r="B32">
        <v>33.720001000000003</v>
      </c>
      <c r="C32">
        <v>34.049999</v>
      </c>
      <c r="D32">
        <v>33.68</v>
      </c>
      <c r="E32">
        <v>34</v>
      </c>
      <c r="F32">
        <v>2190400</v>
      </c>
      <c r="G32">
        <v>29.144739999999999</v>
      </c>
    </row>
    <row r="33" spans="1:7" x14ac:dyDescent="0.25">
      <c r="A33" s="1">
        <v>40590</v>
      </c>
      <c r="B33">
        <v>34.080002</v>
      </c>
      <c r="C33">
        <v>34.709999000000003</v>
      </c>
      <c r="D33">
        <v>33.830002</v>
      </c>
      <c r="E33">
        <v>34.25</v>
      </c>
      <c r="F33">
        <v>2676800</v>
      </c>
      <c r="G33">
        <v>29.35904</v>
      </c>
    </row>
    <row r="34" spans="1:7" x14ac:dyDescent="0.25">
      <c r="A34" s="1">
        <v>40591</v>
      </c>
      <c r="B34">
        <v>35.799999</v>
      </c>
      <c r="C34">
        <v>36.299999</v>
      </c>
      <c r="D34">
        <v>35.009998000000003</v>
      </c>
      <c r="E34">
        <v>36.200001</v>
      </c>
      <c r="F34">
        <v>4536000</v>
      </c>
      <c r="G34">
        <v>31.030577000000001</v>
      </c>
    </row>
    <row r="35" spans="1:7" x14ac:dyDescent="0.25">
      <c r="A35" s="1">
        <v>40592</v>
      </c>
      <c r="B35">
        <v>36.270000000000003</v>
      </c>
      <c r="C35">
        <v>36.590000000000003</v>
      </c>
      <c r="D35">
        <v>35.779998999999997</v>
      </c>
      <c r="E35">
        <v>36.409999999999997</v>
      </c>
      <c r="F35">
        <v>2295300</v>
      </c>
      <c r="G35">
        <v>31.210588000000001</v>
      </c>
    </row>
    <row r="36" spans="1:7" x14ac:dyDescent="0.25">
      <c r="A36" s="1">
        <v>40596</v>
      </c>
      <c r="B36">
        <v>36.090000000000003</v>
      </c>
      <c r="C36">
        <v>36.270000000000003</v>
      </c>
      <c r="D36">
        <v>35.639999000000003</v>
      </c>
      <c r="E36">
        <v>35.799999</v>
      </c>
      <c r="F36">
        <v>1939900</v>
      </c>
      <c r="G36">
        <v>30.687695999999999</v>
      </c>
    </row>
    <row r="37" spans="1:7" x14ac:dyDescent="0.25">
      <c r="A37" s="1">
        <v>40597</v>
      </c>
      <c r="B37">
        <v>35.709999000000003</v>
      </c>
      <c r="C37">
        <v>35.93</v>
      </c>
      <c r="D37">
        <v>35.360000999999997</v>
      </c>
      <c r="E37">
        <v>35.549999</v>
      </c>
      <c r="F37">
        <v>2027200</v>
      </c>
      <c r="G37">
        <v>30.473396999999999</v>
      </c>
    </row>
    <row r="38" spans="1:7" x14ac:dyDescent="0.25">
      <c r="A38" s="1">
        <v>40598</v>
      </c>
      <c r="B38">
        <v>35.659999999999997</v>
      </c>
      <c r="C38">
        <v>36.290000999999997</v>
      </c>
      <c r="D38">
        <v>35.549999</v>
      </c>
      <c r="E38">
        <v>35.840000000000003</v>
      </c>
      <c r="F38">
        <v>1781700</v>
      </c>
      <c r="G38">
        <v>30.721985</v>
      </c>
    </row>
    <row r="39" spans="1:7" x14ac:dyDescent="0.25">
      <c r="A39" s="1">
        <v>40599</v>
      </c>
      <c r="B39">
        <v>35.909999999999997</v>
      </c>
      <c r="C39">
        <v>36.450001</v>
      </c>
      <c r="D39">
        <v>35.810001</v>
      </c>
      <c r="E39">
        <v>36.43</v>
      </c>
      <c r="F39">
        <v>1229000</v>
      </c>
      <c r="G39">
        <v>31.227732</v>
      </c>
    </row>
    <row r="40" spans="1:7" x14ac:dyDescent="0.25">
      <c r="A40" s="1">
        <v>40602</v>
      </c>
      <c r="B40">
        <v>36.439999</v>
      </c>
      <c r="C40">
        <v>36.5</v>
      </c>
      <c r="D40">
        <v>36.009998000000003</v>
      </c>
      <c r="E40">
        <v>36.060001</v>
      </c>
      <c r="F40">
        <v>2191200</v>
      </c>
      <c r="G40">
        <v>30.91057</v>
      </c>
    </row>
    <row r="41" spans="1:7" x14ac:dyDescent="0.25">
      <c r="A41" s="1">
        <v>40603</v>
      </c>
      <c r="B41">
        <v>36.220001000000003</v>
      </c>
      <c r="C41">
        <v>36.639999000000003</v>
      </c>
      <c r="D41">
        <v>36.090000000000003</v>
      </c>
      <c r="E41">
        <v>36.509998000000003</v>
      </c>
      <c r="F41">
        <v>2431500</v>
      </c>
      <c r="G41">
        <v>31.296306000000001</v>
      </c>
    </row>
    <row r="42" spans="1:7" x14ac:dyDescent="0.25">
      <c r="A42" s="1">
        <v>40604</v>
      </c>
      <c r="B42">
        <v>36.389999000000003</v>
      </c>
      <c r="C42">
        <v>36.799999</v>
      </c>
      <c r="D42">
        <v>36.25</v>
      </c>
      <c r="E42">
        <v>36.419998</v>
      </c>
      <c r="F42">
        <v>2013000</v>
      </c>
      <c r="G42">
        <v>31.219158</v>
      </c>
    </row>
    <row r="43" spans="1:7" x14ac:dyDescent="0.25">
      <c r="A43" s="1">
        <v>40605</v>
      </c>
      <c r="B43">
        <v>36.650002000000001</v>
      </c>
      <c r="C43">
        <v>37.360000999999997</v>
      </c>
      <c r="D43">
        <v>36.650002000000001</v>
      </c>
      <c r="E43">
        <v>37.310001</v>
      </c>
      <c r="F43">
        <v>2132700</v>
      </c>
      <c r="G43">
        <v>31.982067000000001</v>
      </c>
    </row>
    <row r="44" spans="1:7" x14ac:dyDescent="0.25">
      <c r="A44" s="1">
        <v>40606</v>
      </c>
      <c r="B44">
        <v>37.209999000000003</v>
      </c>
      <c r="C44">
        <v>37.459999000000003</v>
      </c>
      <c r="D44">
        <v>37.099997999999999</v>
      </c>
      <c r="E44">
        <v>37.409999999999997</v>
      </c>
      <c r="F44">
        <v>2334300</v>
      </c>
      <c r="G44">
        <v>32.067785999999998</v>
      </c>
    </row>
    <row r="45" spans="1:7" x14ac:dyDescent="0.25">
      <c r="A45" s="1">
        <v>40609</v>
      </c>
      <c r="B45">
        <v>37.409999999999997</v>
      </c>
      <c r="C45">
        <v>37.779998999999997</v>
      </c>
      <c r="D45">
        <v>37.229999999999997</v>
      </c>
      <c r="E45">
        <v>37.349997999999999</v>
      </c>
      <c r="F45">
        <v>2959900</v>
      </c>
      <c r="G45">
        <v>32.016353000000002</v>
      </c>
    </row>
    <row r="46" spans="1:7" x14ac:dyDescent="0.25">
      <c r="A46" s="1">
        <v>40610</v>
      </c>
      <c r="B46">
        <v>37.490001999999997</v>
      </c>
      <c r="C46">
        <v>37.909999999999997</v>
      </c>
      <c r="D46">
        <v>37.330002</v>
      </c>
      <c r="E46">
        <v>37.580002</v>
      </c>
      <c r="F46">
        <v>1680800</v>
      </c>
      <c r="G46">
        <v>32.213510999999997</v>
      </c>
    </row>
    <row r="47" spans="1:7" x14ac:dyDescent="0.25">
      <c r="A47" s="1">
        <v>40611</v>
      </c>
      <c r="B47">
        <v>37.619999</v>
      </c>
      <c r="C47">
        <v>38.040000999999997</v>
      </c>
      <c r="D47">
        <v>37.580002</v>
      </c>
      <c r="E47">
        <v>37.970001000000003</v>
      </c>
      <c r="F47">
        <v>1784600</v>
      </c>
      <c r="G47">
        <v>32.547817999999999</v>
      </c>
    </row>
    <row r="48" spans="1:7" x14ac:dyDescent="0.25">
      <c r="A48" s="1">
        <v>40612</v>
      </c>
      <c r="B48">
        <v>37.630001</v>
      </c>
      <c r="C48">
        <v>37.700001</v>
      </c>
      <c r="D48">
        <v>37.009998000000003</v>
      </c>
      <c r="E48">
        <v>37.259998000000003</v>
      </c>
      <c r="F48">
        <v>2868000</v>
      </c>
      <c r="G48">
        <v>31.939205000000001</v>
      </c>
    </row>
    <row r="49" spans="1:7" x14ac:dyDescent="0.25">
      <c r="A49" s="1">
        <v>40613</v>
      </c>
      <c r="B49">
        <v>37.43</v>
      </c>
      <c r="C49">
        <v>37.709999000000003</v>
      </c>
      <c r="D49">
        <v>37.299999</v>
      </c>
      <c r="E49">
        <v>37.470001000000003</v>
      </c>
      <c r="F49">
        <v>1564000</v>
      </c>
      <c r="G49">
        <v>32.119219000000001</v>
      </c>
    </row>
    <row r="50" spans="1:7" x14ac:dyDescent="0.25">
      <c r="A50" s="1">
        <v>40616</v>
      </c>
      <c r="B50">
        <v>37.459999000000003</v>
      </c>
      <c r="C50">
        <v>37.849997999999999</v>
      </c>
      <c r="D50">
        <v>37.32</v>
      </c>
      <c r="E50">
        <v>37.700001</v>
      </c>
      <c r="F50">
        <v>1788300</v>
      </c>
      <c r="G50">
        <v>32.316374000000003</v>
      </c>
    </row>
    <row r="51" spans="1:7" x14ac:dyDescent="0.25">
      <c r="A51" s="1">
        <v>40617</v>
      </c>
      <c r="B51">
        <v>37.080002</v>
      </c>
      <c r="C51">
        <v>37.650002000000001</v>
      </c>
      <c r="D51">
        <v>36.720001000000003</v>
      </c>
      <c r="E51">
        <v>37.419998</v>
      </c>
      <c r="F51">
        <v>1770600</v>
      </c>
      <c r="G51">
        <v>32.076357000000002</v>
      </c>
    </row>
    <row r="52" spans="1:7" x14ac:dyDescent="0.25">
      <c r="A52" s="1">
        <v>40618</v>
      </c>
      <c r="B52">
        <v>37.380001</v>
      </c>
      <c r="C52">
        <v>37.729999999999997</v>
      </c>
      <c r="D52">
        <v>36.909999999999997</v>
      </c>
      <c r="E52">
        <v>36.990001999999997</v>
      </c>
      <c r="F52">
        <v>1979100</v>
      </c>
      <c r="G52">
        <v>31.707764000000001</v>
      </c>
    </row>
    <row r="53" spans="1:7" x14ac:dyDescent="0.25">
      <c r="A53" s="1">
        <v>40619</v>
      </c>
      <c r="B53">
        <v>37.119999</v>
      </c>
      <c r="C53">
        <v>37.560001</v>
      </c>
      <c r="D53">
        <v>37.049999</v>
      </c>
      <c r="E53">
        <v>37.259998000000003</v>
      </c>
      <c r="F53">
        <v>2826000</v>
      </c>
      <c r="G53">
        <v>32.156537</v>
      </c>
    </row>
    <row r="54" spans="1:7" x14ac:dyDescent="0.25">
      <c r="A54" s="1">
        <v>40620</v>
      </c>
      <c r="B54">
        <v>37.490001999999997</v>
      </c>
      <c r="C54">
        <v>37.959999000000003</v>
      </c>
      <c r="D54">
        <v>37.400002000000001</v>
      </c>
      <c r="E54">
        <v>37.880001</v>
      </c>
      <c r="F54">
        <v>2730800</v>
      </c>
      <c r="G54">
        <v>32.691619000000003</v>
      </c>
    </row>
    <row r="55" spans="1:7" x14ac:dyDescent="0.25">
      <c r="A55" s="1">
        <v>40623</v>
      </c>
      <c r="B55">
        <v>38.080002</v>
      </c>
      <c r="C55">
        <v>38.150002000000001</v>
      </c>
      <c r="D55">
        <v>36.93</v>
      </c>
      <c r="E55">
        <v>37</v>
      </c>
      <c r="F55">
        <v>2069100</v>
      </c>
      <c r="G55">
        <v>31.93215</v>
      </c>
    </row>
    <row r="56" spans="1:7" x14ac:dyDescent="0.25">
      <c r="A56" s="1">
        <v>40624</v>
      </c>
      <c r="B56">
        <v>37.040000999999997</v>
      </c>
      <c r="C56">
        <v>37.400002000000001</v>
      </c>
      <c r="D56">
        <v>36.860000999999997</v>
      </c>
      <c r="E56">
        <v>37.380001</v>
      </c>
      <c r="F56">
        <v>1517400</v>
      </c>
      <c r="G56">
        <v>32.260103000000001</v>
      </c>
    </row>
    <row r="57" spans="1:7" x14ac:dyDescent="0.25">
      <c r="A57" s="1">
        <v>40625</v>
      </c>
      <c r="B57">
        <v>37.240001999999997</v>
      </c>
      <c r="C57">
        <v>37.889999000000003</v>
      </c>
      <c r="D57">
        <v>37.240001999999997</v>
      </c>
      <c r="E57">
        <v>37.700001</v>
      </c>
      <c r="F57">
        <v>1314100</v>
      </c>
      <c r="G57">
        <v>32.536273000000001</v>
      </c>
    </row>
    <row r="58" spans="1:7" x14ac:dyDescent="0.25">
      <c r="A58" s="1">
        <v>40626</v>
      </c>
      <c r="B58">
        <v>37.75</v>
      </c>
      <c r="C58">
        <v>38.25</v>
      </c>
      <c r="D58">
        <v>37.659999999999997</v>
      </c>
      <c r="E58">
        <v>37.880001</v>
      </c>
      <c r="F58">
        <v>1155900</v>
      </c>
      <c r="G58">
        <v>32.691619000000003</v>
      </c>
    </row>
    <row r="59" spans="1:7" x14ac:dyDescent="0.25">
      <c r="A59" s="1">
        <v>40627</v>
      </c>
      <c r="B59">
        <v>37.950001</v>
      </c>
      <c r="C59">
        <v>38.209999000000003</v>
      </c>
      <c r="D59">
        <v>37.810001</v>
      </c>
      <c r="E59">
        <v>37.880001</v>
      </c>
      <c r="F59">
        <v>889400</v>
      </c>
      <c r="G59">
        <v>32.691619000000003</v>
      </c>
    </row>
    <row r="60" spans="1:7" x14ac:dyDescent="0.25">
      <c r="A60" s="1">
        <v>40630</v>
      </c>
      <c r="B60">
        <v>37.400002000000001</v>
      </c>
      <c r="C60">
        <v>37.790000999999997</v>
      </c>
      <c r="D60">
        <v>36.990001999999997</v>
      </c>
      <c r="E60">
        <v>37.310001</v>
      </c>
      <c r="F60">
        <v>1587400</v>
      </c>
      <c r="G60">
        <v>32.199691000000001</v>
      </c>
    </row>
    <row r="61" spans="1:7" x14ac:dyDescent="0.25">
      <c r="A61" s="1">
        <v>40631</v>
      </c>
      <c r="B61">
        <v>37.259998000000003</v>
      </c>
      <c r="C61">
        <v>37.669998</v>
      </c>
      <c r="D61">
        <v>37.139999000000003</v>
      </c>
      <c r="E61">
        <v>37.549999</v>
      </c>
      <c r="F61">
        <v>1052200</v>
      </c>
      <c r="G61">
        <v>32.406816999999997</v>
      </c>
    </row>
    <row r="62" spans="1:7" x14ac:dyDescent="0.25">
      <c r="A62" s="1">
        <v>40632</v>
      </c>
      <c r="B62">
        <v>37.720001000000003</v>
      </c>
      <c r="C62">
        <v>37.790000999999997</v>
      </c>
      <c r="D62">
        <v>36.810001</v>
      </c>
      <c r="E62">
        <v>37.409999999999997</v>
      </c>
      <c r="F62">
        <v>2636200</v>
      </c>
      <c r="G62">
        <v>32.285992999999998</v>
      </c>
    </row>
    <row r="63" spans="1:7" x14ac:dyDescent="0.25">
      <c r="A63" s="1">
        <v>40633</v>
      </c>
      <c r="B63">
        <v>37.349997999999999</v>
      </c>
      <c r="C63">
        <v>37.5</v>
      </c>
      <c r="D63">
        <v>36.990001999999997</v>
      </c>
      <c r="E63">
        <v>37.159999999999997</v>
      </c>
      <c r="F63">
        <v>2161000</v>
      </c>
      <c r="G63">
        <v>32.070234999999997</v>
      </c>
    </row>
    <row r="64" spans="1:7" x14ac:dyDescent="0.25">
      <c r="A64" s="1">
        <v>40634</v>
      </c>
      <c r="B64">
        <v>37.349997999999999</v>
      </c>
      <c r="C64">
        <v>37.759998000000003</v>
      </c>
      <c r="D64">
        <v>37.310001</v>
      </c>
      <c r="E64">
        <v>37.509998000000003</v>
      </c>
      <c r="F64">
        <v>2593300</v>
      </c>
      <c r="G64">
        <v>32.372295000000001</v>
      </c>
    </row>
    <row r="65" spans="1:7" x14ac:dyDescent="0.25">
      <c r="A65" s="1">
        <v>40637</v>
      </c>
      <c r="B65">
        <v>37.580002</v>
      </c>
      <c r="C65">
        <v>37.950001</v>
      </c>
      <c r="D65">
        <v>37.450001</v>
      </c>
      <c r="E65">
        <v>37.740001999999997</v>
      </c>
      <c r="F65">
        <v>1257200</v>
      </c>
      <c r="G65">
        <v>32.570794999999997</v>
      </c>
    </row>
    <row r="66" spans="1:7" x14ac:dyDescent="0.25">
      <c r="A66" s="1">
        <v>40638</v>
      </c>
      <c r="B66">
        <v>37.590000000000003</v>
      </c>
      <c r="C66">
        <v>37.810001</v>
      </c>
      <c r="D66">
        <v>37.389999000000003</v>
      </c>
      <c r="E66">
        <v>37.409999999999997</v>
      </c>
      <c r="F66">
        <v>1146000</v>
      </c>
      <c r="G66">
        <v>32.285992999999998</v>
      </c>
    </row>
    <row r="67" spans="1:7" x14ac:dyDescent="0.25">
      <c r="A67" s="1">
        <v>40639</v>
      </c>
      <c r="B67">
        <v>37.529998999999997</v>
      </c>
      <c r="C67">
        <v>37.689999</v>
      </c>
      <c r="D67">
        <v>37.400002000000001</v>
      </c>
      <c r="E67">
        <v>37.57</v>
      </c>
      <c r="F67">
        <v>1164900</v>
      </c>
      <c r="G67">
        <v>32.424078000000002</v>
      </c>
    </row>
    <row r="68" spans="1:7" x14ac:dyDescent="0.25">
      <c r="A68" s="1">
        <v>40640</v>
      </c>
      <c r="B68">
        <v>37.529998999999997</v>
      </c>
      <c r="C68">
        <v>37.93</v>
      </c>
      <c r="D68">
        <v>37.490001999999997</v>
      </c>
      <c r="E68">
        <v>37.650002000000001</v>
      </c>
      <c r="F68">
        <v>1408700</v>
      </c>
      <c r="G68">
        <v>32.493122</v>
      </c>
    </row>
    <row r="69" spans="1:7" x14ac:dyDescent="0.25">
      <c r="A69" s="1">
        <v>40641</v>
      </c>
      <c r="B69">
        <v>37.860000999999997</v>
      </c>
      <c r="C69">
        <v>38.150002000000001</v>
      </c>
      <c r="D69">
        <v>37.290000999999997</v>
      </c>
      <c r="E69">
        <v>37.459999000000003</v>
      </c>
      <c r="F69">
        <v>1513300</v>
      </c>
      <c r="G69">
        <v>32.329143999999999</v>
      </c>
    </row>
    <row r="70" spans="1:7" x14ac:dyDescent="0.25">
      <c r="A70" s="1">
        <v>40644</v>
      </c>
      <c r="B70">
        <v>36.590000000000003</v>
      </c>
      <c r="C70">
        <v>38.169998</v>
      </c>
      <c r="D70">
        <v>36.200001</v>
      </c>
      <c r="E70">
        <v>38.150002000000001</v>
      </c>
      <c r="F70">
        <v>3976900</v>
      </c>
      <c r="G70">
        <v>32.924636999999997</v>
      </c>
    </row>
    <row r="71" spans="1:7" x14ac:dyDescent="0.25">
      <c r="A71" s="1">
        <v>40645</v>
      </c>
      <c r="B71">
        <v>37.959999000000003</v>
      </c>
      <c r="C71">
        <v>39.889999000000003</v>
      </c>
      <c r="D71">
        <v>37.919998</v>
      </c>
      <c r="E71">
        <v>38.669998</v>
      </c>
      <c r="F71">
        <v>4588200</v>
      </c>
      <c r="G71">
        <v>33.373410999999997</v>
      </c>
    </row>
    <row r="72" spans="1:7" x14ac:dyDescent="0.25">
      <c r="A72" s="1">
        <v>40646</v>
      </c>
      <c r="B72">
        <v>38.700001</v>
      </c>
      <c r="C72">
        <v>38.790000999999997</v>
      </c>
      <c r="D72">
        <v>38.169998</v>
      </c>
      <c r="E72">
        <v>38.549999</v>
      </c>
      <c r="F72">
        <v>2404400</v>
      </c>
      <c r="G72">
        <v>33.269848000000003</v>
      </c>
    </row>
    <row r="73" spans="1:7" x14ac:dyDescent="0.25">
      <c r="A73" s="1">
        <v>40647</v>
      </c>
      <c r="B73">
        <v>38.400002000000001</v>
      </c>
      <c r="C73">
        <v>38.950001</v>
      </c>
      <c r="D73">
        <v>38.150002000000001</v>
      </c>
      <c r="E73">
        <v>38.659999999999997</v>
      </c>
      <c r="F73">
        <v>1959800</v>
      </c>
      <c r="G73">
        <v>33.364781999999998</v>
      </c>
    </row>
    <row r="74" spans="1:7" x14ac:dyDescent="0.25">
      <c r="A74" s="1">
        <v>40648</v>
      </c>
      <c r="B74">
        <v>38.439999</v>
      </c>
      <c r="C74">
        <v>38.790000999999997</v>
      </c>
      <c r="D74">
        <v>38.270000000000003</v>
      </c>
      <c r="E74">
        <v>38.310001</v>
      </c>
      <c r="F74">
        <v>2433300</v>
      </c>
      <c r="G74">
        <v>33.062722000000001</v>
      </c>
    </row>
    <row r="75" spans="1:7" x14ac:dyDescent="0.25">
      <c r="A75" s="1">
        <v>40651</v>
      </c>
      <c r="B75">
        <v>37.939999</v>
      </c>
      <c r="C75">
        <v>38.659999999999997</v>
      </c>
      <c r="D75">
        <v>37.840000000000003</v>
      </c>
      <c r="E75">
        <v>38.540000999999997</v>
      </c>
      <c r="F75">
        <v>2076300</v>
      </c>
      <c r="G75">
        <v>33.261218999999997</v>
      </c>
    </row>
    <row r="76" spans="1:7" x14ac:dyDescent="0.25">
      <c r="A76" s="1">
        <v>40652</v>
      </c>
      <c r="B76">
        <v>38.5</v>
      </c>
      <c r="C76">
        <v>38.849997999999999</v>
      </c>
      <c r="D76">
        <v>38.279998999999997</v>
      </c>
      <c r="E76">
        <v>38.82</v>
      </c>
      <c r="F76">
        <v>1730900</v>
      </c>
      <c r="G76">
        <v>33.502867000000002</v>
      </c>
    </row>
    <row r="77" spans="1:7" x14ac:dyDescent="0.25">
      <c r="A77" s="1">
        <v>40653</v>
      </c>
      <c r="B77">
        <v>39.040000999999997</v>
      </c>
      <c r="C77">
        <v>39.139999000000003</v>
      </c>
      <c r="D77">
        <v>38.82</v>
      </c>
      <c r="E77">
        <v>38.869999</v>
      </c>
      <c r="F77">
        <v>1384400</v>
      </c>
      <c r="G77">
        <v>33.546017999999997</v>
      </c>
    </row>
    <row r="78" spans="1:7" x14ac:dyDescent="0.25">
      <c r="A78" s="1">
        <v>40654</v>
      </c>
      <c r="B78">
        <v>38.909999999999997</v>
      </c>
      <c r="C78">
        <v>39.419998</v>
      </c>
      <c r="D78">
        <v>38.709999000000003</v>
      </c>
      <c r="E78">
        <v>39.07</v>
      </c>
      <c r="F78">
        <v>1230000</v>
      </c>
      <c r="G78">
        <v>33.718623999999998</v>
      </c>
    </row>
    <row r="79" spans="1:7" x14ac:dyDescent="0.25">
      <c r="A79" s="1">
        <v>40658</v>
      </c>
      <c r="B79">
        <v>38.990001999999997</v>
      </c>
      <c r="C79">
        <v>38.990001999999997</v>
      </c>
      <c r="D79">
        <v>38.700001</v>
      </c>
      <c r="E79">
        <v>38.75</v>
      </c>
      <c r="F79">
        <v>1347400</v>
      </c>
      <c r="G79">
        <v>33.442455000000002</v>
      </c>
    </row>
    <row r="80" spans="1:7" x14ac:dyDescent="0.25">
      <c r="A80" s="1">
        <v>40659</v>
      </c>
      <c r="B80">
        <v>38.740001999999997</v>
      </c>
      <c r="C80">
        <v>38.869999</v>
      </c>
      <c r="D80">
        <v>38.400002000000001</v>
      </c>
      <c r="E80">
        <v>38.630001</v>
      </c>
      <c r="F80">
        <v>2800000</v>
      </c>
      <c r="G80">
        <v>33.338892000000001</v>
      </c>
    </row>
    <row r="81" spans="1:7" x14ac:dyDescent="0.25">
      <c r="A81" s="1">
        <v>40660</v>
      </c>
      <c r="B81">
        <v>39.540000999999997</v>
      </c>
      <c r="C81">
        <v>40.43</v>
      </c>
      <c r="D81">
        <v>39.470001000000003</v>
      </c>
      <c r="E81">
        <v>40.060001</v>
      </c>
      <c r="F81">
        <v>4116600</v>
      </c>
      <c r="G81">
        <v>34.573027000000003</v>
      </c>
    </row>
    <row r="82" spans="1:7" x14ac:dyDescent="0.25">
      <c r="A82" s="1">
        <v>40661</v>
      </c>
      <c r="B82">
        <v>40.099997999999999</v>
      </c>
      <c r="C82">
        <v>40.099997999999999</v>
      </c>
      <c r="D82">
        <v>39.299999</v>
      </c>
      <c r="E82">
        <v>39.619999</v>
      </c>
      <c r="F82">
        <v>2695600</v>
      </c>
      <c r="G82">
        <v>34.193291000000002</v>
      </c>
    </row>
    <row r="83" spans="1:7" x14ac:dyDescent="0.25">
      <c r="A83" s="1">
        <v>40662</v>
      </c>
      <c r="B83">
        <v>39.689999</v>
      </c>
      <c r="C83">
        <v>39.790000999999997</v>
      </c>
      <c r="D83">
        <v>39.169998</v>
      </c>
      <c r="E83">
        <v>39.200001</v>
      </c>
      <c r="F83">
        <v>1540100</v>
      </c>
      <c r="G83">
        <v>33.830818999999998</v>
      </c>
    </row>
    <row r="84" spans="1:7" x14ac:dyDescent="0.25">
      <c r="A84" s="1">
        <v>40665</v>
      </c>
      <c r="B84">
        <v>39.400002000000001</v>
      </c>
      <c r="C84">
        <v>39.639999000000003</v>
      </c>
      <c r="D84">
        <v>39.049999</v>
      </c>
      <c r="E84">
        <v>39.389999000000003</v>
      </c>
      <c r="F84">
        <v>1975800</v>
      </c>
      <c r="G84">
        <v>33.994793999999999</v>
      </c>
    </row>
    <row r="85" spans="1:7" x14ac:dyDescent="0.25">
      <c r="A85" s="1">
        <v>40666</v>
      </c>
      <c r="B85">
        <v>39.349997999999999</v>
      </c>
      <c r="C85">
        <v>39.729999999999997</v>
      </c>
      <c r="D85">
        <v>39.209999000000003</v>
      </c>
      <c r="E85">
        <v>39.720001000000003</v>
      </c>
      <c r="F85">
        <v>1910100</v>
      </c>
      <c r="G85">
        <v>34.279595999999998</v>
      </c>
    </row>
    <row r="86" spans="1:7" x14ac:dyDescent="0.25">
      <c r="A86" s="1">
        <v>40667</v>
      </c>
      <c r="B86">
        <v>39.619999</v>
      </c>
      <c r="C86">
        <v>39.82</v>
      </c>
      <c r="D86">
        <v>39.029998999999997</v>
      </c>
      <c r="E86">
        <v>39.209999000000003</v>
      </c>
      <c r="F86">
        <v>1872100</v>
      </c>
      <c r="G86">
        <v>33.839447999999997</v>
      </c>
    </row>
    <row r="87" spans="1:7" x14ac:dyDescent="0.25">
      <c r="A87" s="1">
        <v>40668</v>
      </c>
      <c r="B87">
        <v>39.080002</v>
      </c>
      <c r="C87">
        <v>39.450001</v>
      </c>
      <c r="D87">
        <v>38.909999999999997</v>
      </c>
      <c r="E87">
        <v>39.279998999999997</v>
      </c>
      <c r="F87">
        <v>1335900</v>
      </c>
      <c r="G87">
        <v>33.899859999999997</v>
      </c>
    </row>
    <row r="88" spans="1:7" x14ac:dyDescent="0.25">
      <c r="A88" s="1">
        <v>40669</v>
      </c>
      <c r="B88">
        <v>39.380001</v>
      </c>
      <c r="C88">
        <v>39.849997999999999</v>
      </c>
      <c r="D88">
        <v>39.119999</v>
      </c>
      <c r="E88">
        <v>39.279998999999997</v>
      </c>
      <c r="F88">
        <v>1743200</v>
      </c>
      <c r="G88">
        <v>33.899859999999997</v>
      </c>
    </row>
    <row r="89" spans="1:7" x14ac:dyDescent="0.25">
      <c r="A89" s="1">
        <v>40672</v>
      </c>
      <c r="B89">
        <v>39.189999</v>
      </c>
      <c r="C89">
        <v>39.490001999999997</v>
      </c>
      <c r="D89">
        <v>39.130001</v>
      </c>
      <c r="E89">
        <v>39.380001</v>
      </c>
      <c r="F89">
        <v>1599100</v>
      </c>
      <c r="G89">
        <v>33.986165</v>
      </c>
    </row>
    <row r="90" spans="1:7" x14ac:dyDescent="0.25">
      <c r="A90" s="1">
        <v>40673</v>
      </c>
      <c r="B90">
        <v>39.459999000000003</v>
      </c>
      <c r="C90">
        <v>39.650002000000001</v>
      </c>
      <c r="D90">
        <v>39.270000000000003</v>
      </c>
      <c r="E90">
        <v>39.650002000000001</v>
      </c>
      <c r="F90">
        <v>915300</v>
      </c>
      <c r="G90">
        <v>34.219183999999998</v>
      </c>
    </row>
    <row r="91" spans="1:7" x14ac:dyDescent="0.25">
      <c r="A91" s="1">
        <v>40674</v>
      </c>
      <c r="B91">
        <v>39.909999999999997</v>
      </c>
      <c r="C91">
        <v>40.790000999999997</v>
      </c>
      <c r="D91">
        <v>39.889999000000003</v>
      </c>
      <c r="E91">
        <v>40.75</v>
      </c>
      <c r="F91">
        <v>3895100</v>
      </c>
      <c r="G91">
        <v>35.168517000000001</v>
      </c>
    </row>
    <row r="92" spans="1:7" x14ac:dyDescent="0.25">
      <c r="A92" s="1">
        <v>40675</v>
      </c>
      <c r="B92">
        <v>40.099997999999999</v>
      </c>
      <c r="C92">
        <v>41.509998000000003</v>
      </c>
      <c r="D92">
        <v>39.580002</v>
      </c>
      <c r="E92">
        <v>41.419998</v>
      </c>
      <c r="F92">
        <v>3763500</v>
      </c>
      <c r="G92">
        <v>35.746746000000002</v>
      </c>
    </row>
    <row r="93" spans="1:7" x14ac:dyDescent="0.25">
      <c r="A93" s="1">
        <v>40676</v>
      </c>
      <c r="B93">
        <v>41.549999</v>
      </c>
      <c r="C93">
        <v>42.07</v>
      </c>
      <c r="D93">
        <v>41.52</v>
      </c>
      <c r="E93">
        <v>41.779998999999997</v>
      </c>
      <c r="F93">
        <v>2401900</v>
      </c>
      <c r="G93">
        <v>36.057437999999998</v>
      </c>
    </row>
    <row r="94" spans="1:7" x14ac:dyDescent="0.25">
      <c r="A94" s="1">
        <v>40679</v>
      </c>
      <c r="B94">
        <v>41.639999000000003</v>
      </c>
      <c r="C94">
        <v>41.900002000000001</v>
      </c>
      <c r="D94">
        <v>41.5</v>
      </c>
      <c r="E94">
        <v>41.860000999999997</v>
      </c>
      <c r="F94">
        <v>1799500</v>
      </c>
      <c r="G94">
        <v>36.126482000000003</v>
      </c>
    </row>
    <row r="95" spans="1:7" x14ac:dyDescent="0.25">
      <c r="A95" s="1">
        <v>40680</v>
      </c>
      <c r="B95">
        <v>41.84</v>
      </c>
      <c r="C95">
        <v>42.27</v>
      </c>
      <c r="D95">
        <v>41.720001000000003</v>
      </c>
      <c r="E95">
        <v>42.220001000000003</v>
      </c>
      <c r="F95">
        <v>1696600</v>
      </c>
      <c r="G95">
        <v>36.437173999999999</v>
      </c>
    </row>
    <row r="96" spans="1:7" x14ac:dyDescent="0.25">
      <c r="A96" s="1">
        <v>40681</v>
      </c>
      <c r="B96">
        <v>42.150002000000001</v>
      </c>
      <c r="C96">
        <v>42.150002000000001</v>
      </c>
      <c r="D96">
        <v>41.41</v>
      </c>
      <c r="E96">
        <v>41.639999000000003</v>
      </c>
      <c r="F96">
        <v>2099900</v>
      </c>
      <c r="G96">
        <v>35.936613999999999</v>
      </c>
    </row>
    <row r="97" spans="1:7" x14ac:dyDescent="0.25">
      <c r="A97" s="1">
        <v>40682</v>
      </c>
      <c r="B97">
        <v>42.369999</v>
      </c>
      <c r="C97">
        <v>42.369999</v>
      </c>
      <c r="D97">
        <v>41.889999000000003</v>
      </c>
      <c r="E97">
        <v>42.279998999999997</v>
      </c>
      <c r="F97">
        <v>1719600</v>
      </c>
      <c r="G97">
        <v>36.488953000000002</v>
      </c>
    </row>
    <row r="98" spans="1:7" x14ac:dyDescent="0.25">
      <c r="A98" s="1">
        <v>40683</v>
      </c>
      <c r="B98">
        <v>42.279998999999997</v>
      </c>
      <c r="C98">
        <v>42.439999</v>
      </c>
      <c r="D98">
        <v>41.810001</v>
      </c>
      <c r="E98">
        <v>42.099997999999999</v>
      </c>
      <c r="F98">
        <v>1612600</v>
      </c>
      <c r="G98">
        <v>36.333607999999998</v>
      </c>
    </row>
    <row r="99" spans="1:7" x14ac:dyDescent="0.25">
      <c r="A99" s="1">
        <v>40686</v>
      </c>
      <c r="B99">
        <v>41.790000999999997</v>
      </c>
      <c r="C99">
        <v>41.98</v>
      </c>
      <c r="D99">
        <v>41.560001</v>
      </c>
      <c r="E99">
        <v>41.900002000000001</v>
      </c>
      <c r="F99">
        <v>1432500</v>
      </c>
      <c r="G99">
        <v>36.161003999999998</v>
      </c>
    </row>
    <row r="100" spans="1:7" x14ac:dyDescent="0.25">
      <c r="A100" s="1">
        <v>40687</v>
      </c>
      <c r="B100">
        <v>41.900002000000001</v>
      </c>
      <c r="C100">
        <v>42.119999</v>
      </c>
      <c r="D100">
        <v>41.73</v>
      </c>
      <c r="E100">
        <v>41.91</v>
      </c>
      <c r="F100">
        <v>1652200</v>
      </c>
      <c r="G100">
        <v>36.169632999999997</v>
      </c>
    </row>
    <row r="101" spans="1:7" x14ac:dyDescent="0.25">
      <c r="A101" s="1">
        <v>40688</v>
      </c>
      <c r="B101">
        <v>41.790000999999997</v>
      </c>
      <c r="C101">
        <v>41.799999</v>
      </c>
      <c r="D101">
        <v>41.32</v>
      </c>
      <c r="E101">
        <v>41.439999</v>
      </c>
      <c r="F101">
        <v>1578400</v>
      </c>
      <c r="G101">
        <v>35.764006999999999</v>
      </c>
    </row>
    <row r="102" spans="1:7" x14ac:dyDescent="0.25">
      <c r="A102" s="1">
        <v>40689</v>
      </c>
      <c r="B102">
        <v>41.360000999999997</v>
      </c>
      <c r="C102">
        <v>41.619999</v>
      </c>
      <c r="D102">
        <v>41.240001999999997</v>
      </c>
      <c r="E102">
        <v>41.560001</v>
      </c>
      <c r="F102">
        <v>2049000</v>
      </c>
      <c r="G102">
        <v>35.867573</v>
      </c>
    </row>
    <row r="103" spans="1:7" x14ac:dyDescent="0.25">
      <c r="A103" s="1">
        <v>40690</v>
      </c>
      <c r="B103">
        <v>41.490001999999997</v>
      </c>
      <c r="C103">
        <v>41.91</v>
      </c>
      <c r="D103">
        <v>40.98</v>
      </c>
      <c r="E103">
        <v>41.060001</v>
      </c>
      <c r="F103">
        <v>2543300</v>
      </c>
      <c r="G103">
        <v>35.436058000000003</v>
      </c>
    </row>
    <row r="104" spans="1:7" x14ac:dyDescent="0.25">
      <c r="A104" s="1">
        <v>40694</v>
      </c>
      <c r="B104">
        <v>41.299999</v>
      </c>
      <c r="C104">
        <v>41.459999000000003</v>
      </c>
      <c r="D104">
        <v>40.799999</v>
      </c>
      <c r="E104">
        <v>41.200001</v>
      </c>
      <c r="F104">
        <v>2686300</v>
      </c>
      <c r="G104">
        <v>35.556882000000002</v>
      </c>
    </row>
    <row r="105" spans="1:7" x14ac:dyDescent="0.25">
      <c r="A105" s="1">
        <v>40695</v>
      </c>
      <c r="B105">
        <v>41.150002000000001</v>
      </c>
      <c r="C105">
        <v>41.169998</v>
      </c>
      <c r="D105">
        <v>40.909999999999997</v>
      </c>
      <c r="E105">
        <v>40.939999</v>
      </c>
      <c r="F105">
        <v>1940900</v>
      </c>
      <c r="G105">
        <v>35.332492000000002</v>
      </c>
    </row>
    <row r="106" spans="1:7" x14ac:dyDescent="0.25">
      <c r="A106" s="1">
        <v>40696</v>
      </c>
      <c r="B106">
        <v>40.98</v>
      </c>
      <c r="C106">
        <v>41.130001</v>
      </c>
      <c r="D106">
        <v>40.549999</v>
      </c>
      <c r="E106">
        <v>40.759998000000003</v>
      </c>
      <c r="F106">
        <v>1527900</v>
      </c>
      <c r="G106">
        <v>35.177146</v>
      </c>
    </row>
    <row r="107" spans="1:7" x14ac:dyDescent="0.25">
      <c r="A107" s="1">
        <v>40697</v>
      </c>
      <c r="B107">
        <v>40.479999999999997</v>
      </c>
      <c r="C107">
        <v>40.560001</v>
      </c>
      <c r="D107">
        <v>40.169998</v>
      </c>
      <c r="E107">
        <v>40.299999</v>
      </c>
      <c r="F107">
        <v>1380700</v>
      </c>
      <c r="G107">
        <v>34.780152000000001</v>
      </c>
    </row>
    <row r="108" spans="1:7" x14ac:dyDescent="0.25">
      <c r="A108" s="1">
        <v>40700</v>
      </c>
      <c r="B108">
        <v>40.360000999999997</v>
      </c>
      <c r="C108">
        <v>40.409999999999997</v>
      </c>
      <c r="D108">
        <v>40.009998000000003</v>
      </c>
      <c r="E108">
        <v>40.07</v>
      </c>
      <c r="F108">
        <v>1171700</v>
      </c>
      <c r="G108">
        <v>34.581654999999998</v>
      </c>
    </row>
    <row r="109" spans="1:7" x14ac:dyDescent="0.25">
      <c r="A109" s="1">
        <v>40701</v>
      </c>
      <c r="B109">
        <v>40.200001</v>
      </c>
      <c r="C109">
        <v>40.380001</v>
      </c>
      <c r="D109">
        <v>40.080002</v>
      </c>
      <c r="E109">
        <v>40.169998</v>
      </c>
      <c r="F109">
        <v>1644400</v>
      </c>
      <c r="G109">
        <v>34.667957000000001</v>
      </c>
    </row>
    <row r="110" spans="1:7" x14ac:dyDescent="0.25">
      <c r="A110" s="1">
        <v>40702</v>
      </c>
      <c r="B110">
        <v>40.200001</v>
      </c>
      <c r="C110">
        <v>40.200001</v>
      </c>
      <c r="D110">
        <v>39.689999</v>
      </c>
      <c r="E110">
        <v>39.740001999999997</v>
      </c>
      <c r="F110">
        <v>1651800</v>
      </c>
      <c r="G110">
        <v>34.296857000000003</v>
      </c>
    </row>
    <row r="111" spans="1:7" x14ac:dyDescent="0.25">
      <c r="A111" s="1">
        <v>40703</v>
      </c>
      <c r="B111">
        <v>39.75</v>
      </c>
      <c r="C111">
        <v>40.119999</v>
      </c>
      <c r="D111">
        <v>39.709999000000003</v>
      </c>
      <c r="E111">
        <v>39.909999999999997</v>
      </c>
      <c r="F111">
        <v>1564800</v>
      </c>
      <c r="G111">
        <v>34.443570999999999</v>
      </c>
    </row>
    <row r="112" spans="1:7" x14ac:dyDescent="0.25">
      <c r="A112" s="1">
        <v>40704</v>
      </c>
      <c r="B112">
        <v>39.799999</v>
      </c>
      <c r="C112">
        <v>40.479999999999997</v>
      </c>
      <c r="D112">
        <v>39.790000999999997</v>
      </c>
      <c r="E112">
        <v>40.310001</v>
      </c>
      <c r="F112">
        <v>1905600</v>
      </c>
      <c r="G112">
        <v>34.788784</v>
      </c>
    </row>
    <row r="113" spans="1:7" x14ac:dyDescent="0.25">
      <c r="A113" s="1">
        <v>40707</v>
      </c>
      <c r="B113">
        <v>40.290000999999997</v>
      </c>
      <c r="C113">
        <v>41.150002000000001</v>
      </c>
      <c r="D113">
        <v>40.099997999999999</v>
      </c>
      <c r="E113">
        <v>40.770000000000003</v>
      </c>
      <c r="F113">
        <v>2232700</v>
      </c>
      <c r="G113">
        <v>35.185777999999999</v>
      </c>
    </row>
    <row r="114" spans="1:7" x14ac:dyDescent="0.25">
      <c r="A114" s="1">
        <v>40708</v>
      </c>
      <c r="B114">
        <v>41.02</v>
      </c>
      <c r="C114">
        <v>41.209999000000003</v>
      </c>
      <c r="D114">
        <v>40.770000000000003</v>
      </c>
      <c r="E114">
        <v>41.119999</v>
      </c>
      <c r="F114">
        <v>2341900</v>
      </c>
      <c r="G114">
        <v>35.487836999999999</v>
      </c>
    </row>
    <row r="115" spans="1:7" x14ac:dyDescent="0.25">
      <c r="A115" s="1">
        <v>40709</v>
      </c>
      <c r="B115">
        <v>40.869999</v>
      </c>
      <c r="C115">
        <v>41</v>
      </c>
      <c r="D115">
        <v>40.479999999999997</v>
      </c>
      <c r="E115">
        <v>40.720001000000003</v>
      </c>
      <c r="F115">
        <v>2136900</v>
      </c>
      <c r="G115">
        <v>35.142626999999997</v>
      </c>
    </row>
    <row r="116" spans="1:7" x14ac:dyDescent="0.25">
      <c r="A116" s="1">
        <v>40710</v>
      </c>
      <c r="B116">
        <v>40.599997999999999</v>
      </c>
      <c r="C116">
        <v>40.840000000000003</v>
      </c>
      <c r="D116">
        <v>40.310001</v>
      </c>
      <c r="E116">
        <v>40.68</v>
      </c>
      <c r="F116">
        <v>1697900</v>
      </c>
      <c r="G116">
        <v>35.386187999999997</v>
      </c>
    </row>
    <row r="117" spans="1:7" x14ac:dyDescent="0.25">
      <c r="A117" s="1">
        <v>40711</v>
      </c>
      <c r="B117">
        <v>40.939999</v>
      </c>
      <c r="C117">
        <v>41.200001</v>
      </c>
      <c r="D117">
        <v>40.380001</v>
      </c>
      <c r="E117">
        <v>40.540000999999997</v>
      </c>
      <c r="F117">
        <v>2137400</v>
      </c>
      <c r="G117">
        <v>35.264408000000003</v>
      </c>
    </row>
    <row r="118" spans="1:7" x14ac:dyDescent="0.25">
      <c r="A118" s="1">
        <v>40714</v>
      </c>
      <c r="B118">
        <v>40.549999</v>
      </c>
      <c r="C118">
        <v>40.909999999999997</v>
      </c>
      <c r="D118">
        <v>40.459999000000003</v>
      </c>
      <c r="E118">
        <v>40.900002000000001</v>
      </c>
      <c r="F118">
        <v>1191100</v>
      </c>
      <c r="G118">
        <v>35.577559999999998</v>
      </c>
    </row>
    <row r="119" spans="1:7" x14ac:dyDescent="0.25">
      <c r="A119" s="1">
        <v>40715</v>
      </c>
      <c r="B119">
        <v>40.919998</v>
      </c>
      <c r="C119">
        <v>41.18</v>
      </c>
      <c r="D119">
        <v>40.740001999999997</v>
      </c>
      <c r="E119">
        <v>40.810001</v>
      </c>
      <c r="F119">
        <v>1386700</v>
      </c>
      <c r="G119">
        <v>35.499271999999998</v>
      </c>
    </row>
    <row r="120" spans="1:7" x14ac:dyDescent="0.25">
      <c r="A120" s="1">
        <v>40716</v>
      </c>
      <c r="B120">
        <v>40.599997999999999</v>
      </c>
      <c r="C120">
        <v>40.799999</v>
      </c>
      <c r="D120">
        <v>40.439999</v>
      </c>
      <c r="E120">
        <v>40.439999</v>
      </c>
      <c r="F120">
        <v>1438500</v>
      </c>
      <c r="G120">
        <v>35.177419</v>
      </c>
    </row>
    <row r="121" spans="1:7" x14ac:dyDescent="0.25">
      <c r="A121" s="1">
        <v>40717</v>
      </c>
      <c r="B121">
        <v>40.060001</v>
      </c>
      <c r="C121">
        <v>40.130001</v>
      </c>
      <c r="D121">
        <v>39.549999</v>
      </c>
      <c r="E121">
        <v>40.040000999999997</v>
      </c>
      <c r="F121">
        <v>3028900</v>
      </c>
      <c r="G121">
        <v>34.829473999999998</v>
      </c>
    </row>
    <row r="122" spans="1:7" x14ac:dyDescent="0.25">
      <c r="A122" s="1">
        <v>40718</v>
      </c>
      <c r="B122">
        <v>40.130001</v>
      </c>
      <c r="C122">
        <v>40.450001</v>
      </c>
      <c r="D122">
        <v>39.810001</v>
      </c>
      <c r="E122">
        <v>39.889999000000003</v>
      </c>
      <c r="F122">
        <v>3605800</v>
      </c>
      <c r="G122">
        <v>34.698993000000002</v>
      </c>
    </row>
    <row r="123" spans="1:7" x14ac:dyDescent="0.25">
      <c r="A123" s="1">
        <v>40721</v>
      </c>
      <c r="B123">
        <v>40.020000000000003</v>
      </c>
      <c r="C123">
        <v>40.830002</v>
      </c>
      <c r="D123">
        <v>40.009998000000003</v>
      </c>
      <c r="E123">
        <v>40.549999</v>
      </c>
      <c r="F123">
        <v>1423200</v>
      </c>
      <c r="G123">
        <v>35.273105000000001</v>
      </c>
    </row>
    <row r="124" spans="1:7" x14ac:dyDescent="0.25">
      <c r="A124" s="1">
        <v>40722</v>
      </c>
      <c r="B124">
        <v>40.599997999999999</v>
      </c>
      <c r="C124">
        <v>40.799999</v>
      </c>
      <c r="D124">
        <v>40.400002000000001</v>
      </c>
      <c r="E124">
        <v>40.779998999999997</v>
      </c>
      <c r="F124">
        <v>1821700</v>
      </c>
      <c r="G124">
        <v>35.473174</v>
      </c>
    </row>
    <row r="125" spans="1:7" x14ac:dyDescent="0.25">
      <c r="A125" s="1">
        <v>40723</v>
      </c>
      <c r="B125">
        <v>40.889999000000003</v>
      </c>
      <c r="C125">
        <v>41.5</v>
      </c>
      <c r="D125">
        <v>40.82</v>
      </c>
      <c r="E125">
        <v>41.41</v>
      </c>
      <c r="F125">
        <v>1985200</v>
      </c>
      <c r="G125">
        <v>36.021191000000002</v>
      </c>
    </row>
    <row r="126" spans="1:7" x14ac:dyDescent="0.25">
      <c r="A126" s="1">
        <v>40724</v>
      </c>
      <c r="B126">
        <v>41.400002000000001</v>
      </c>
      <c r="C126">
        <v>42.419998</v>
      </c>
      <c r="D126">
        <v>41.360000999999997</v>
      </c>
      <c r="E126">
        <v>41.93</v>
      </c>
      <c r="F126">
        <v>2584400</v>
      </c>
      <c r="G126">
        <v>36.473522000000003</v>
      </c>
    </row>
    <row r="127" spans="1:7" x14ac:dyDescent="0.25">
      <c r="A127" s="1">
        <v>40725</v>
      </c>
      <c r="B127">
        <v>41.849997999999999</v>
      </c>
      <c r="C127">
        <v>42.209999000000003</v>
      </c>
      <c r="D127">
        <v>41.689999</v>
      </c>
      <c r="E127">
        <v>42.150002000000001</v>
      </c>
      <c r="F127">
        <v>1577900</v>
      </c>
      <c r="G127">
        <v>36.664893999999997</v>
      </c>
    </row>
    <row r="128" spans="1:7" x14ac:dyDescent="0.25">
      <c r="A128" s="1">
        <v>40729</v>
      </c>
      <c r="B128">
        <v>42.150002000000001</v>
      </c>
      <c r="C128">
        <v>43.130001</v>
      </c>
      <c r="D128">
        <v>42.150002000000001</v>
      </c>
      <c r="E128">
        <v>42.740001999999997</v>
      </c>
      <c r="F128">
        <v>2648300</v>
      </c>
      <c r="G128">
        <v>37.178116000000003</v>
      </c>
    </row>
    <row r="129" spans="1:7" x14ac:dyDescent="0.25">
      <c r="A129" s="1">
        <v>40730</v>
      </c>
      <c r="B129">
        <v>42.59</v>
      </c>
      <c r="C129">
        <v>43.099997999999999</v>
      </c>
      <c r="D129">
        <v>42.450001</v>
      </c>
      <c r="E129">
        <v>42.810001</v>
      </c>
      <c r="F129">
        <v>2146800</v>
      </c>
      <c r="G129">
        <v>37.239006000000003</v>
      </c>
    </row>
    <row r="130" spans="1:7" x14ac:dyDescent="0.25">
      <c r="A130" s="1">
        <v>40731</v>
      </c>
      <c r="B130">
        <v>42.830002</v>
      </c>
      <c r="C130">
        <v>42.959999000000003</v>
      </c>
      <c r="D130">
        <v>41.650002000000001</v>
      </c>
      <c r="E130">
        <v>41.650002000000001</v>
      </c>
      <c r="F130">
        <v>3109400</v>
      </c>
      <c r="G130">
        <v>36.229961000000003</v>
      </c>
    </row>
    <row r="131" spans="1:7" x14ac:dyDescent="0.25">
      <c r="A131" s="1">
        <v>40732</v>
      </c>
      <c r="B131">
        <v>41.470001000000003</v>
      </c>
      <c r="C131">
        <v>42.099997999999999</v>
      </c>
      <c r="D131">
        <v>41.41</v>
      </c>
      <c r="E131">
        <v>41.919998</v>
      </c>
      <c r="F131">
        <v>2159400</v>
      </c>
      <c r="G131">
        <v>36.464821999999998</v>
      </c>
    </row>
    <row r="132" spans="1:7" x14ac:dyDescent="0.25">
      <c r="A132" s="1">
        <v>40735</v>
      </c>
      <c r="B132">
        <v>41.709999000000003</v>
      </c>
      <c r="C132">
        <v>41.73</v>
      </c>
      <c r="D132">
        <v>41.110000999999997</v>
      </c>
      <c r="E132">
        <v>41.259998000000003</v>
      </c>
      <c r="F132">
        <v>1186300</v>
      </c>
      <c r="G132">
        <v>35.890709999999999</v>
      </c>
    </row>
    <row r="133" spans="1:7" x14ac:dyDescent="0.25">
      <c r="A133" s="1">
        <v>40736</v>
      </c>
      <c r="B133">
        <v>41.290000999999997</v>
      </c>
      <c r="C133">
        <v>41.630001</v>
      </c>
      <c r="D133">
        <v>41.259998000000003</v>
      </c>
      <c r="E133">
        <v>41.459999000000003</v>
      </c>
      <c r="F133">
        <v>1471600</v>
      </c>
      <c r="G133">
        <v>36.064684</v>
      </c>
    </row>
    <row r="134" spans="1:7" x14ac:dyDescent="0.25">
      <c r="A134" s="1">
        <v>40737</v>
      </c>
      <c r="B134">
        <v>41.549999</v>
      </c>
      <c r="C134">
        <v>41.720001000000003</v>
      </c>
      <c r="D134">
        <v>41.290000999999997</v>
      </c>
      <c r="E134">
        <v>41.470001000000003</v>
      </c>
      <c r="F134">
        <v>1363900</v>
      </c>
      <c r="G134">
        <v>36.073383999999997</v>
      </c>
    </row>
    <row r="135" spans="1:7" x14ac:dyDescent="0.25">
      <c r="A135" s="1">
        <v>40738</v>
      </c>
      <c r="B135">
        <v>41.459999000000003</v>
      </c>
      <c r="C135">
        <v>41.459999000000003</v>
      </c>
      <c r="D135">
        <v>40.849997999999999</v>
      </c>
      <c r="E135">
        <v>40.869999</v>
      </c>
      <c r="F135">
        <v>1947000</v>
      </c>
      <c r="G135">
        <v>35.551462000000001</v>
      </c>
    </row>
    <row r="136" spans="1:7" x14ac:dyDescent="0.25">
      <c r="A136" s="1">
        <v>40739</v>
      </c>
      <c r="B136">
        <v>40.919998</v>
      </c>
      <c r="C136">
        <v>41.049999</v>
      </c>
      <c r="D136">
        <v>40.619999</v>
      </c>
      <c r="E136">
        <v>40.830002</v>
      </c>
      <c r="F136">
        <v>1356000</v>
      </c>
      <c r="G136">
        <v>35.516669999999998</v>
      </c>
    </row>
    <row r="137" spans="1:7" x14ac:dyDescent="0.25">
      <c r="A137" s="1">
        <v>40742</v>
      </c>
      <c r="B137">
        <v>40.580002</v>
      </c>
      <c r="C137">
        <v>40.610000999999997</v>
      </c>
      <c r="D137">
        <v>39.610000999999997</v>
      </c>
      <c r="E137">
        <v>39.770000000000003</v>
      </c>
      <c r="F137">
        <v>2397900</v>
      </c>
      <c r="G137">
        <v>34.594610000000003</v>
      </c>
    </row>
    <row r="138" spans="1:7" x14ac:dyDescent="0.25">
      <c r="A138" s="1">
        <v>40743</v>
      </c>
      <c r="B138">
        <v>40</v>
      </c>
      <c r="C138">
        <v>40.830002</v>
      </c>
      <c r="D138">
        <v>39.909999999999997</v>
      </c>
      <c r="E138">
        <v>40.779998999999997</v>
      </c>
      <c r="F138">
        <v>1887000</v>
      </c>
      <c r="G138">
        <v>35.473174</v>
      </c>
    </row>
    <row r="139" spans="1:7" x14ac:dyDescent="0.25">
      <c r="A139" s="1">
        <v>40744</v>
      </c>
      <c r="B139">
        <v>40.720001000000003</v>
      </c>
      <c r="C139">
        <v>40.909999999999997</v>
      </c>
      <c r="D139">
        <v>40.380001</v>
      </c>
      <c r="E139">
        <v>40.770000000000003</v>
      </c>
      <c r="F139">
        <v>1035600</v>
      </c>
      <c r="G139">
        <v>35.464477000000002</v>
      </c>
    </row>
    <row r="140" spans="1:7" x14ac:dyDescent="0.25">
      <c r="A140" s="1">
        <v>40745</v>
      </c>
      <c r="B140">
        <v>40.959999000000003</v>
      </c>
      <c r="C140">
        <v>41</v>
      </c>
      <c r="D140">
        <v>40.360000999999997</v>
      </c>
      <c r="E140">
        <v>40.490001999999997</v>
      </c>
      <c r="F140">
        <v>2017000</v>
      </c>
      <c r="G140">
        <v>35.220914999999998</v>
      </c>
    </row>
    <row r="141" spans="1:7" x14ac:dyDescent="0.25">
      <c r="A141" s="1">
        <v>40746</v>
      </c>
      <c r="B141">
        <v>40.669998</v>
      </c>
      <c r="C141">
        <v>40.709999000000003</v>
      </c>
      <c r="D141">
        <v>40.32</v>
      </c>
      <c r="E141">
        <v>40.360000999999997</v>
      </c>
      <c r="F141">
        <v>1402200</v>
      </c>
      <c r="G141">
        <v>35.107830999999997</v>
      </c>
    </row>
    <row r="142" spans="1:7" x14ac:dyDescent="0.25">
      <c r="A142" s="1">
        <v>40749</v>
      </c>
      <c r="B142">
        <v>40.029998999999997</v>
      </c>
      <c r="C142">
        <v>40.029998999999997</v>
      </c>
      <c r="D142">
        <v>39.610000999999997</v>
      </c>
      <c r="E142">
        <v>39.720001000000003</v>
      </c>
      <c r="F142">
        <v>2698900</v>
      </c>
      <c r="G142">
        <v>34.551116999999998</v>
      </c>
    </row>
    <row r="143" spans="1:7" x14ac:dyDescent="0.25">
      <c r="A143" s="1">
        <v>40750</v>
      </c>
      <c r="B143">
        <v>39.909999999999997</v>
      </c>
      <c r="C143">
        <v>39.909999999999997</v>
      </c>
      <c r="D143">
        <v>39.560001</v>
      </c>
      <c r="E143">
        <v>39.639999000000003</v>
      </c>
      <c r="F143">
        <v>2178100</v>
      </c>
      <c r="G143">
        <v>34.481526000000002</v>
      </c>
    </row>
    <row r="144" spans="1:7" x14ac:dyDescent="0.25">
      <c r="A144" s="1">
        <v>40751</v>
      </c>
      <c r="B144">
        <v>39.75</v>
      </c>
      <c r="C144">
        <v>39.75</v>
      </c>
      <c r="D144">
        <v>38.299999</v>
      </c>
      <c r="E144">
        <v>38.630001</v>
      </c>
      <c r="F144">
        <v>3144100</v>
      </c>
      <c r="G144">
        <v>33.602961999999998</v>
      </c>
    </row>
    <row r="145" spans="1:7" x14ac:dyDescent="0.25">
      <c r="A145" s="1">
        <v>40752</v>
      </c>
      <c r="B145">
        <v>38.590000000000003</v>
      </c>
      <c r="C145">
        <v>38.659999999999997</v>
      </c>
      <c r="D145">
        <v>37.979999999999997</v>
      </c>
      <c r="E145">
        <v>38.25</v>
      </c>
      <c r="F145">
        <v>2191200</v>
      </c>
      <c r="G145">
        <v>33.272410999999998</v>
      </c>
    </row>
    <row r="146" spans="1:7" x14ac:dyDescent="0.25">
      <c r="A146" s="1">
        <v>40753</v>
      </c>
      <c r="B146">
        <v>37.790000999999997</v>
      </c>
      <c r="C146">
        <v>38.240001999999997</v>
      </c>
      <c r="D146">
        <v>37.57</v>
      </c>
      <c r="E146">
        <v>37.759998000000003</v>
      </c>
      <c r="F146">
        <v>1969200</v>
      </c>
      <c r="G146">
        <v>32.846175000000002</v>
      </c>
    </row>
    <row r="147" spans="1:7" x14ac:dyDescent="0.25">
      <c r="A147" s="1">
        <v>40756</v>
      </c>
      <c r="B147">
        <v>38.009998000000003</v>
      </c>
      <c r="C147">
        <v>38.189999</v>
      </c>
      <c r="D147">
        <v>37.389999000000003</v>
      </c>
      <c r="E147">
        <v>37.57</v>
      </c>
      <c r="F147">
        <v>1948000</v>
      </c>
      <c r="G147">
        <v>32.680902000000003</v>
      </c>
    </row>
    <row r="148" spans="1:7" x14ac:dyDescent="0.25">
      <c r="A148" s="1">
        <v>40757</v>
      </c>
      <c r="B148">
        <v>37.279998999999997</v>
      </c>
      <c r="C148">
        <v>37.669998</v>
      </c>
      <c r="D148">
        <v>37.270000000000003</v>
      </c>
      <c r="E148">
        <v>37.310001</v>
      </c>
      <c r="F148">
        <v>2360000</v>
      </c>
      <c r="G148">
        <v>32.454737999999999</v>
      </c>
    </row>
    <row r="149" spans="1:7" x14ac:dyDescent="0.25">
      <c r="A149" s="1">
        <v>40758</v>
      </c>
      <c r="B149">
        <v>37.310001</v>
      </c>
      <c r="C149">
        <v>38.040000999999997</v>
      </c>
      <c r="D149">
        <v>37.139999000000003</v>
      </c>
      <c r="E149">
        <v>37.889999000000003</v>
      </c>
      <c r="F149">
        <v>2287700</v>
      </c>
      <c r="G149">
        <v>32.959259000000003</v>
      </c>
    </row>
    <row r="150" spans="1:7" x14ac:dyDescent="0.25">
      <c r="A150" s="1">
        <v>40759</v>
      </c>
      <c r="B150">
        <v>37.470001000000003</v>
      </c>
      <c r="C150">
        <v>37.669998</v>
      </c>
      <c r="D150">
        <v>36.479999999999997</v>
      </c>
      <c r="E150">
        <v>36.580002</v>
      </c>
      <c r="F150">
        <v>3174900</v>
      </c>
      <c r="G150">
        <v>31.819735000000001</v>
      </c>
    </row>
    <row r="151" spans="1:7" x14ac:dyDescent="0.25">
      <c r="A151" s="1">
        <v>40760</v>
      </c>
      <c r="B151">
        <v>36.849997999999999</v>
      </c>
      <c r="C151">
        <v>37.700001</v>
      </c>
      <c r="D151">
        <v>36.700001</v>
      </c>
      <c r="E151">
        <v>37.439999</v>
      </c>
      <c r="F151">
        <v>4013300</v>
      </c>
      <c r="G151">
        <v>32.567818000000003</v>
      </c>
    </row>
    <row r="152" spans="1:7" x14ac:dyDescent="0.25">
      <c r="A152" s="1">
        <v>40763</v>
      </c>
      <c r="B152">
        <v>36.830002</v>
      </c>
      <c r="C152">
        <v>37.049999</v>
      </c>
      <c r="D152">
        <v>35.560001</v>
      </c>
      <c r="E152">
        <v>35.560001</v>
      </c>
      <c r="F152">
        <v>4437500</v>
      </c>
      <c r="G152">
        <v>30.932471</v>
      </c>
    </row>
    <row r="153" spans="1:7" x14ac:dyDescent="0.25">
      <c r="A153" s="1">
        <v>40764</v>
      </c>
      <c r="B153">
        <v>35.860000999999997</v>
      </c>
      <c r="C153">
        <v>36.240001999999997</v>
      </c>
      <c r="D153">
        <v>34.369999</v>
      </c>
      <c r="E153">
        <v>36.220001000000003</v>
      </c>
      <c r="F153">
        <v>4043800</v>
      </c>
      <c r="G153">
        <v>31.506582999999999</v>
      </c>
    </row>
    <row r="154" spans="1:7" x14ac:dyDescent="0.25">
      <c r="A154" s="1">
        <v>40765</v>
      </c>
      <c r="B154">
        <v>35.729999999999997</v>
      </c>
      <c r="C154">
        <v>36.770000000000003</v>
      </c>
      <c r="D154">
        <v>34.919998</v>
      </c>
      <c r="E154">
        <v>35.009998000000003</v>
      </c>
      <c r="F154">
        <v>2677100</v>
      </c>
      <c r="G154">
        <v>30.454041</v>
      </c>
    </row>
    <row r="155" spans="1:7" x14ac:dyDescent="0.25">
      <c r="A155" s="1">
        <v>40766</v>
      </c>
      <c r="B155">
        <v>35.150002000000001</v>
      </c>
      <c r="C155">
        <v>37.009998000000003</v>
      </c>
      <c r="D155">
        <v>34.919998</v>
      </c>
      <c r="E155">
        <v>36.630001</v>
      </c>
      <c r="F155">
        <v>2063100</v>
      </c>
      <c r="G155">
        <v>31.863227999999999</v>
      </c>
    </row>
    <row r="156" spans="1:7" x14ac:dyDescent="0.25">
      <c r="A156" s="1">
        <v>40767</v>
      </c>
      <c r="B156">
        <v>36.75</v>
      </c>
      <c r="C156">
        <v>37.770000000000003</v>
      </c>
      <c r="D156">
        <v>36.560001</v>
      </c>
      <c r="E156">
        <v>37.43</v>
      </c>
      <c r="F156">
        <v>1873300</v>
      </c>
      <c r="G156">
        <v>32.559120999999998</v>
      </c>
    </row>
    <row r="157" spans="1:7" x14ac:dyDescent="0.25">
      <c r="A157" s="1">
        <v>40770</v>
      </c>
      <c r="B157">
        <v>37.490001999999997</v>
      </c>
      <c r="C157">
        <v>37.560001</v>
      </c>
      <c r="D157">
        <v>36.669998</v>
      </c>
      <c r="E157">
        <v>37.049999</v>
      </c>
      <c r="F157">
        <v>2803500</v>
      </c>
      <c r="G157">
        <v>32.228569999999998</v>
      </c>
    </row>
    <row r="158" spans="1:7" x14ac:dyDescent="0.25">
      <c r="A158" s="1">
        <v>40771</v>
      </c>
      <c r="B158">
        <v>36.790000999999997</v>
      </c>
      <c r="C158">
        <v>37.240001999999997</v>
      </c>
      <c r="D158">
        <v>36.57</v>
      </c>
      <c r="E158">
        <v>36.889999000000003</v>
      </c>
      <c r="F158">
        <v>1885700</v>
      </c>
      <c r="G158">
        <v>32.089391999999997</v>
      </c>
    </row>
    <row r="159" spans="1:7" x14ac:dyDescent="0.25">
      <c r="A159" s="1">
        <v>40772</v>
      </c>
      <c r="B159">
        <v>37.189999</v>
      </c>
      <c r="C159">
        <v>37.380001</v>
      </c>
      <c r="D159">
        <v>36.810001</v>
      </c>
      <c r="E159">
        <v>37.18</v>
      </c>
      <c r="F159">
        <v>1892600</v>
      </c>
      <c r="G159">
        <v>32.341653999999998</v>
      </c>
    </row>
    <row r="160" spans="1:7" x14ac:dyDescent="0.25">
      <c r="A160" s="1">
        <v>40773</v>
      </c>
      <c r="B160">
        <v>36.450001</v>
      </c>
      <c r="C160">
        <v>36.540000999999997</v>
      </c>
      <c r="D160">
        <v>35.770000000000003</v>
      </c>
      <c r="E160">
        <v>36.270000000000003</v>
      </c>
      <c r="F160">
        <v>1909900</v>
      </c>
      <c r="G160">
        <v>31.550075</v>
      </c>
    </row>
    <row r="161" spans="1:7" x14ac:dyDescent="0.25">
      <c r="A161" s="1">
        <v>40774</v>
      </c>
      <c r="B161">
        <v>36.029998999999997</v>
      </c>
      <c r="C161">
        <v>36.490001999999997</v>
      </c>
      <c r="D161">
        <v>35.580002</v>
      </c>
      <c r="E161">
        <v>35.740001999999997</v>
      </c>
      <c r="F161">
        <v>1642500</v>
      </c>
      <c r="G161">
        <v>31.089047000000001</v>
      </c>
    </row>
    <row r="162" spans="1:7" x14ac:dyDescent="0.25">
      <c r="A162" s="1">
        <v>40777</v>
      </c>
      <c r="B162">
        <v>36.279998999999997</v>
      </c>
      <c r="C162">
        <v>36.279998999999997</v>
      </c>
      <c r="D162">
        <v>35.700001</v>
      </c>
      <c r="E162">
        <v>35.830002</v>
      </c>
      <c r="F162">
        <v>1149300</v>
      </c>
      <c r="G162">
        <v>31.167335000000001</v>
      </c>
    </row>
    <row r="163" spans="1:7" x14ac:dyDescent="0.25">
      <c r="A163" s="1">
        <v>40778</v>
      </c>
      <c r="B163">
        <v>35.93</v>
      </c>
      <c r="C163">
        <v>36.5</v>
      </c>
      <c r="D163">
        <v>35.650002000000001</v>
      </c>
      <c r="E163">
        <v>36.419998</v>
      </c>
      <c r="F163">
        <v>1851100</v>
      </c>
      <c r="G163">
        <v>31.680553</v>
      </c>
    </row>
    <row r="164" spans="1:7" x14ac:dyDescent="0.25">
      <c r="A164" s="1">
        <v>40779</v>
      </c>
      <c r="B164">
        <v>36.240001999999997</v>
      </c>
      <c r="C164">
        <v>36.520000000000003</v>
      </c>
      <c r="D164">
        <v>35.939999</v>
      </c>
      <c r="E164">
        <v>36.090000000000003</v>
      </c>
      <c r="F164">
        <v>1472900</v>
      </c>
      <c r="G164">
        <v>31.393498999999998</v>
      </c>
    </row>
    <row r="165" spans="1:7" x14ac:dyDescent="0.25">
      <c r="A165" s="1">
        <v>40780</v>
      </c>
      <c r="B165">
        <v>36.18</v>
      </c>
      <c r="C165">
        <v>36.299999</v>
      </c>
      <c r="D165">
        <v>35.549999</v>
      </c>
      <c r="E165">
        <v>35.590000000000003</v>
      </c>
      <c r="F165">
        <v>1598300</v>
      </c>
      <c r="G165">
        <v>30.958565</v>
      </c>
    </row>
    <row r="166" spans="1:7" x14ac:dyDescent="0.25">
      <c r="A166" s="1">
        <v>40781</v>
      </c>
      <c r="B166">
        <v>35.479999999999997</v>
      </c>
      <c r="C166">
        <v>36.57</v>
      </c>
      <c r="D166">
        <v>34.93</v>
      </c>
      <c r="E166">
        <v>36.57</v>
      </c>
      <c r="F166">
        <v>1745200</v>
      </c>
      <c r="G166">
        <v>31.811035</v>
      </c>
    </row>
    <row r="167" spans="1:7" x14ac:dyDescent="0.25">
      <c r="A167" s="1">
        <v>40784</v>
      </c>
      <c r="B167">
        <v>36.93</v>
      </c>
      <c r="C167">
        <v>37.840000000000003</v>
      </c>
      <c r="D167">
        <v>36.840000000000003</v>
      </c>
      <c r="E167">
        <v>37.840000000000003</v>
      </c>
      <c r="F167">
        <v>1244300</v>
      </c>
      <c r="G167">
        <v>32.915765999999998</v>
      </c>
    </row>
    <row r="168" spans="1:7" x14ac:dyDescent="0.25">
      <c r="A168" s="1">
        <v>40785</v>
      </c>
      <c r="B168">
        <v>37.630001</v>
      </c>
      <c r="C168">
        <v>38.189999</v>
      </c>
      <c r="D168">
        <v>37.400002000000001</v>
      </c>
      <c r="E168">
        <v>38.07</v>
      </c>
      <c r="F168">
        <v>1765000</v>
      </c>
      <c r="G168">
        <v>33.115834999999997</v>
      </c>
    </row>
    <row r="169" spans="1:7" x14ac:dyDescent="0.25">
      <c r="A169" s="1">
        <v>40786</v>
      </c>
      <c r="B169">
        <v>38.259998000000003</v>
      </c>
      <c r="C169">
        <v>38.590000000000003</v>
      </c>
      <c r="D169">
        <v>38.159999999999997</v>
      </c>
      <c r="E169">
        <v>38.479999999999997</v>
      </c>
      <c r="F169">
        <v>1748800</v>
      </c>
      <c r="G169">
        <v>33.472479999999997</v>
      </c>
    </row>
    <row r="170" spans="1:7" x14ac:dyDescent="0.25">
      <c r="A170" s="1">
        <v>40787</v>
      </c>
      <c r="B170">
        <v>38.389999000000003</v>
      </c>
      <c r="C170">
        <v>38.470001000000003</v>
      </c>
      <c r="D170">
        <v>38</v>
      </c>
      <c r="E170">
        <v>38.229999999999997</v>
      </c>
      <c r="F170">
        <v>1822900</v>
      </c>
      <c r="G170">
        <v>33.255014000000003</v>
      </c>
    </row>
    <row r="171" spans="1:7" x14ac:dyDescent="0.25">
      <c r="A171" s="1">
        <v>40788</v>
      </c>
      <c r="B171">
        <v>37.630001</v>
      </c>
      <c r="C171">
        <v>37.959999000000003</v>
      </c>
      <c r="D171">
        <v>37.520000000000003</v>
      </c>
      <c r="E171">
        <v>37.729999999999997</v>
      </c>
      <c r="F171">
        <v>1787000</v>
      </c>
      <c r="G171">
        <v>32.820079999999997</v>
      </c>
    </row>
    <row r="172" spans="1:7" x14ac:dyDescent="0.25">
      <c r="A172" s="1">
        <v>40792</v>
      </c>
      <c r="B172">
        <v>36.799999</v>
      </c>
      <c r="C172">
        <v>37.490001999999997</v>
      </c>
      <c r="D172">
        <v>36.529998999999997</v>
      </c>
      <c r="E172">
        <v>37.43</v>
      </c>
      <c r="F172">
        <v>1897400</v>
      </c>
      <c r="G172">
        <v>32.559120999999998</v>
      </c>
    </row>
    <row r="173" spans="1:7" x14ac:dyDescent="0.25">
      <c r="A173" s="1">
        <v>40793</v>
      </c>
      <c r="B173">
        <v>37.830002</v>
      </c>
      <c r="C173">
        <v>37.900002000000001</v>
      </c>
      <c r="D173">
        <v>37.470001000000003</v>
      </c>
      <c r="E173">
        <v>37.590000000000003</v>
      </c>
      <c r="F173">
        <v>1555700</v>
      </c>
      <c r="G173">
        <v>32.698298999999999</v>
      </c>
    </row>
    <row r="174" spans="1:7" x14ac:dyDescent="0.25">
      <c r="A174" s="1">
        <v>40794</v>
      </c>
      <c r="B174">
        <v>37.400002000000001</v>
      </c>
      <c r="C174">
        <v>37.720001000000003</v>
      </c>
      <c r="D174">
        <v>37.299999</v>
      </c>
      <c r="E174">
        <v>37.349997999999999</v>
      </c>
      <c r="F174">
        <v>2223300</v>
      </c>
      <c r="G174">
        <v>32.489530000000002</v>
      </c>
    </row>
    <row r="175" spans="1:7" x14ac:dyDescent="0.25">
      <c r="A175" s="1">
        <v>40795</v>
      </c>
      <c r="B175">
        <v>37.020000000000003</v>
      </c>
      <c r="C175">
        <v>37.049999</v>
      </c>
      <c r="D175">
        <v>36.599997999999999</v>
      </c>
      <c r="E175">
        <v>36.849997999999999</v>
      </c>
      <c r="F175">
        <v>3735400</v>
      </c>
      <c r="G175">
        <v>32.054595999999997</v>
      </c>
    </row>
    <row r="176" spans="1:7" x14ac:dyDescent="0.25">
      <c r="A176" s="1">
        <v>40798</v>
      </c>
      <c r="B176">
        <v>36.419998</v>
      </c>
      <c r="C176">
        <v>36.959999000000003</v>
      </c>
      <c r="D176">
        <v>36.349997999999999</v>
      </c>
      <c r="E176">
        <v>36.830002</v>
      </c>
      <c r="F176">
        <v>4301000</v>
      </c>
      <c r="G176">
        <v>32.037202000000001</v>
      </c>
    </row>
    <row r="177" spans="1:7" x14ac:dyDescent="0.25">
      <c r="A177" s="1">
        <v>40799</v>
      </c>
      <c r="B177">
        <v>36.909999999999997</v>
      </c>
      <c r="C177">
        <v>37.75</v>
      </c>
      <c r="D177">
        <v>36.840000000000003</v>
      </c>
      <c r="E177">
        <v>37.560001</v>
      </c>
      <c r="F177">
        <v>1738600</v>
      </c>
      <c r="G177">
        <v>32.672204000000001</v>
      </c>
    </row>
    <row r="178" spans="1:7" x14ac:dyDescent="0.25">
      <c r="A178" s="1">
        <v>40800</v>
      </c>
      <c r="B178">
        <v>37.619999</v>
      </c>
      <c r="C178">
        <v>38.340000000000003</v>
      </c>
      <c r="D178">
        <v>37.259998000000003</v>
      </c>
      <c r="E178">
        <v>38.009998000000003</v>
      </c>
      <c r="F178">
        <v>2011800</v>
      </c>
      <c r="G178">
        <v>33.063642000000002</v>
      </c>
    </row>
    <row r="179" spans="1:7" x14ac:dyDescent="0.25">
      <c r="A179" s="1">
        <v>40801</v>
      </c>
      <c r="B179">
        <v>37.82</v>
      </c>
      <c r="C179">
        <v>38.060001</v>
      </c>
      <c r="D179">
        <v>37.419998</v>
      </c>
      <c r="E179">
        <v>37.939999</v>
      </c>
      <c r="F179">
        <v>1583100</v>
      </c>
      <c r="G179">
        <v>33.282955000000001</v>
      </c>
    </row>
    <row r="180" spans="1:7" x14ac:dyDescent="0.25">
      <c r="A180" s="1">
        <v>40802</v>
      </c>
      <c r="B180">
        <v>38.080002</v>
      </c>
      <c r="C180">
        <v>38.549999</v>
      </c>
      <c r="D180">
        <v>38</v>
      </c>
      <c r="E180">
        <v>38.43</v>
      </c>
      <c r="F180">
        <v>1893000</v>
      </c>
      <c r="G180">
        <v>33.712809999999998</v>
      </c>
    </row>
    <row r="181" spans="1:7" x14ac:dyDescent="0.25">
      <c r="A181" s="1">
        <v>40805</v>
      </c>
      <c r="B181">
        <v>37.880001</v>
      </c>
      <c r="C181">
        <v>38.080002</v>
      </c>
      <c r="D181">
        <v>37.599997999999999</v>
      </c>
      <c r="E181">
        <v>37.909999999999997</v>
      </c>
      <c r="F181">
        <v>682800</v>
      </c>
      <c r="G181">
        <v>33.256638000000002</v>
      </c>
    </row>
    <row r="182" spans="1:7" x14ac:dyDescent="0.25">
      <c r="A182" s="1">
        <v>40806</v>
      </c>
      <c r="B182">
        <v>38.009998000000003</v>
      </c>
      <c r="C182">
        <v>38.659999999999997</v>
      </c>
      <c r="D182">
        <v>37.909999999999997</v>
      </c>
      <c r="E182">
        <v>38.200001</v>
      </c>
      <c r="F182">
        <v>1186900</v>
      </c>
      <c r="G182">
        <v>33.511042000000003</v>
      </c>
    </row>
    <row r="183" spans="1:7" x14ac:dyDescent="0.25">
      <c r="A183" s="1">
        <v>40807</v>
      </c>
      <c r="B183">
        <v>38.25</v>
      </c>
      <c r="C183">
        <v>38.369999</v>
      </c>
      <c r="D183">
        <v>37.369999</v>
      </c>
      <c r="E183">
        <v>37.369999</v>
      </c>
      <c r="F183">
        <v>2152600</v>
      </c>
      <c r="G183">
        <v>32.782921000000002</v>
      </c>
    </row>
    <row r="184" spans="1:7" x14ac:dyDescent="0.25">
      <c r="A184" s="1">
        <v>40808</v>
      </c>
      <c r="B184">
        <v>36.580002</v>
      </c>
      <c r="C184">
        <v>37.810001</v>
      </c>
      <c r="D184">
        <v>36.369999</v>
      </c>
      <c r="E184">
        <v>37.560001</v>
      </c>
      <c r="F184">
        <v>2328700</v>
      </c>
      <c r="G184">
        <v>32.949601000000001</v>
      </c>
    </row>
    <row r="185" spans="1:7" x14ac:dyDescent="0.25">
      <c r="A185" s="1">
        <v>40809</v>
      </c>
      <c r="B185">
        <v>37.32</v>
      </c>
      <c r="C185">
        <v>37.450001</v>
      </c>
      <c r="D185">
        <v>36.770000000000003</v>
      </c>
      <c r="E185">
        <v>36.970001000000003</v>
      </c>
      <c r="F185">
        <v>2883600</v>
      </c>
      <c r="G185">
        <v>32.432022000000003</v>
      </c>
    </row>
    <row r="186" spans="1:7" x14ac:dyDescent="0.25">
      <c r="A186" s="1">
        <v>40812</v>
      </c>
      <c r="B186">
        <v>37.18</v>
      </c>
      <c r="C186">
        <v>37.340000000000003</v>
      </c>
      <c r="D186">
        <v>36.540000999999997</v>
      </c>
      <c r="E186">
        <v>37.229999999999997</v>
      </c>
      <c r="F186">
        <v>1957600</v>
      </c>
      <c r="G186">
        <v>32.660105999999999</v>
      </c>
    </row>
    <row r="187" spans="1:7" x14ac:dyDescent="0.25">
      <c r="A187" s="1">
        <v>40813</v>
      </c>
      <c r="B187">
        <v>37.689999</v>
      </c>
      <c r="C187">
        <v>37.950001</v>
      </c>
      <c r="D187">
        <v>37.080002</v>
      </c>
      <c r="E187">
        <v>37.200001</v>
      </c>
      <c r="F187">
        <v>2208000</v>
      </c>
      <c r="G187">
        <v>32.633789999999998</v>
      </c>
    </row>
    <row r="188" spans="1:7" x14ac:dyDescent="0.25">
      <c r="A188" s="1">
        <v>40814</v>
      </c>
      <c r="B188">
        <v>37.330002</v>
      </c>
      <c r="C188">
        <v>37.599997999999999</v>
      </c>
      <c r="D188">
        <v>36.470001000000003</v>
      </c>
      <c r="E188">
        <v>36.509998000000003</v>
      </c>
      <c r="F188">
        <v>1474900</v>
      </c>
      <c r="G188">
        <v>32.028483999999999</v>
      </c>
    </row>
    <row r="189" spans="1:7" x14ac:dyDescent="0.25">
      <c r="A189" s="1">
        <v>40815</v>
      </c>
      <c r="B189">
        <v>36.950001</v>
      </c>
      <c r="C189">
        <v>38.159999999999997</v>
      </c>
      <c r="D189">
        <v>36.900002000000001</v>
      </c>
      <c r="E189">
        <v>38.159999999999997</v>
      </c>
      <c r="F189">
        <v>2393700</v>
      </c>
      <c r="G189">
        <v>33.475951000000002</v>
      </c>
    </row>
    <row r="190" spans="1:7" x14ac:dyDescent="0.25">
      <c r="A190" s="1">
        <v>40816</v>
      </c>
      <c r="B190">
        <v>37.830002</v>
      </c>
      <c r="C190">
        <v>39.040000999999997</v>
      </c>
      <c r="D190">
        <v>37.729999999999997</v>
      </c>
      <c r="E190">
        <v>38.779998999999997</v>
      </c>
      <c r="F190">
        <v>2821800</v>
      </c>
      <c r="G190">
        <v>34.019846999999999</v>
      </c>
    </row>
    <row r="191" spans="1:7" x14ac:dyDescent="0.25">
      <c r="A191" s="1">
        <v>40819</v>
      </c>
      <c r="B191">
        <v>38.509998000000003</v>
      </c>
      <c r="C191">
        <v>38.880001</v>
      </c>
      <c r="D191">
        <v>37.229999999999997</v>
      </c>
      <c r="E191">
        <v>37.240001999999997</v>
      </c>
      <c r="F191">
        <v>2365100</v>
      </c>
      <c r="G191">
        <v>32.668880999999999</v>
      </c>
    </row>
    <row r="192" spans="1:7" x14ac:dyDescent="0.25">
      <c r="A192" s="1">
        <v>40820</v>
      </c>
      <c r="B192">
        <v>36.869999</v>
      </c>
      <c r="C192">
        <v>37.520000000000003</v>
      </c>
      <c r="D192">
        <v>36.340000000000003</v>
      </c>
      <c r="E192">
        <v>37.459999000000003</v>
      </c>
      <c r="F192">
        <v>2100000</v>
      </c>
      <c r="G192">
        <v>32.861874</v>
      </c>
    </row>
    <row r="193" spans="1:7" x14ac:dyDescent="0.25">
      <c r="A193" s="1">
        <v>40821</v>
      </c>
      <c r="B193">
        <v>37.520000000000003</v>
      </c>
      <c r="C193">
        <v>37.599997999999999</v>
      </c>
      <c r="D193">
        <v>36.75</v>
      </c>
      <c r="E193">
        <v>37.020000000000003</v>
      </c>
      <c r="F193">
        <v>1737700</v>
      </c>
      <c r="G193">
        <v>32.475884000000001</v>
      </c>
    </row>
    <row r="194" spans="1:7" x14ac:dyDescent="0.25">
      <c r="A194" s="1">
        <v>40822</v>
      </c>
      <c r="B194">
        <v>36.919998</v>
      </c>
      <c r="C194">
        <v>37.830002</v>
      </c>
      <c r="D194">
        <v>36.590000000000003</v>
      </c>
      <c r="E194">
        <v>37.810001</v>
      </c>
      <c r="F194">
        <v>1766700</v>
      </c>
      <c r="G194">
        <v>33.168914000000001</v>
      </c>
    </row>
    <row r="195" spans="1:7" x14ac:dyDescent="0.25">
      <c r="A195" s="1">
        <v>40823</v>
      </c>
      <c r="B195">
        <v>38.080002</v>
      </c>
      <c r="C195">
        <v>38.830002</v>
      </c>
      <c r="D195">
        <v>37.880001</v>
      </c>
      <c r="E195">
        <v>38.470001000000003</v>
      </c>
      <c r="F195">
        <v>2037400</v>
      </c>
      <c r="G195">
        <v>33.747900999999999</v>
      </c>
    </row>
    <row r="196" spans="1:7" x14ac:dyDescent="0.25">
      <c r="A196" s="1">
        <v>40826</v>
      </c>
      <c r="B196">
        <v>39.099997999999999</v>
      </c>
      <c r="C196">
        <v>39.25</v>
      </c>
      <c r="D196">
        <v>38.720001000000003</v>
      </c>
      <c r="E196">
        <v>39.240001999999997</v>
      </c>
      <c r="F196">
        <v>1386400</v>
      </c>
      <c r="G196">
        <v>34.423386000000001</v>
      </c>
    </row>
    <row r="197" spans="1:7" x14ac:dyDescent="0.25">
      <c r="A197" s="1">
        <v>40827</v>
      </c>
      <c r="B197">
        <v>39</v>
      </c>
      <c r="C197">
        <v>39.139999000000003</v>
      </c>
      <c r="D197">
        <v>38.740001999999997</v>
      </c>
      <c r="E197">
        <v>38.939999</v>
      </c>
      <c r="F197">
        <v>1553600</v>
      </c>
      <c r="G197">
        <v>34.160207</v>
      </c>
    </row>
    <row r="198" spans="1:7" x14ac:dyDescent="0.25">
      <c r="A198" s="1">
        <v>40828</v>
      </c>
      <c r="B198">
        <v>39.099997999999999</v>
      </c>
      <c r="C198">
        <v>39.810001</v>
      </c>
      <c r="D198">
        <v>38.979999999999997</v>
      </c>
      <c r="E198">
        <v>39.720001000000003</v>
      </c>
      <c r="F198">
        <v>2249700</v>
      </c>
      <c r="G198">
        <v>34.844465999999997</v>
      </c>
    </row>
    <row r="199" spans="1:7" x14ac:dyDescent="0.25">
      <c r="A199" s="1">
        <v>40829</v>
      </c>
      <c r="B199">
        <v>39.479999999999997</v>
      </c>
      <c r="C199">
        <v>39.93</v>
      </c>
      <c r="D199">
        <v>39.270000000000003</v>
      </c>
      <c r="E199">
        <v>39.700001</v>
      </c>
      <c r="F199">
        <v>1184000</v>
      </c>
      <c r="G199">
        <v>34.826920999999999</v>
      </c>
    </row>
    <row r="200" spans="1:7" x14ac:dyDescent="0.25">
      <c r="A200" s="1">
        <v>40830</v>
      </c>
      <c r="B200">
        <v>39.900002000000001</v>
      </c>
      <c r="C200">
        <v>40.020000000000003</v>
      </c>
      <c r="D200">
        <v>39.639999000000003</v>
      </c>
      <c r="E200">
        <v>39.799999</v>
      </c>
      <c r="F200">
        <v>1124800</v>
      </c>
      <c r="G200">
        <v>34.914645</v>
      </c>
    </row>
    <row r="201" spans="1:7" x14ac:dyDescent="0.25">
      <c r="A201" s="1">
        <v>40833</v>
      </c>
      <c r="B201">
        <v>39.709999000000003</v>
      </c>
      <c r="C201">
        <v>39.82</v>
      </c>
      <c r="D201">
        <v>39.029998999999997</v>
      </c>
      <c r="E201">
        <v>39.220001000000003</v>
      </c>
      <c r="F201">
        <v>1297500</v>
      </c>
      <c r="G201">
        <v>34.405839999999998</v>
      </c>
    </row>
    <row r="202" spans="1:7" x14ac:dyDescent="0.25">
      <c r="A202" s="1">
        <v>40834</v>
      </c>
      <c r="B202">
        <v>39.119999</v>
      </c>
      <c r="C202">
        <v>39.82</v>
      </c>
      <c r="D202">
        <v>38.459999000000003</v>
      </c>
      <c r="E202">
        <v>39.479999999999997</v>
      </c>
      <c r="F202">
        <v>1422800</v>
      </c>
      <c r="G202">
        <v>34.633924</v>
      </c>
    </row>
    <row r="203" spans="1:7" x14ac:dyDescent="0.25">
      <c r="A203" s="1">
        <v>40835</v>
      </c>
      <c r="B203">
        <v>39.380001</v>
      </c>
      <c r="C203">
        <v>39.75</v>
      </c>
      <c r="D203">
        <v>39.150002000000001</v>
      </c>
      <c r="E203">
        <v>39.220001000000003</v>
      </c>
      <c r="F203">
        <v>1230600</v>
      </c>
      <c r="G203">
        <v>34.405839999999998</v>
      </c>
    </row>
    <row r="204" spans="1:7" x14ac:dyDescent="0.25">
      <c r="A204" s="1">
        <v>40836</v>
      </c>
      <c r="B204">
        <v>39.310001</v>
      </c>
      <c r="C204">
        <v>39.540000999999997</v>
      </c>
      <c r="D204">
        <v>39.130001</v>
      </c>
      <c r="E204">
        <v>39.439999</v>
      </c>
      <c r="F204">
        <v>1073900</v>
      </c>
      <c r="G204">
        <v>34.598832999999999</v>
      </c>
    </row>
    <row r="205" spans="1:7" x14ac:dyDescent="0.25">
      <c r="A205" s="1">
        <v>40837</v>
      </c>
      <c r="B205">
        <v>39.919998</v>
      </c>
      <c r="C205">
        <v>40.119999</v>
      </c>
      <c r="D205">
        <v>39.840000000000003</v>
      </c>
      <c r="E205">
        <v>40.080002</v>
      </c>
      <c r="F205">
        <v>2250500</v>
      </c>
      <c r="G205">
        <v>35.160277999999998</v>
      </c>
    </row>
    <row r="206" spans="1:7" x14ac:dyDescent="0.25">
      <c r="A206" s="1">
        <v>40840</v>
      </c>
      <c r="B206">
        <v>40.029998999999997</v>
      </c>
      <c r="C206">
        <v>40.25</v>
      </c>
      <c r="D206">
        <v>39.990001999999997</v>
      </c>
      <c r="E206">
        <v>40.119999</v>
      </c>
      <c r="F206">
        <v>1740700</v>
      </c>
      <c r="G206">
        <v>35.195365000000002</v>
      </c>
    </row>
    <row r="207" spans="1:7" x14ac:dyDescent="0.25">
      <c r="A207" s="1">
        <v>40841</v>
      </c>
      <c r="B207">
        <v>39.979999999999997</v>
      </c>
      <c r="C207">
        <v>40.240001999999997</v>
      </c>
      <c r="D207">
        <v>39.310001</v>
      </c>
      <c r="E207">
        <v>39.340000000000003</v>
      </c>
      <c r="F207">
        <v>1855500</v>
      </c>
      <c r="G207">
        <v>34.511110000000002</v>
      </c>
    </row>
    <row r="208" spans="1:7" x14ac:dyDescent="0.25">
      <c r="A208" s="1">
        <v>40842</v>
      </c>
      <c r="B208">
        <v>39.75</v>
      </c>
      <c r="C208">
        <v>40.049999</v>
      </c>
      <c r="D208">
        <v>37.139999000000003</v>
      </c>
      <c r="E208">
        <v>37.909999999999997</v>
      </c>
      <c r="F208">
        <v>4602200</v>
      </c>
      <c r="G208">
        <v>33.256638000000002</v>
      </c>
    </row>
    <row r="209" spans="1:7" x14ac:dyDescent="0.25">
      <c r="A209" s="1">
        <v>40843</v>
      </c>
      <c r="B209">
        <v>38.659999999999997</v>
      </c>
      <c r="C209">
        <v>38.659999999999997</v>
      </c>
      <c r="D209">
        <v>36.590000000000003</v>
      </c>
      <c r="E209">
        <v>36.849997999999999</v>
      </c>
      <c r="F209">
        <v>4769100</v>
      </c>
      <c r="G209">
        <v>32.326749999999997</v>
      </c>
    </row>
    <row r="210" spans="1:7" x14ac:dyDescent="0.25">
      <c r="A210" s="1">
        <v>40844</v>
      </c>
      <c r="B210">
        <v>37.130001</v>
      </c>
      <c r="C210">
        <v>37.639999000000003</v>
      </c>
      <c r="D210">
        <v>36.840000000000003</v>
      </c>
      <c r="E210">
        <v>37.389999000000003</v>
      </c>
      <c r="F210">
        <v>2746300</v>
      </c>
      <c r="G210">
        <v>32.800466999999998</v>
      </c>
    </row>
    <row r="211" spans="1:7" x14ac:dyDescent="0.25">
      <c r="A211" s="1">
        <v>40847</v>
      </c>
      <c r="B211">
        <v>36.990001999999997</v>
      </c>
      <c r="C211">
        <v>38.169998</v>
      </c>
      <c r="D211">
        <v>36.970001000000003</v>
      </c>
      <c r="E211">
        <v>37.450001</v>
      </c>
      <c r="F211">
        <v>2270000</v>
      </c>
      <c r="G211">
        <v>32.853102999999997</v>
      </c>
    </row>
    <row r="212" spans="1:7" x14ac:dyDescent="0.25">
      <c r="A212" s="1">
        <v>40848</v>
      </c>
      <c r="B212">
        <v>36.889999000000003</v>
      </c>
      <c r="C212">
        <v>37.080002</v>
      </c>
      <c r="D212">
        <v>36.439999</v>
      </c>
      <c r="E212">
        <v>36.599997999999999</v>
      </c>
      <c r="F212">
        <v>2002400</v>
      </c>
      <c r="G212">
        <v>32.107436</v>
      </c>
    </row>
    <row r="213" spans="1:7" x14ac:dyDescent="0.25">
      <c r="A213" s="1">
        <v>40849</v>
      </c>
      <c r="B213">
        <v>37.029998999999997</v>
      </c>
      <c r="C213">
        <v>37.57</v>
      </c>
      <c r="D213">
        <v>36.75</v>
      </c>
      <c r="E213">
        <v>37.090000000000003</v>
      </c>
      <c r="F213">
        <v>1521600</v>
      </c>
      <c r="G213">
        <v>32.537292000000001</v>
      </c>
    </row>
    <row r="214" spans="1:7" x14ac:dyDescent="0.25">
      <c r="A214" s="1">
        <v>40850</v>
      </c>
      <c r="B214">
        <v>37.310001</v>
      </c>
      <c r="C214">
        <v>37.790000999999997</v>
      </c>
      <c r="D214">
        <v>37.080002</v>
      </c>
      <c r="E214">
        <v>37.720001000000003</v>
      </c>
      <c r="F214">
        <v>1436700</v>
      </c>
      <c r="G214">
        <v>33.089962</v>
      </c>
    </row>
    <row r="215" spans="1:7" x14ac:dyDescent="0.25">
      <c r="A215" s="1">
        <v>40851</v>
      </c>
      <c r="B215">
        <v>37.439999</v>
      </c>
      <c r="C215">
        <v>37.490001999999997</v>
      </c>
      <c r="D215">
        <v>37.029998999999997</v>
      </c>
      <c r="E215">
        <v>37.130001</v>
      </c>
      <c r="F215">
        <v>1825400</v>
      </c>
      <c r="G215">
        <v>32.572383000000002</v>
      </c>
    </row>
    <row r="216" spans="1:7" x14ac:dyDescent="0.25">
      <c r="A216" s="1">
        <v>40854</v>
      </c>
      <c r="B216">
        <v>37.229999999999997</v>
      </c>
      <c r="C216">
        <v>37.470001000000003</v>
      </c>
      <c r="D216">
        <v>36.630001</v>
      </c>
      <c r="E216">
        <v>37.400002000000001</v>
      </c>
      <c r="F216">
        <v>1917500</v>
      </c>
      <c r="G216">
        <v>32.809241</v>
      </c>
    </row>
    <row r="217" spans="1:7" x14ac:dyDescent="0.25">
      <c r="A217" s="1">
        <v>40855</v>
      </c>
      <c r="B217">
        <v>37.389999000000003</v>
      </c>
      <c r="C217">
        <v>37.450001</v>
      </c>
      <c r="D217">
        <v>36.75</v>
      </c>
      <c r="E217">
        <v>37.080002</v>
      </c>
      <c r="F217">
        <v>1927500</v>
      </c>
      <c r="G217">
        <v>32.528520999999998</v>
      </c>
    </row>
    <row r="218" spans="1:7" x14ac:dyDescent="0.25">
      <c r="A218" s="1">
        <v>40856</v>
      </c>
      <c r="B218">
        <v>36.529998999999997</v>
      </c>
      <c r="C218">
        <v>36.799999</v>
      </c>
      <c r="D218">
        <v>36.200001</v>
      </c>
      <c r="E218">
        <v>36.490001999999997</v>
      </c>
      <c r="F218">
        <v>1806500</v>
      </c>
      <c r="G218">
        <v>32.010942</v>
      </c>
    </row>
    <row r="219" spans="1:7" x14ac:dyDescent="0.25">
      <c r="A219" s="1">
        <v>40857</v>
      </c>
      <c r="B219">
        <v>36.889999000000003</v>
      </c>
      <c r="C219">
        <v>37.419998</v>
      </c>
      <c r="D219">
        <v>36.57</v>
      </c>
      <c r="E219">
        <v>37.400002000000001</v>
      </c>
      <c r="F219">
        <v>2266700</v>
      </c>
      <c r="G219">
        <v>32.809241</v>
      </c>
    </row>
    <row r="220" spans="1:7" x14ac:dyDescent="0.25">
      <c r="A220" s="1">
        <v>40858</v>
      </c>
      <c r="B220">
        <v>37.639999000000003</v>
      </c>
      <c r="C220">
        <v>37.68</v>
      </c>
      <c r="D220">
        <v>37.169998</v>
      </c>
      <c r="E220">
        <v>37.189999</v>
      </c>
      <c r="F220">
        <v>1680500</v>
      </c>
      <c r="G220">
        <v>32.625016000000002</v>
      </c>
    </row>
    <row r="221" spans="1:7" x14ac:dyDescent="0.25">
      <c r="A221" s="1">
        <v>40861</v>
      </c>
      <c r="B221">
        <v>37.169998</v>
      </c>
      <c r="C221">
        <v>37.389999000000003</v>
      </c>
      <c r="D221">
        <v>36.459999000000003</v>
      </c>
      <c r="E221">
        <v>36.529998999999997</v>
      </c>
      <c r="F221">
        <v>1502600</v>
      </c>
      <c r="G221">
        <v>32.046028999999997</v>
      </c>
    </row>
    <row r="222" spans="1:7" x14ac:dyDescent="0.25">
      <c r="A222" s="1">
        <v>40862</v>
      </c>
      <c r="B222">
        <v>36.540000999999997</v>
      </c>
      <c r="C222">
        <v>36.860000999999997</v>
      </c>
      <c r="D222">
        <v>36.459999000000003</v>
      </c>
      <c r="E222">
        <v>36.720001000000003</v>
      </c>
      <c r="F222">
        <v>1177800</v>
      </c>
      <c r="G222">
        <v>32.212708999999997</v>
      </c>
    </row>
    <row r="223" spans="1:7" x14ac:dyDescent="0.25">
      <c r="A223" s="1">
        <v>40863</v>
      </c>
      <c r="B223">
        <v>36.490001999999997</v>
      </c>
      <c r="C223">
        <v>36.75</v>
      </c>
      <c r="D223">
        <v>36</v>
      </c>
      <c r="E223">
        <v>36.07</v>
      </c>
      <c r="F223">
        <v>1633000</v>
      </c>
      <c r="G223">
        <v>31.642493999999999</v>
      </c>
    </row>
    <row r="224" spans="1:7" x14ac:dyDescent="0.25">
      <c r="A224" s="1">
        <v>40864</v>
      </c>
      <c r="B224">
        <v>36</v>
      </c>
      <c r="C224">
        <v>36.479999999999997</v>
      </c>
      <c r="D224">
        <v>35.549999</v>
      </c>
      <c r="E224">
        <v>35.790000999999997</v>
      </c>
      <c r="F224">
        <v>1644300</v>
      </c>
      <c r="G224">
        <v>31.396864000000001</v>
      </c>
    </row>
    <row r="225" spans="1:7" x14ac:dyDescent="0.25">
      <c r="A225" s="1">
        <v>40865</v>
      </c>
      <c r="B225">
        <v>36.18</v>
      </c>
      <c r="C225">
        <v>37.020000000000003</v>
      </c>
      <c r="D225">
        <v>36.049999</v>
      </c>
      <c r="E225">
        <v>36.720001000000003</v>
      </c>
      <c r="F225">
        <v>2886000</v>
      </c>
      <c r="G225">
        <v>32.212708999999997</v>
      </c>
    </row>
    <row r="226" spans="1:7" x14ac:dyDescent="0.25">
      <c r="A226" s="1">
        <v>40868</v>
      </c>
      <c r="B226">
        <v>36.299999</v>
      </c>
      <c r="C226">
        <v>36.599997999999999</v>
      </c>
      <c r="D226">
        <v>35.830002</v>
      </c>
      <c r="E226">
        <v>35.830002</v>
      </c>
      <c r="F226">
        <v>1601700</v>
      </c>
      <c r="G226">
        <v>31.431954999999999</v>
      </c>
    </row>
    <row r="227" spans="1:7" x14ac:dyDescent="0.25">
      <c r="A227" s="1">
        <v>40869</v>
      </c>
      <c r="B227">
        <v>35.740001999999997</v>
      </c>
      <c r="C227">
        <v>35.849997999999999</v>
      </c>
      <c r="D227">
        <v>35.479999999999997</v>
      </c>
      <c r="E227">
        <v>35.68</v>
      </c>
      <c r="F227">
        <v>1121100</v>
      </c>
      <c r="G227">
        <v>31.300366</v>
      </c>
    </row>
    <row r="228" spans="1:7" x14ac:dyDescent="0.25">
      <c r="A228" s="1">
        <v>40870</v>
      </c>
      <c r="B228">
        <v>35.290000999999997</v>
      </c>
      <c r="C228">
        <v>35.32</v>
      </c>
      <c r="D228">
        <v>34.720001000000003</v>
      </c>
      <c r="E228">
        <v>34.779998999999997</v>
      </c>
      <c r="F228">
        <v>1472300</v>
      </c>
      <c r="G228">
        <v>30.510836999999999</v>
      </c>
    </row>
    <row r="229" spans="1:7" x14ac:dyDescent="0.25">
      <c r="A229" s="1">
        <v>40872</v>
      </c>
      <c r="B229">
        <v>34.68</v>
      </c>
      <c r="C229">
        <v>35.229999999999997</v>
      </c>
      <c r="D229">
        <v>34.650002000000001</v>
      </c>
      <c r="E229">
        <v>34.959999000000003</v>
      </c>
      <c r="F229">
        <v>497400</v>
      </c>
      <c r="G229">
        <v>30.668742999999999</v>
      </c>
    </row>
    <row r="230" spans="1:7" x14ac:dyDescent="0.25">
      <c r="A230" s="1">
        <v>40875</v>
      </c>
      <c r="B230">
        <v>35.43</v>
      </c>
      <c r="C230">
        <v>35.840000000000003</v>
      </c>
      <c r="D230">
        <v>35.330002</v>
      </c>
      <c r="E230">
        <v>35.700001</v>
      </c>
      <c r="F230">
        <v>2283400</v>
      </c>
      <c r="G230">
        <v>31.317910999999999</v>
      </c>
    </row>
    <row r="231" spans="1:7" x14ac:dyDescent="0.25">
      <c r="A231" s="1">
        <v>40876</v>
      </c>
      <c r="B231">
        <v>35.869999</v>
      </c>
      <c r="C231">
        <v>36.049999</v>
      </c>
      <c r="D231">
        <v>35.479999999999997</v>
      </c>
      <c r="E231">
        <v>35.57</v>
      </c>
      <c r="F231">
        <v>2928700</v>
      </c>
      <c r="G231">
        <v>31.203868</v>
      </c>
    </row>
    <row r="232" spans="1:7" x14ac:dyDescent="0.25">
      <c r="A232" s="1">
        <v>40877</v>
      </c>
      <c r="B232">
        <v>36.220001000000003</v>
      </c>
      <c r="C232">
        <v>36.82</v>
      </c>
      <c r="D232">
        <v>36.220001000000003</v>
      </c>
      <c r="E232">
        <v>36.529998999999997</v>
      </c>
      <c r="F232">
        <v>2183800</v>
      </c>
      <c r="G232">
        <v>32.046028999999997</v>
      </c>
    </row>
    <row r="233" spans="1:7" x14ac:dyDescent="0.25">
      <c r="A233" s="1">
        <v>40878</v>
      </c>
      <c r="B233">
        <v>36.610000999999997</v>
      </c>
      <c r="C233">
        <v>37.060001</v>
      </c>
      <c r="D233">
        <v>36.540000999999997</v>
      </c>
      <c r="E233">
        <v>36.639999000000003</v>
      </c>
      <c r="F233">
        <v>1155500</v>
      </c>
      <c r="G233">
        <v>32.142527000000001</v>
      </c>
    </row>
    <row r="234" spans="1:7" x14ac:dyDescent="0.25">
      <c r="A234" s="1">
        <v>40879</v>
      </c>
      <c r="B234">
        <v>36.82</v>
      </c>
      <c r="C234">
        <v>36.889999000000003</v>
      </c>
      <c r="D234">
        <v>36.599997999999999</v>
      </c>
      <c r="E234">
        <v>36.689999</v>
      </c>
      <c r="F234">
        <v>961800</v>
      </c>
      <c r="G234">
        <v>32.186388999999998</v>
      </c>
    </row>
    <row r="235" spans="1:7" x14ac:dyDescent="0.25">
      <c r="A235" s="1">
        <v>40882</v>
      </c>
      <c r="B235">
        <v>37.090000000000003</v>
      </c>
      <c r="C235">
        <v>37.709999000000003</v>
      </c>
      <c r="D235">
        <v>37.080002</v>
      </c>
      <c r="E235">
        <v>37.700001</v>
      </c>
      <c r="F235">
        <v>1865700</v>
      </c>
      <c r="G235">
        <v>33.072415999999997</v>
      </c>
    </row>
    <row r="236" spans="1:7" x14ac:dyDescent="0.25">
      <c r="A236" s="1">
        <v>40883</v>
      </c>
      <c r="B236">
        <v>37.810001</v>
      </c>
      <c r="C236">
        <v>37.900002000000001</v>
      </c>
      <c r="D236">
        <v>37.439999</v>
      </c>
      <c r="E236">
        <v>37.560001</v>
      </c>
      <c r="F236">
        <v>1301700</v>
      </c>
      <c r="G236">
        <v>32.949601000000001</v>
      </c>
    </row>
    <row r="237" spans="1:7" x14ac:dyDescent="0.25">
      <c r="A237" s="1">
        <v>40884</v>
      </c>
      <c r="B237">
        <v>37.560001</v>
      </c>
      <c r="C237">
        <v>37.840000000000003</v>
      </c>
      <c r="D237">
        <v>37.380001</v>
      </c>
      <c r="E237">
        <v>37.729999999999997</v>
      </c>
      <c r="F237">
        <v>1201500</v>
      </c>
      <c r="G237">
        <v>33.098733000000003</v>
      </c>
    </row>
    <row r="238" spans="1:7" x14ac:dyDescent="0.25">
      <c r="A238" s="1">
        <v>40885</v>
      </c>
      <c r="B238">
        <v>37.599997999999999</v>
      </c>
      <c r="C238">
        <v>38.130001</v>
      </c>
      <c r="D238">
        <v>37.599997999999999</v>
      </c>
      <c r="E238">
        <v>37.919998</v>
      </c>
      <c r="F238">
        <v>1576600</v>
      </c>
      <c r="G238">
        <v>33.265408999999998</v>
      </c>
    </row>
    <row r="239" spans="1:7" x14ac:dyDescent="0.25">
      <c r="A239" s="1">
        <v>40886</v>
      </c>
      <c r="B239">
        <v>37.82</v>
      </c>
      <c r="C239">
        <v>37.970001000000003</v>
      </c>
      <c r="D239">
        <v>37.659999999999997</v>
      </c>
      <c r="E239">
        <v>37.82</v>
      </c>
      <c r="F239">
        <v>1253000</v>
      </c>
      <c r="G239">
        <v>33.177684999999997</v>
      </c>
    </row>
    <row r="240" spans="1:7" x14ac:dyDescent="0.25">
      <c r="A240" s="1">
        <v>40889</v>
      </c>
      <c r="B240">
        <v>37.790000999999997</v>
      </c>
      <c r="C240">
        <v>37.790000999999997</v>
      </c>
      <c r="D240">
        <v>37.259998000000003</v>
      </c>
      <c r="E240">
        <v>37.779998999999997</v>
      </c>
      <c r="F240">
        <v>1444100</v>
      </c>
      <c r="G240">
        <v>33.142595</v>
      </c>
    </row>
    <row r="241" spans="1:7" x14ac:dyDescent="0.25">
      <c r="A241" s="1">
        <v>40890</v>
      </c>
      <c r="B241">
        <v>37.93</v>
      </c>
      <c r="C241">
        <v>38.490001999999997</v>
      </c>
      <c r="D241">
        <v>37.590000000000003</v>
      </c>
      <c r="E241">
        <v>37.659999999999997</v>
      </c>
      <c r="F241">
        <v>1892100</v>
      </c>
      <c r="G241">
        <v>33.037325000000003</v>
      </c>
    </row>
    <row r="242" spans="1:7" x14ac:dyDescent="0.25">
      <c r="A242" s="1">
        <v>40891</v>
      </c>
      <c r="B242">
        <v>37.709999000000003</v>
      </c>
      <c r="C242">
        <v>37.93</v>
      </c>
      <c r="D242">
        <v>37.490001999999997</v>
      </c>
      <c r="E242">
        <v>37.779998999999997</v>
      </c>
      <c r="F242">
        <v>1514800</v>
      </c>
      <c r="G242">
        <v>33.142595</v>
      </c>
    </row>
    <row r="243" spans="1:7" x14ac:dyDescent="0.25">
      <c r="A243" s="1">
        <v>40892</v>
      </c>
      <c r="B243">
        <v>37.689999</v>
      </c>
      <c r="C243">
        <v>38.360000999999997</v>
      </c>
      <c r="D243">
        <v>37.470001000000003</v>
      </c>
      <c r="E243">
        <v>38.200001</v>
      </c>
      <c r="F243">
        <v>2092900</v>
      </c>
      <c r="G243">
        <v>33.797310000000003</v>
      </c>
    </row>
    <row r="244" spans="1:7" x14ac:dyDescent="0.25">
      <c r="A244" s="1">
        <v>40893</v>
      </c>
      <c r="B244">
        <v>38.360000999999997</v>
      </c>
      <c r="C244">
        <v>39.029998999999997</v>
      </c>
      <c r="D244">
        <v>38.25</v>
      </c>
      <c r="E244">
        <v>38.810001</v>
      </c>
      <c r="F244">
        <v>3245100</v>
      </c>
      <c r="G244">
        <v>34.337006000000002</v>
      </c>
    </row>
    <row r="245" spans="1:7" x14ac:dyDescent="0.25">
      <c r="A245" s="1">
        <v>40896</v>
      </c>
      <c r="B245">
        <v>38.939999</v>
      </c>
      <c r="C245">
        <v>39.150002000000001</v>
      </c>
      <c r="D245">
        <v>38.369999</v>
      </c>
      <c r="E245">
        <v>38.529998999999997</v>
      </c>
      <c r="F245">
        <v>1788400</v>
      </c>
      <c r="G245">
        <v>34.089274000000003</v>
      </c>
    </row>
    <row r="246" spans="1:7" x14ac:dyDescent="0.25">
      <c r="A246" s="1">
        <v>40897</v>
      </c>
      <c r="B246">
        <v>38.790000999999997</v>
      </c>
      <c r="C246">
        <v>39.529998999999997</v>
      </c>
      <c r="D246">
        <v>38.790000999999997</v>
      </c>
      <c r="E246">
        <v>39.240001999999997</v>
      </c>
      <c r="F246">
        <v>1876900</v>
      </c>
      <c r="G246">
        <v>34.717447</v>
      </c>
    </row>
    <row r="247" spans="1:7" x14ac:dyDescent="0.25">
      <c r="A247" s="1">
        <v>40898</v>
      </c>
      <c r="B247">
        <v>39.240001999999997</v>
      </c>
      <c r="C247">
        <v>39.720001000000003</v>
      </c>
      <c r="D247">
        <v>39.159999999999997</v>
      </c>
      <c r="E247">
        <v>39.32</v>
      </c>
      <c r="F247">
        <v>1752000</v>
      </c>
      <c r="G247">
        <v>34.788224999999997</v>
      </c>
    </row>
    <row r="248" spans="1:7" x14ac:dyDescent="0.25">
      <c r="A248" s="1">
        <v>40899</v>
      </c>
      <c r="B248">
        <v>39.360000999999997</v>
      </c>
      <c r="C248">
        <v>39.520000000000003</v>
      </c>
      <c r="D248">
        <v>39.090000000000003</v>
      </c>
      <c r="E248">
        <v>39.279998999999997</v>
      </c>
      <c r="F248">
        <v>1124200</v>
      </c>
      <c r="G248">
        <v>34.752834</v>
      </c>
    </row>
    <row r="249" spans="1:7" x14ac:dyDescent="0.25">
      <c r="A249" s="1">
        <v>40900</v>
      </c>
      <c r="B249">
        <v>39.349997999999999</v>
      </c>
      <c r="C249">
        <v>39.880001</v>
      </c>
      <c r="D249">
        <v>39.200001</v>
      </c>
      <c r="E249">
        <v>39.830002</v>
      </c>
      <c r="F249">
        <v>885700</v>
      </c>
      <c r="G249">
        <v>35.239446999999998</v>
      </c>
    </row>
    <row r="250" spans="1:7" x14ac:dyDescent="0.25">
      <c r="A250" s="1">
        <v>40904</v>
      </c>
      <c r="B250">
        <v>39.849997999999999</v>
      </c>
      <c r="C250">
        <v>40.060001</v>
      </c>
      <c r="D250">
        <v>39.770000000000003</v>
      </c>
      <c r="E250">
        <v>39.880001</v>
      </c>
      <c r="F250">
        <v>1270600</v>
      </c>
      <c r="G250">
        <v>35.283684000000001</v>
      </c>
    </row>
    <row r="251" spans="1:7" x14ac:dyDescent="0.25">
      <c r="A251" s="1">
        <v>40905</v>
      </c>
      <c r="B251">
        <v>39.900002000000001</v>
      </c>
      <c r="C251">
        <v>39.939999</v>
      </c>
      <c r="D251">
        <v>39.360000999999997</v>
      </c>
      <c r="E251">
        <v>39.409999999999997</v>
      </c>
      <c r="F251">
        <v>980600</v>
      </c>
      <c r="G251">
        <v>34.867851999999999</v>
      </c>
    </row>
    <row r="252" spans="1:7" x14ac:dyDescent="0.25">
      <c r="A252" s="1">
        <v>40906</v>
      </c>
      <c r="B252">
        <v>39.540000999999997</v>
      </c>
      <c r="C252">
        <v>40.060001</v>
      </c>
      <c r="D252">
        <v>39.520000000000003</v>
      </c>
      <c r="E252">
        <v>39.909999999999997</v>
      </c>
      <c r="F252">
        <v>907100</v>
      </c>
      <c r="G252">
        <v>35.310225000000003</v>
      </c>
    </row>
    <row r="253" spans="1:7" x14ac:dyDescent="0.25">
      <c r="A253" s="1">
        <v>40907</v>
      </c>
      <c r="B253">
        <v>39.860000999999997</v>
      </c>
      <c r="C253">
        <v>39.979999999999997</v>
      </c>
      <c r="D253">
        <v>39.349997999999999</v>
      </c>
      <c r="E253">
        <v>39.479999999999997</v>
      </c>
      <c r="F253">
        <v>857600</v>
      </c>
      <c r="G253">
        <v>34.929783999999998</v>
      </c>
    </row>
    <row r="254" spans="1:7" x14ac:dyDescent="0.25">
      <c r="A254" s="1">
        <v>40911</v>
      </c>
      <c r="B254">
        <v>39.869999</v>
      </c>
      <c r="C254">
        <v>39.979999999999997</v>
      </c>
      <c r="D254">
        <v>37.810001</v>
      </c>
      <c r="E254">
        <v>38.340000000000003</v>
      </c>
      <c r="F254">
        <v>3213100</v>
      </c>
      <c r="G254">
        <v>33.921174000000001</v>
      </c>
    </row>
    <row r="255" spans="1:7" x14ac:dyDescent="0.25">
      <c r="A255" s="1">
        <v>40912</v>
      </c>
      <c r="B255">
        <v>38.32</v>
      </c>
      <c r="C255">
        <v>38.650002000000001</v>
      </c>
      <c r="D255">
        <v>38.310001</v>
      </c>
      <c r="E255">
        <v>38.549999</v>
      </c>
      <c r="F255">
        <v>1517300</v>
      </c>
      <c r="G255">
        <v>34.106969999999997</v>
      </c>
    </row>
    <row r="256" spans="1:7" x14ac:dyDescent="0.25">
      <c r="A256" s="1">
        <v>40913</v>
      </c>
      <c r="B256">
        <v>38.529998999999997</v>
      </c>
      <c r="C256">
        <v>38.869999</v>
      </c>
      <c r="D256">
        <v>38.299999</v>
      </c>
      <c r="E256">
        <v>38.790000999999997</v>
      </c>
      <c r="F256">
        <v>2057700</v>
      </c>
      <c r="G256">
        <v>34.319310000000002</v>
      </c>
    </row>
    <row r="257" spans="1:7" x14ac:dyDescent="0.25">
      <c r="A257" s="1">
        <v>40914</v>
      </c>
      <c r="B257">
        <v>38.779998999999997</v>
      </c>
      <c r="C257">
        <v>38.810001</v>
      </c>
      <c r="D257">
        <v>38.479999999999997</v>
      </c>
      <c r="E257">
        <v>38.520000000000003</v>
      </c>
      <c r="F257">
        <v>1126600</v>
      </c>
      <c r="G257">
        <v>34.080427999999998</v>
      </c>
    </row>
    <row r="258" spans="1:7" x14ac:dyDescent="0.25">
      <c r="A258" s="1">
        <v>40917</v>
      </c>
      <c r="B258">
        <v>38.610000999999997</v>
      </c>
      <c r="C258">
        <v>38.740001999999997</v>
      </c>
      <c r="D258">
        <v>38.5</v>
      </c>
      <c r="E258">
        <v>38.520000000000003</v>
      </c>
      <c r="F258">
        <v>715800</v>
      </c>
      <c r="G258">
        <v>34.080427999999998</v>
      </c>
    </row>
    <row r="259" spans="1:7" x14ac:dyDescent="0.25">
      <c r="A259" s="1">
        <v>40918</v>
      </c>
      <c r="B259">
        <v>38.700001</v>
      </c>
      <c r="C259">
        <v>38.799999</v>
      </c>
      <c r="D259">
        <v>38.479999999999997</v>
      </c>
      <c r="E259">
        <v>38.619999</v>
      </c>
      <c r="F259">
        <v>1065700</v>
      </c>
      <c r="G259">
        <v>34.168902000000003</v>
      </c>
    </row>
    <row r="260" spans="1:7" x14ac:dyDescent="0.25">
      <c r="A260" s="1">
        <v>40919</v>
      </c>
      <c r="B260">
        <v>38.419998</v>
      </c>
      <c r="C260">
        <v>38.520000000000003</v>
      </c>
      <c r="D260">
        <v>38.060001</v>
      </c>
      <c r="E260">
        <v>38.150002000000001</v>
      </c>
      <c r="F260">
        <v>1453800</v>
      </c>
      <c r="G260">
        <v>33.753073000000001</v>
      </c>
    </row>
    <row r="261" spans="1:7" x14ac:dyDescent="0.25">
      <c r="A261" s="1">
        <v>40920</v>
      </c>
      <c r="B261">
        <v>38.159999999999997</v>
      </c>
      <c r="C261">
        <v>38.340000000000003</v>
      </c>
      <c r="D261">
        <v>37.770000000000003</v>
      </c>
      <c r="E261">
        <v>37.959999000000003</v>
      </c>
      <c r="F261">
        <v>1618500</v>
      </c>
      <c r="G261">
        <v>33.584969000000001</v>
      </c>
    </row>
    <row r="262" spans="1:7" x14ac:dyDescent="0.25">
      <c r="A262" s="1">
        <v>40921</v>
      </c>
      <c r="B262">
        <v>37.18</v>
      </c>
      <c r="C262">
        <v>37.950001</v>
      </c>
      <c r="D262">
        <v>36.509998000000003</v>
      </c>
      <c r="E262">
        <v>37.82</v>
      </c>
      <c r="F262">
        <v>2768800</v>
      </c>
      <c r="G262">
        <v>33.461105000000003</v>
      </c>
    </row>
    <row r="263" spans="1:7" x14ac:dyDescent="0.25">
      <c r="A263" s="1">
        <v>40925</v>
      </c>
      <c r="B263">
        <v>38.18</v>
      </c>
      <c r="C263">
        <v>38.389999000000003</v>
      </c>
      <c r="D263">
        <v>37.560001</v>
      </c>
      <c r="E263">
        <v>37.630001</v>
      </c>
      <c r="F263">
        <v>1244900</v>
      </c>
      <c r="G263">
        <v>33.293005000000001</v>
      </c>
    </row>
    <row r="264" spans="1:7" x14ac:dyDescent="0.25">
      <c r="A264" s="1">
        <v>40926</v>
      </c>
      <c r="B264">
        <v>37.57</v>
      </c>
      <c r="C264">
        <v>37.779998999999997</v>
      </c>
      <c r="D264">
        <v>37.43</v>
      </c>
      <c r="E264">
        <v>37.720001000000003</v>
      </c>
      <c r="F264">
        <v>1397200</v>
      </c>
      <c r="G264">
        <v>33.372632000000003</v>
      </c>
    </row>
    <row r="265" spans="1:7" x14ac:dyDescent="0.25">
      <c r="A265" s="1">
        <v>40927</v>
      </c>
      <c r="B265">
        <v>37.590000000000003</v>
      </c>
      <c r="C265">
        <v>37.729999999999997</v>
      </c>
      <c r="D265">
        <v>37.229999999999997</v>
      </c>
      <c r="E265">
        <v>37.330002</v>
      </c>
      <c r="F265">
        <v>1928000</v>
      </c>
      <c r="G265">
        <v>33.027580999999998</v>
      </c>
    </row>
    <row r="266" spans="1:7" x14ac:dyDescent="0.25">
      <c r="A266" s="1">
        <v>40928</v>
      </c>
      <c r="B266">
        <v>37.330002</v>
      </c>
      <c r="C266">
        <v>37.700001</v>
      </c>
      <c r="D266">
        <v>37.029998999999997</v>
      </c>
      <c r="E266">
        <v>37.669998</v>
      </c>
      <c r="F266">
        <v>2385200</v>
      </c>
      <c r="G266">
        <v>33.328392000000001</v>
      </c>
    </row>
    <row r="267" spans="1:7" x14ac:dyDescent="0.25">
      <c r="A267" s="1">
        <v>40931</v>
      </c>
      <c r="B267">
        <v>37.619999</v>
      </c>
      <c r="C267">
        <v>38.330002</v>
      </c>
      <c r="D267">
        <v>37.619999</v>
      </c>
      <c r="E267">
        <v>38.090000000000003</v>
      </c>
      <c r="F267">
        <v>1273800</v>
      </c>
      <c r="G267">
        <v>33.699987</v>
      </c>
    </row>
    <row r="268" spans="1:7" x14ac:dyDescent="0.25">
      <c r="A268" s="1">
        <v>40932</v>
      </c>
      <c r="B268">
        <v>37.869999</v>
      </c>
      <c r="C268">
        <v>38.060001</v>
      </c>
      <c r="D268">
        <v>37.720001000000003</v>
      </c>
      <c r="E268">
        <v>37.799999</v>
      </c>
      <c r="F268">
        <v>1495300</v>
      </c>
      <c r="G268">
        <v>33.44341</v>
      </c>
    </row>
    <row r="269" spans="1:7" x14ac:dyDescent="0.25">
      <c r="A269" s="1">
        <v>40933</v>
      </c>
      <c r="B269">
        <v>37.659999999999997</v>
      </c>
      <c r="C269">
        <v>38.860000999999997</v>
      </c>
      <c r="D269">
        <v>37.619999</v>
      </c>
      <c r="E269">
        <v>38.759998000000003</v>
      </c>
      <c r="F269">
        <v>1928000</v>
      </c>
      <c r="G269">
        <v>34.292766</v>
      </c>
    </row>
    <row r="270" spans="1:7" x14ac:dyDescent="0.25">
      <c r="A270" s="1">
        <v>40934</v>
      </c>
      <c r="B270">
        <v>39.029998999999997</v>
      </c>
      <c r="C270">
        <v>39.669998</v>
      </c>
      <c r="D270">
        <v>38.860000999999997</v>
      </c>
      <c r="E270">
        <v>39.080002</v>
      </c>
      <c r="F270">
        <v>2485300</v>
      </c>
      <c r="G270">
        <v>34.575887999999999</v>
      </c>
    </row>
    <row r="271" spans="1:7" x14ac:dyDescent="0.25">
      <c r="A271" s="1">
        <v>40935</v>
      </c>
      <c r="B271">
        <v>38.900002000000001</v>
      </c>
      <c r="C271">
        <v>39</v>
      </c>
      <c r="D271">
        <v>38.700001</v>
      </c>
      <c r="E271">
        <v>38.709999000000003</v>
      </c>
      <c r="F271">
        <v>1413000</v>
      </c>
      <c r="G271">
        <v>34.248528999999998</v>
      </c>
    </row>
    <row r="272" spans="1:7" x14ac:dyDescent="0.25">
      <c r="A272" s="1">
        <v>40938</v>
      </c>
      <c r="B272">
        <v>38.529998999999997</v>
      </c>
      <c r="C272">
        <v>38.689999</v>
      </c>
      <c r="D272">
        <v>38.209999000000003</v>
      </c>
      <c r="E272">
        <v>38.369999</v>
      </c>
      <c r="F272">
        <v>1526100</v>
      </c>
      <c r="G272">
        <v>33.947715000000002</v>
      </c>
    </row>
    <row r="273" spans="1:7" x14ac:dyDescent="0.25">
      <c r="A273" s="1">
        <v>40939</v>
      </c>
      <c r="B273">
        <v>38.560001</v>
      </c>
      <c r="C273">
        <v>38.840000000000003</v>
      </c>
      <c r="D273">
        <v>38.400002000000001</v>
      </c>
      <c r="E273">
        <v>38.82</v>
      </c>
      <c r="F273">
        <v>1485500</v>
      </c>
      <c r="G273">
        <v>34.345852000000001</v>
      </c>
    </row>
    <row r="274" spans="1:7" x14ac:dyDescent="0.25">
      <c r="A274" s="1">
        <v>40940</v>
      </c>
      <c r="B274">
        <v>38.909999999999997</v>
      </c>
      <c r="C274">
        <v>39.349997999999999</v>
      </c>
      <c r="D274">
        <v>38.869999</v>
      </c>
      <c r="E274">
        <v>39.049999</v>
      </c>
      <c r="F274">
        <v>1383400</v>
      </c>
      <c r="G274">
        <v>34.549343</v>
      </c>
    </row>
    <row r="275" spans="1:7" x14ac:dyDescent="0.25">
      <c r="A275" s="1">
        <v>40941</v>
      </c>
      <c r="B275">
        <v>38.900002000000001</v>
      </c>
      <c r="C275">
        <v>39.290000999999997</v>
      </c>
      <c r="D275">
        <v>38.889999000000003</v>
      </c>
      <c r="E275">
        <v>39.080002</v>
      </c>
      <c r="F275">
        <v>1330000</v>
      </c>
      <c r="G275">
        <v>34.575887999999999</v>
      </c>
    </row>
    <row r="276" spans="1:7" x14ac:dyDescent="0.25">
      <c r="A276" s="1">
        <v>40942</v>
      </c>
      <c r="B276">
        <v>38.720001000000003</v>
      </c>
      <c r="C276">
        <v>39.270000000000003</v>
      </c>
      <c r="D276">
        <v>38.270000000000003</v>
      </c>
      <c r="E276">
        <v>38.650002000000001</v>
      </c>
      <c r="F276">
        <v>2725500</v>
      </c>
      <c r="G276">
        <v>34.195445999999997</v>
      </c>
    </row>
    <row r="277" spans="1:7" x14ac:dyDescent="0.25">
      <c r="A277" s="1">
        <v>40945</v>
      </c>
      <c r="B277">
        <v>38.439999</v>
      </c>
      <c r="C277">
        <v>38.75</v>
      </c>
      <c r="D277">
        <v>38.220001000000003</v>
      </c>
      <c r="E277">
        <v>38.330002</v>
      </c>
      <c r="F277">
        <v>1857000</v>
      </c>
      <c r="G277">
        <v>33.912328000000002</v>
      </c>
    </row>
    <row r="278" spans="1:7" x14ac:dyDescent="0.25">
      <c r="A278" s="1">
        <v>40946</v>
      </c>
      <c r="B278">
        <v>38.349997999999999</v>
      </c>
      <c r="C278">
        <v>38.740001999999997</v>
      </c>
      <c r="D278">
        <v>38.290000999999997</v>
      </c>
      <c r="E278">
        <v>38.459999000000003</v>
      </c>
      <c r="F278">
        <v>1735800</v>
      </c>
      <c r="G278">
        <v>34.027341999999997</v>
      </c>
    </row>
    <row r="279" spans="1:7" x14ac:dyDescent="0.25">
      <c r="A279" s="1">
        <v>40947</v>
      </c>
      <c r="B279">
        <v>38.409999999999997</v>
      </c>
      <c r="C279">
        <v>38.740001999999997</v>
      </c>
      <c r="D279">
        <v>38.099997999999999</v>
      </c>
      <c r="E279">
        <v>38.18</v>
      </c>
      <c r="F279">
        <v>1869900</v>
      </c>
      <c r="G279">
        <v>33.779615</v>
      </c>
    </row>
    <row r="280" spans="1:7" x14ac:dyDescent="0.25">
      <c r="A280" s="1">
        <v>40948</v>
      </c>
      <c r="B280">
        <v>38.040000999999997</v>
      </c>
      <c r="C280">
        <v>38.159999999999997</v>
      </c>
      <c r="D280">
        <v>37.75</v>
      </c>
      <c r="E280">
        <v>38.130001</v>
      </c>
      <c r="F280">
        <v>1794400</v>
      </c>
      <c r="G280">
        <v>33.735377999999997</v>
      </c>
    </row>
    <row r="281" spans="1:7" x14ac:dyDescent="0.25">
      <c r="A281" s="1">
        <v>40949</v>
      </c>
      <c r="B281">
        <v>37.790000999999997</v>
      </c>
      <c r="C281">
        <v>38.520000000000003</v>
      </c>
      <c r="D281">
        <v>37.729999999999997</v>
      </c>
      <c r="E281">
        <v>38.509998000000003</v>
      </c>
      <c r="F281">
        <v>1897900</v>
      </c>
      <c r="G281">
        <v>34.071579</v>
      </c>
    </row>
    <row r="282" spans="1:7" x14ac:dyDescent="0.25">
      <c r="A282" s="1">
        <v>40952</v>
      </c>
      <c r="B282">
        <v>38.590000000000003</v>
      </c>
      <c r="C282">
        <v>38.770000000000003</v>
      </c>
      <c r="D282">
        <v>38.270000000000003</v>
      </c>
      <c r="E282">
        <v>38.639999000000003</v>
      </c>
      <c r="F282">
        <v>1439900</v>
      </c>
      <c r="G282">
        <v>34.186596999999999</v>
      </c>
    </row>
    <row r="283" spans="1:7" x14ac:dyDescent="0.25">
      <c r="A283" s="1">
        <v>40953</v>
      </c>
      <c r="B283">
        <v>38.720001000000003</v>
      </c>
      <c r="C283">
        <v>39.150002000000001</v>
      </c>
      <c r="D283">
        <v>38.5</v>
      </c>
      <c r="E283">
        <v>39.110000999999997</v>
      </c>
      <c r="F283">
        <v>1717400</v>
      </c>
      <c r="G283">
        <v>34.602429000000001</v>
      </c>
    </row>
    <row r="284" spans="1:7" x14ac:dyDescent="0.25">
      <c r="A284" s="1">
        <v>40954</v>
      </c>
      <c r="B284">
        <v>40.599997999999999</v>
      </c>
      <c r="C284">
        <v>41.77</v>
      </c>
      <c r="D284">
        <v>39.5</v>
      </c>
      <c r="E284">
        <v>39.900002000000001</v>
      </c>
      <c r="F284">
        <v>4420600</v>
      </c>
      <c r="G284">
        <v>35.301378999999997</v>
      </c>
    </row>
    <row r="285" spans="1:7" x14ac:dyDescent="0.25">
      <c r="A285" s="1">
        <v>40955</v>
      </c>
      <c r="B285">
        <v>39.810001</v>
      </c>
      <c r="C285">
        <v>40.340000000000003</v>
      </c>
      <c r="D285">
        <v>39.580002</v>
      </c>
      <c r="E285">
        <v>40</v>
      </c>
      <c r="F285">
        <v>2675700</v>
      </c>
      <c r="G285">
        <v>35.389853000000002</v>
      </c>
    </row>
    <row r="286" spans="1:7" x14ac:dyDescent="0.25">
      <c r="A286" s="1">
        <v>40956</v>
      </c>
      <c r="B286">
        <v>40.130001</v>
      </c>
      <c r="C286">
        <v>40.18</v>
      </c>
      <c r="D286">
        <v>39.360000999999997</v>
      </c>
      <c r="E286">
        <v>39.549999</v>
      </c>
      <c r="F286">
        <v>2427700</v>
      </c>
      <c r="G286">
        <v>34.991715999999997</v>
      </c>
    </row>
    <row r="287" spans="1:7" x14ac:dyDescent="0.25">
      <c r="A287" s="1">
        <v>40960</v>
      </c>
      <c r="B287">
        <v>39.450001</v>
      </c>
      <c r="C287">
        <v>39.549999</v>
      </c>
      <c r="D287">
        <v>39.07</v>
      </c>
      <c r="E287">
        <v>39.209999000000003</v>
      </c>
      <c r="F287">
        <v>1697100</v>
      </c>
      <c r="G287">
        <v>34.690902000000001</v>
      </c>
    </row>
    <row r="288" spans="1:7" x14ac:dyDescent="0.25">
      <c r="A288" s="1">
        <v>40961</v>
      </c>
      <c r="B288">
        <v>38.880001</v>
      </c>
      <c r="C288">
        <v>39.270000000000003</v>
      </c>
      <c r="D288">
        <v>38.479999999999997</v>
      </c>
      <c r="E288">
        <v>38.880001</v>
      </c>
      <c r="F288">
        <v>1617100</v>
      </c>
      <c r="G288">
        <v>34.398938000000001</v>
      </c>
    </row>
    <row r="289" spans="1:7" x14ac:dyDescent="0.25">
      <c r="A289" s="1">
        <v>40962</v>
      </c>
      <c r="B289">
        <v>38.849997999999999</v>
      </c>
      <c r="C289">
        <v>38.979999999999997</v>
      </c>
      <c r="D289">
        <v>38.669998</v>
      </c>
      <c r="E289">
        <v>38.869999</v>
      </c>
      <c r="F289">
        <v>1204900</v>
      </c>
      <c r="G289">
        <v>34.390087999999999</v>
      </c>
    </row>
    <row r="290" spans="1:7" x14ac:dyDescent="0.25">
      <c r="A290" s="1">
        <v>40963</v>
      </c>
      <c r="B290">
        <v>38.860000999999997</v>
      </c>
      <c r="C290">
        <v>38.990001999999997</v>
      </c>
      <c r="D290">
        <v>38.32</v>
      </c>
      <c r="E290">
        <v>38.590000000000003</v>
      </c>
      <c r="F290">
        <v>2076800</v>
      </c>
      <c r="G290">
        <v>34.142359999999996</v>
      </c>
    </row>
    <row r="291" spans="1:7" x14ac:dyDescent="0.25">
      <c r="A291" s="1">
        <v>40966</v>
      </c>
      <c r="B291">
        <v>38.290000999999997</v>
      </c>
      <c r="C291">
        <v>38.840000000000003</v>
      </c>
      <c r="D291">
        <v>38.209999000000003</v>
      </c>
      <c r="E291">
        <v>38.409999999999997</v>
      </c>
      <c r="F291">
        <v>1659500</v>
      </c>
      <c r="G291">
        <v>33.983105999999999</v>
      </c>
    </row>
    <row r="292" spans="1:7" x14ac:dyDescent="0.25">
      <c r="A292" s="1">
        <v>40967</v>
      </c>
      <c r="B292">
        <v>38.380001</v>
      </c>
      <c r="C292">
        <v>38.479999999999997</v>
      </c>
      <c r="D292">
        <v>38.080002</v>
      </c>
      <c r="E292">
        <v>38.119999</v>
      </c>
      <c r="F292">
        <v>1807000</v>
      </c>
      <c r="G292">
        <v>33.726528999999999</v>
      </c>
    </row>
    <row r="293" spans="1:7" x14ac:dyDescent="0.25">
      <c r="A293" s="1">
        <v>40968</v>
      </c>
      <c r="B293">
        <v>38.099997999999999</v>
      </c>
      <c r="C293">
        <v>38.290000999999997</v>
      </c>
      <c r="D293">
        <v>37.880001</v>
      </c>
      <c r="E293">
        <v>38.049999</v>
      </c>
      <c r="F293">
        <v>1636700</v>
      </c>
      <c r="G293">
        <v>33.664597000000001</v>
      </c>
    </row>
    <row r="294" spans="1:7" x14ac:dyDescent="0.25">
      <c r="A294" s="1">
        <v>40969</v>
      </c>
      <c r="B294">
        <v>38.169998</v>
      </c>
      <c r="C294">
        <v>38.740001999999997</v>
      </c>
      <c r="D294">
        <v>37.939999</v>
      </c>
      <c r="E294">
        <v>38.139999000000003</v>
      </c>
      <c r="F294">
        <v>2436300</v>
      </c>
      <c r="G294">
        <v>33.744224000000003</v>
      </c>
    </row>
    <row r="295" spans="1:7" x14ac:dyDescent="0.25">
      <c r="A295" s="1">
        <v>40970</v>
      </c>
      <c r="B295">
        <v>38.18</v>
      </c>
      <c r="C295">
        <v>38.18</v>
      </c>
      <c r="D295">
        <v>37.57</v>
      </c>
      <c r="E295">
        <v>37.799999</v>
      </c>
      <c r="F295">
        <v>1955200</v>
      </c>
      <c r="G295">
        <v>33.44341</v>
      </c>
    </row>
    <row r="296" spans="1:7" x14ac:dyDescent="0.25">
      <c r="A296" s="1">
        <v>40973</v>
      </c>
      <c r="B296">
        <v>37.799999</v>
      </c>
      <c r="C296">
        <v>37.889999000000003</v>
      </c>
      <c r="D296">
        <v>37.360000999999997</v>
      </c>
      <c r="E296">
        <v>37.860000999999997</v>
      </c>
      <c r="F296">
        <v>2337800</v>
      </c>
      <c r="G296">
        <v>33.496496</v>
      </c>
    </row>
    <row r="297" spans="1:7" x14ac:dyDescent="0.25">
      <c r="A297" s="1">
        <v>40974</v>
      </c>
      <c r="B297">
        <v>37.709999000000003</v>
      </c>
      <c r="C297">
        <v>38</v>
      </c>
      <c r="D297">
        <v>37.700001</v>
      </c>
      <c r="E297">
        <v>37.860000999999997</v>
      </c>
      <c r="F297">
        <v>2318500</v>
      </c>
      <c r="G297">
        <v>33.496496</v>
      </c>
    </row>
    <row r="298" spans="1:7" x14ac:dyDescent="0.25">
      <c r="A298" s="1">
        <v>40975</v>
      </c>
      <c r="B298">
        <v>37.860000999999997</v>
      </c>
      <c r="C298">
        <v>37.950001</v>
      </c>
      <c r="D298">
        <v>37.439999</v>
      </c>
      <c r="E298">
        <v>37.68</v>
      </c>
      <c r="F298">
        <v>1587900</v>
      </c>
      <c r="G298">
        <v>33.337240999999999</v>
      </c>
    </row>
    <row r="299" spans="1:7" x14ac:dyDescent="0.25">
      <c r="A299" s="1">
        <v>40976</v>
      </c>
      <c r="B299">
        <v>37.900002000000001</v>
      </c>
      <c r="C299">
        <v>38</v>
      </c>
      <c r="D299">
        <v>37.599997999999999</v>
      </c>
      <c r="E299">
        <v>37.700001</v>
      </c>
      <c r="F299">
        <v>4386500</v>
      </c>
      <c r="G299">
        <v>33.354937</v>
      </c>
    </row>
    <row r="300" spans="1:7" x14ac:dyDescent="0.25">
      <c r="A300" s="1">
        <v>40977</v>
      </c>
      <c r="B300">
        <v>37.790000999999997</v>
      </c>
      <c r="C300">
        <v>38.150002000000001</v>
      </c>
      <c r="D300">
        <v>37.619999</v>
      </c>
      <c r="E300">
        <v>38.090000000000003</v>
      </c>
      <c r="F300">
        <v>4157500</v>
      </c>
      <c r="G300">
        <v>33.699987</v>
      </c>
    </row>
    <row r="301" spans="1:7" x14ac:dyDescent="0.25">
      <c r="A301" s="1">
        <v>40980</v>
      </c>
      <c r="B301">
        <v>38.200001</v>
      </c>
      <c r="C301">
        <v>38.659999999999997</v>
      </c>
      <c r="D301">
        <v>37.919998</v>
      </c>
      <c r="E301">
        <v>38.529998999999997</v>
      </c>
      <c r="F301">
        <v>4494300</v>
      </c>
      <c r="G301">
        <v>34.089274000000003</v>
      </c>
    </row>
    <row r="302" spans="1:7" x14ac:dyDescent="0.25">
      <c r="A302" s="1">
        <v>40981</v>
      </c>
      <c r="B302">
        <v>38.759998000000003</v>
      </c>
      <c r="C302">
        <v>39</v>
      </c>
      <c r="D302">
        <v>38.599997999999999</v>
      </c>
      <c r="E302">
        <v>38.93</v>
      </c>
      <c r="F302">
        <v>1502900</v>
      </c>
      <c r="G302">
        <v>34.443173999999999</v>
      </c>
    </row>
    <row r="303" spans="1:7" x14ac:dyDescent="0.25">
      <c r="A303" s="1">
        <v>40982</v>
      </c>
      <c r="B303">
        <v>38.939999</v>
      </c>
      <c r="C303">
        <v>39.090000000000003</v>
      </c>
      <c r="D303">
        <v>38.580002</v>
      </c>
      <c r="E303">
        <v>38.650002000000001</v>
      </c>
      <c r="F303">
        <v>2313100</v>
      </c>
      <c r="G303">
        <v>34.195445999999997</v>
      </c>
    </row>
    <row r="304" spans="1:7" x14ac:dyDescent="0.25">
      <c r="A304" s="1">
        <v>40983</v>
      </c>
      <c r="B304">
        <v>38.270000000000003</v>
      </c>
      <c r="C304">
        <v>38.560001</v>
      </c>
      <c r="D304">
        <v>38</v>
      </c>
      <c r="E304">
        <v>38.450001</v>
      </c>
      <c r="F304">
        <v>1731000</v>
      </c>
      <c r="G304">
        <v>34.320408999999998</v>
      </c>
    </row>
    <row r="305" spans="1:7" x14ac:dyDescent="0.25">
      <c r="A305" s="1">
        <v>40984</v>
      </c>
      <c r="B305">
        <v>38.479999999999997</v>
      </c>
      <c r="C305">
        <v>38.580002</v>
      </c>
      <c r="D305">
        <v>38.099997999999999</v>
      </c>
      <c r="E305">
        <v>38.549999</v>
      </c>
      <c r="F305">
        <v>2744000</v>
      </c>
      <c r="G305">
        <v>34.409666999999999</v>
      </c>
    </row>
    <row r="306" spans="1:7" x14ac:dyDescent="0.25">
      <c r="A306" s="1">
        <v>40987</v>
      </c>
      <c r="B306">
        <v>38.43</v>
      </c>
      <c r="C306">
        <v>38.770000000000003</v>
      </c>
      <c r="D306">
        <v>38.32</v>
      </c>
      <c r="E306">
        <v>38.659999999999997</v>
      </c>
      <c r="F306">
        <v>1210700</v>
      </c>
      <c r="G306">
        <v>34.507854000000002</v>
      </c>
    </row>
    <row r="307" spans="1:7" x14ac:dyDescent="0.25">
      <c r="A307" s="1">
        <v>40988</v>
      </c>
      <c r="B307">
        <v>38.520000000000003</v>
      </c>
      <c r="C307">
        <v>38.57</v>
      </c>
      <c r="D307">
        <v>38.349997999999999</v>
      </c>
      <c r="E307">
        <v>38.380001</v>
      </c>
      <c r="F307">
        <v>1437800</v>
      </c>
      <c r="G307">
        <v>34.257927000000002</v>
      </c>
    </row>
    <row r="308" spans="1:7" x14ac:dyDescent="0.25">
      <c r="A308" s="1">
        <v>40989</v>
      </c>
      <c r="B308">
        <v>38.389999000000003</v>
      </c>
      <c r="C308">
        <v>38.650002000000001</v>
      </c>
      <c r="D308">
        <v>38.349997999999999</v>
      </c>
      <c r="E308">
        <v>38.599997999999999</v>
      </c>
      <c r="F308">
        <v>1454900</v>
      </c>
      <c r="G308">
        <v>34.454296999999997</v>
      </c>
    </row>
    <row r="309" spans="1:7" x14ac:dyDescent="0.25">
      <c r="A309" s="1">
        <v>40990</v>
      </c>
      <c r="B309">
        <v>38.330002</v>
      </c>
      <c r="C309">
        <v>38.959999000000003</v>
      </c>
      <c r="D309">
        <v>38.200001</v>
      </c>
      <c r="E309">
        <v>38.950001</v>
      </c>
      <c r="F309">
        <v>1842700</v>
      </c>
      <c r="G309">
        <v>34.766708000000001</v>
      </c>
    </row>
    <row r="310" spans="1:7" x14ac:dyDescent="0.25">
      <c r="A310" s="1">
        <v>40991</v>
      </c>
      <c r="B310">
        <v>39.020000000000003</v>
      </c>
      <c r="C310">
        <v>39.049999</v>
      </c>
      <c r="D310">
        <v>38.549999</v>
      </c>
      <c r="E310">
        <v>38.770000000000003</v>
      </c>
      <c r="F310">
        <v>1528100</v>
      </c>
      <c r="G310">
        <v>34.60604</v>
      </c>
    </row>
    <row r="311" spans="1:7" x14ac:dyDescent="0.25">
      <c r="A311" s="1">
        <v>40994</v>
      </c>
      <c r="B311">
        <v>38.939999</v>
      </c>
      <c r="C311">
        <v>39.369999</v>
      </c>
      <c r="D311">
        <v>38.669998</v>
      </c>
      <c r="E311">
        <v>38.759998000000003</v>
      </c>
      <c r="F311">
        <v>1938200</v>
      </c>
      <c r="G311">
        <v>34.597112000000003</v>
      </c>
    </row>
    <row r="312" spans="1:7" x14ac:dyDescent="0.25">
      <c r="A312" s="1">
        <v>40995</v>
      </c>
      <c r="B312">
        <v>38.729999999999997</v>
      </c>
      <c r="C312">
        <v>38.880001</v>
      </c>
      <c r="D312">
        <v>38.549999</v>
      </c>
      <c r="E312">
        <v>38.57</v>
      </c>
      <c r="F312">
        <v>1407600</v>
      </c>
      <c r="G312">
        <v>34.427520000000001</v>
      </c>
    </row>
    <row r="313" spans="1:7" x14ac:dyDescent="0.25">
      <c r="A313" s="1">
        <v>40996</v>
      </c>
      <c r="B313">
        <v>38.619999</v>
      </c>
      <c r="C313">
        <v>38.810001</v>
      </c>
      <c r="D313">
        <v>38.439999</v>
      </c>
      <c r="E313">
        <v>38.689999</v>
      </c>
      <c r="F313">
        <v>1816600</v>
      </c>
      <c r="G313">
        <v>34.534630999999997</v>
      </c>
    </row>
    <row r="314" spans="1:7" x14ac:dyDescent="0.25">
      <c r="A314" s="1">
        <v>40997</v>
      </c>
      <c r="B314">
        <v>38.590000000000003</v>
      </c>
      <c r="C314">
        <v>39.75</v>
      </c>
      <c r="D314">
        <v>38.520000000000003</v>
      </c>
      <c r="E314">
        <v>39.75</v>
      </c>
      <c r="F314">
        <v>2388200</v>
      </c>
      <c r="G314">
        <v>35.480786000000002</v>
      </c>
    </row>
    <row r="315" spans="1:7" x14ac:dyDescent="0.25">
      <c r="A315" s="1">
        <v>40998</v>
      </c>
      <c r="B315">
        <v>39.889999000000003</v>
      </c>
      <c r="C315">
        <v>40.259998000000003</v>
      </c>
      <c r="D315">
        <v>39.759998000000003</v>
      </c>
      <c r="E315">
        <v>40.209999000000003</v>
      </c>
      <c r="F315">
        <v>3485700</v>
      </c>
      <c r="G315">
        <v>35.891379999999998</v>
      </c>
    </row>
    <row r="316" spans="1:7" x14ac:dyDescent="0.25">
      <c r="A316" s="1">
        <v>41001</v>
      </c>
      <c r="B316">
        <v>40.229999999999997</v>
      </c>
      <c r="C316">
        <v>40.630001</v>
      </c>
      <c r="D316">
        <v>40.130001</v>
      </c>
      <c r="E316">
        <v>40.619999</v>
      </c>
      <c r="F316">
        <v>2448900</v>
      </c>
      <c r="G316">
        <v>36.257345999999998</v>
      </c>
    </row>
    <row r="317" spans="1:7" x14ac:dyDescent="0.25">
      <c r="A317" s="1">
        <v>41002</v>
      </c>
      <c r="B317">
        <v>40.639999000000003</v>
      </c>
      <c r="C317">
        <v>40.639999000000003</v>
      </c>
      <c r="D317">
        <v>40.240001999999997</v>
      </c>
      <c r="E317">
        <v>40.459999000000003</v>
      </c>
      <c r="F317">
        <v>2091000</v>
      </c>
      <c r="G317">
        <v>36.114530000000002</v>
      </c>
    </row>
    <row r="318" spans="1:7" x14ac:dyDescent="0.25">
      <c r="A318" s="1">
        <v>41003</v>
      </c>
      <c r="B318">
        <v>40.349997999999999</v>
      </c>
      <c r="C318">
        <v>40.43</v>
      </c>
      <c r="D318">
        <v>40.169998</v>
      </c>
      <c r="E318">
        <v>40.299999</v>
      </c>
      <c r="F318">
        <v>1943100</v>
      </c>
      <c r="G318">
        <v>35.971713999999999</v>
      </c>
    </row>
    <row r="319" spans="1:7" x14ac:dyDescent="0.25">
      <c r="A319" s="1">
        <v>41004</v>
      </c>
      <c r="B319">
        <v>40.150002000000001</v>
      </c>
      <c r="C319">
        <v>40.549999</v>
      </c>
      <c r="D319">
        <v>39.849997999999999</v>
      </c>
      <c r="E319">
        <v>40.540000999999997</v>
      </c>
      <c r="F319">
        <v>2216900</v>
      </c>
      <c r="G319">
        <v>36.185940000000002</v>
      </c>
    </row>
    <row r="320" spans="1:7" x14ac:dyDescent="0.25">
      <c r="A320" s="1">
        <v>41008</v>
      </c>
      <c r="B320">
        <v>40.290000999999997</v>
      </c>
      <c r="C320">
        <v>40.290000999999997</v>
      </c>
      <c r="D320">
        <v>39.549999</v>
      </c>
      <c r="E320">
        <v>39.770000000000003</v>
      </c>
      <c r="F320">
        <v>1854800</v>
      </c>
      <c r="G320">
        <v>35.498638</v>
      </c>
    </row>
    <row r="321" spans="1:7" x14ac:dyDescent="0.25">
      <c r="A321" s="1">
        <v>41009</v>
      </c>
      <c r="B321">
        <v>39.770000000000003</v>
      </c>
      <c r="C321">
        <v>39.790000999999997</v>
      </c>
      <c r="D321">
        <v>39.279998999999997</v>
      </c>
      <c r="E321">
        <v>39.279998999999997</v>
      </c>
      <c r="F321">
        <v>2386900</v>
      </c>
      <c r="G321">
        <v>35.061264000000001</v>
      </c>
    </row>
    <row r="322" spans="1:7" x14ac:dyDescent="0.25">
      <c r="A322" s="1">
        <v>41010</v>
      </c>
      <c r="B322">
        <v>39.540000999999997</v>
      </c>
      <c r="C322">
        <v>39.630001</v>
      </c>
      <c r="D322">
        <v>39.330002</v>
      </c>
      <c r="E322">
        <v>39.470001000000003</v>
      </c>
      <c r="F322">
        <v>1391000</v>
      </c>
      <c r="G322">
        <v>35.23086</v>
      </c>
    </row>
    <row r="323" spans="1:7" x14ac:dyDescent="0.25">
      <c r="A323" s="1">
        <v>41011</v>
      </c>
      <c r="B323">
        <v>39.400002000000001</v>
      </c>
      <c r="C323">
        <v>39.409999999999997</v>
      </c>
      <c r="D323">
        <v>38.759998000000003</v>
      </c>
      <c r="E323">
        <v>39.139999000000003</v>
      </c>
      <c r="F323">
        <v>1519800</v>
      </c>
      <c r="G323">
        <v>34.936300000000003</v>
      </c>
    </row>
    <row r="324" spans="1:7" x14ac:dyDescent="0.25">
      <c r="A324" s="1">
        <v>41012</v>
      </c>
      <c r="B324">
        <v>39.080002</v>
      </c>
      <c r="C324">
        <v>39.759998000000003</v>
      </c>
      <c r="D324">
        <v>39.080002</v>
      </c>
      <c r="E324">
        <v>39.259998000000003</v>
      </c>
      <c r="F324">
        <v>3625100</v>
      </c>
      <c r="G324">
        <v>35.043410999999999</v>
      </c>
    </row>
    <row r="325" spans="1:7" x14ac:dyDescent="0.25">
      <c r="A325" s="1">
        <v>41015</v>
      </c>
      <c r="B325">
        <v>39.259998000000003</v>
      </c>
      <c r="C325">
        <v>39.540000999999997</v>
      </c>
      <c r="D325">
        <v>39.07</v>
      </c>
      <c r="E325">
        <v>39.360000999999997</v>
      </c>
      <c r="F325">
        <v>1863300</v>
      </c>
      <c r="G325">
        <v>35.132672999999997</v>
      </c>
    </row>
    <row r="326" spans="1:7" x14ac:dyDescent="0.25">
      <c r="A326" s="1">
        <v>41016</v>
      </c>
      <c r="B326">
        <v>39.630001</v>
      </c>
      <c r="C326">
        <v>40.209999000000003</v>
      </c>
      <c r="D326">
        <v>39.450001</v>
      </c>
      <c r="E326">
        <v>40.080002</v>
      </c>
      <c r="F326">
        <v>1695100</v>
      </c>
      <c r="G326">
        <v>35.775345000000002</v>
      </c>
    </row>
    <row r="327" spans="1:7" x14ac:dyDescent="0.25">
      <c r="A327" s="1">
        <v>41017</v>
      </c>
      <c r="B327">
        <v>40</v>
      </c>
      <c r="C327">
        <v>40.439999</v>
      </c>
      <c r="D327">
        <v>39.900002000000001</v>
      </c>
      <c r="E327">
        <v>40.389999000000003</v>
      </c>
      <c r="F327">
        <v>1921200</v>
      </c>
      <c r="G327">
        <v>36.052047999999999</v>
      </c>
    </row>
    <row r="328" spans="1:7" x14ac:dyDescent="0.25">
      <c r="A328" s="1">
        <v>41018</v>
      </c>
      <c r="B328">
        <v>40.439999</v>
      </c>
      <c r="C328">
        <v>40.700001</v>
      </c>
      <c r="D328">
        <v>40.380001</v>
      </c>
      <c r="E328">
        <v>40.5</v>
      </c>
      <c r="F328">
        <v>1743300</v>
      </c>
      <c r="G328">
        <v>36.150235000000002</v>
      </c>
    </row>
    <row r="329" spans="1:7" x14ac:dyDescent="0.25">
      <c r="A329" s="1">
        <v>41019</v>
      </c>
      <c r="B329">
        <v>40.560001</v>
      </c>
      <c r="C329">
        <v>40.700001</v>
      </c>
      <c r="D329">
        <v>40.509998000000003</v>
      </c>
      <c r="E329">
        <v>40.590000000000003</v>
      </c>
      <c r="F329">
        <v>1474800</v>
      </c>
      <c r="G329">
        <v>36.230569000000003</v>
      </c>
    </row>
    <row r="330" spans="1:7" x14ac:dyDescent="0.25">
      <c r="A330" s="1">
        <v>41022</v>
      </c>
      <c r="B330">
        <v>40.25</v>
      </c>
      <c r="C330">
        <v>40.259998000000003</v>
      </c>
      <c r="D330">
        <v>39.889999000000003</v>
      </c>
      <c r="E330">
        <v>39.959999000000003</v>
      </c>
      <c r="F330">
        <v>2129300</v>
      </c>
      <c r="G330">
        <v>35.668230999999999</v>
      </c>
    </row>
    <row r="331" spans="1:7" x14ac:dyDescent="0.25">
      <c r="A331" s="1">
        <v>41023</v>
      </c>
      <c r="B331">
        <v>40</v>
      </c>
      <c r="C331">
        <v>40.590000000000003</v>
      </c>
      <c r="D331">
        <v>39.979999999999997</v>
      </c>
      <c r="E331">
        <v>40.32</v>
      </c>
      <c r="F331">
        <v>2150600</v>
      </c>
      <c r="G331">
        <v>35.989567000000001</v>
      </c>
    </row>
    <row r="332" spans="1:7" x14ac:dyDescent="0.25">
      <c r="A332" s="1">
        <v>41024</v>
      </c>
      <c r="B332">
        <v>39.490001999999997</v>
      </c>
      <c r="C332">
        <v>39.659999999999997</v>
      </c>
      <c r="D332">
        <v>38.25</v>
      </c>
      <c r="E332">
        <v>39.310001</v>
      </c>
      <c r="F332">
        <v>5330700</v>
      </c>
      <c r="G332">
        <v>35.088043999999996</v>
      </c>
    </row>
    <row r="333" spans="1:7" x14ac:dyDescent="0.25">
      <c r="A333" s="1">
        <v>41025</v>
      </c>
      <c r="B333">
        <v>39.779998999999997</v>
      </c>
      <c r="C333">
        <v>39.979999999999997</v>
      </c>
      <c r="D333">
        <v>39.470001000000003</v>
      </c>
      <c r="E333">
        <v>39.709999000000003</v>
      </c>
      <c r="F333">
        <v>2730700</v>
      </c>
      <c r="G333">
        <v>35.445081000000002</v>
      </c>
    </row>
    <row r="334" spans="1:7" x14ac:dyDescent="0.25">
      <c r="A334" s="1">
        <v>41026</v>
      </c>
      <c r="B334">
        <v>39.860000999999997</v>
      </c>
      <c r="C334">
        <v>39.939999</v>
      </c>
      <c r="D334">
        <v>39.43</v>
      </c>
      <c r="E334">
        <v>39.709999000000003</v>
      </c>
      <c r="F334">
        <v>1823600</v>
      </c>
      <c r="G334">
        <v>35.445081000000002</v>
      </c>
    </row>
    <row r="335" spans="1:7" x14ac:dyDescent="0.25">
      <c r="A335" s="1">
        <v>41029</v>
      </c>
      <c r="B335">
        <v>39.639999000000003</v>
      </c>
      <c r="C335">
        <v>41.029998999999997</v>
      </c>
      <c r="D335">
        <v>39.639999000000003</v>
      </c>
      <c r="E335">
        <v>40.580002</v>
      </c>
      <c r="F335">
        <v>4467100</v>
      </c>
      <c r="G335">
        <v>36.221643999999998</v>
      </c>
    </row>
    <row r="336" spans="1:7" x14ac:dyDescent="0.25">
      <c r="A336" s="1">
        <v>41030</v>
      </c>
      <c r="B336">
        <v>40.459999000000003</v>
      </c>
      <c r="C336">
        <v>40.68</v>
      </c>
      <c r="D336">
        <v>40.209999000000003</v>
      </c>
      <c r="E336">
        <v>40.520000000000003</v>
      </c>
      <c r="F336">
        <v>1374900</v>
      </c>
      <c r="G336">
        <v>36.168087</v>
      </c>
    </row>
    <row r="337" spans="1:7" x14ac:dyDescent="0.25">
      <c r="A337" s="1">
        <v>41031</v>
      </c>
      <c r="B337">
        <v>40.5</v>
      </c>
      <c r="C337">
        <v>42.049999</v>
      </c>
      <c r="D337">
        <v>40.330002</v>
      </c>
      <c r="E337">
        <v>41.32</v>
      </c>
      <c r="F337">
        <v>3512500</v>
      </c>
      <c r="G337">
        <v>36.882165000000001</v>
      </c>
    </row>
    <row r="338" spans="1:7" x14ac:dyDescent="0.25">
      <c r="A338" s="1">
        <v>41032</v>
      </c>
      <c r="B338">
        <v>41.169998</v>
      </c>
      <c r="C338">
        <v>41.400002000000001</v>
      </c>
      <c r="D338">
        <v>40.009998000000003</v>
      </c>
      <c r="E338">
        <v>40.110000999999997</v>
      </c>
      <c r="F338">
        <v>4329200</v>
      </c>
      <c r="G338">
        <v>35.802121999999997</v>
      </c>
    </row>
    <row r="339" spans="1:7" x14ac:dyDescent="0.25">
      <c r="A339" s="1">
        <v>41033</v>
      </c>
      <c r="B339">
        <v>40.099997999999999</v>
      </c>
      <c r="C339">
        <v>40.389999000000003</v>
      </c>
      <c r="D339">
        <v>39.919998</v>
      </c>
      <c r="E339">
        <v>39.919998</v>
      </c>
      <c r="F339">
        <v>1967300</v>
      </c>
      <c r="G339">
        <v>35.632525999999999</v>
      </c>
    </row>
    <row r="340" spans="1:7" x14ac:dyDescent="0.25">
      <c r="A340" s="1">
        <v>41036</v>
      </c>
      <c r="B340">
        <v>39.959999000000003</v>
      </c>
      <c r="C340">
        <v>40.229999999999997</v>
      </c>
      <c r="D340">
        <v>39.590000000000003</v>
      </c>
      <c r="E340">
        <v>39.82</v>
      </c>
      <c r="F340">
        <v>2878000</v>
      </c>
      <c r="G340">
        <v>35.543267999999998</v>
      </c>
    </row>
    <row r="341" spans="1:7" x14ac:dyDescent="0.25">
      <c r="A341" s="1">
        <v>41037</v>
      </c>
      <c r="B341">
        <v>39.729999999999997</v>
      </c>
      <c r="C341">
        <v>40.770000000000003</v>
      </c>
      <c r="D341">
        <v>39.650002000000001</v>
      </c>
      <c r="E341">
        <v>40.590000000000003</v>
      </c>
      <c r="F341">
        <v>3331100</v>
      </c>
      <c r="G341">
        <v>36.230569000000003</v>
      </c>
    </row>
    <row r="342" spans="1:7" x14ac:dyDescent="0.25">
      <c r="A342" s="1">
        <v>41038</v>
      </c>
      <c r="B342">
        <v>40.330002</v>
      </c>
      <c r="C342">
        <v>41.200001</v>
      </c>
      <c r="D342">
        <v>40.279998999999997</v>
      </c>
      <c r="E342">
        <v>40.950001</v>
      </c>
      <c r="F342">
        <v>2531000</v>
      </c>
      <c r="G342">
        <v>36.551904999999998</v>
      </c>
    </row>
    <row r="343" spans="1:7" x14ac:dyDescent="0.25">
      <c r="A343" s="1">
        <v>41039</v>
      </c>
      <c r="B343">
        <v>41.060001</v>
      </c>
      <c r="C343">
        <v>41.349997999999999</v>
      </c>
      <c r="D343">
        <v>40.759998000000003</v>
      </c>
      <c r="E343">
        <v>41.18</v>
      </c>
      <c r="F343">
        <v>1915400</v>
      </c>
      <c r="G343">
        <v>36.757201999999999</v>
      </c>
    </row>
    <row r="344" spans="1:7" x14ac:dyDescent="0.25">
      <c r="A344" s="1">
        <v>41040</v>
      </c>
      <c r="B344">
        <v>41</v>
      </c>
      <c r="C344">
        <v>41.310001</v>
      </c>
      <c r="D344">
        <v>40.909999999999997</v>
      </c>
      <c r="E344">
        <v>40.950001</v>
      </c>
      <c r="F344">
        <v>1353800</v>
      </c>
      <c r="G344">
        <v>36.551904999999998</v>
      </c>
    </row>
    <row r="345" spans="1:7" x14ac:dyDescent="0.25">
      <c r="A345" s="1">
        <v>41043</v>
      </c>
      <c r="B345">
        <v>40.669998</v>
      </c>
      <c r="C345">
        <v>40.840000000000003</v>
      </c>
      <c r="D345">
        <v>40.349997999999999</v>
      </c>
      <c r="E345">
        <v>40.810001</v>
      </c>
      <c r="F345">
        <v>1834000</v>
      </c>
      <c r="G345">
        <v>36.426941999999997</v>
      </c>
    </row>
    <row r="346" spans="1:7" x14ac:dyDescent="0.25">
      <c r="A346" s="1">
        <v>41044</v>
      </c>
      <c r="B346">
        <v>40.729999999999997</v>
      </c>
      <c r="C346">
        <v>40.75</v>
      </c>
      <c r="D346">
        <v>40.330002</v>
      </c>
      <c r="E346">
        <v>40.43</v>
      </c>
      <c r="F346">
        <v>2119800</v>
      </c>
      <c r="G346">
        <v>36.087752999999999</v>
      </c>
    </row>
    <row r="347" spans="1:7" x14ac:dyDescent="0.25">
      <c r="A347" s="1">
        <v>41045</v>
      </c>
      <c r="B347">
        <v>40.479999999999997</v>
      </c>
      <c r="C347">
        <v>41.34</v>
      </c>
      <c r="D347">
        <v>40.240001999999997</v>
      </c>
      <c r="E347">
        <v>41.09</v>
      </c>
      <c r="F347">
        <v>2834000</v>
      </c>
      <c r="G347">
        <v>36.676867999999999</v>
      </c>
    </row>
    <row r="348" spans="1:7" x14ac:dyDescent="0.25">
      <c r="A348" s="1">
        <v>41046</v>
      </c>
      <c r="B348">
        <v>41.150002000000001</v>
      </c>
      <c r="C348">
        <v>41.200001</v>
      </c>
      <c r="D348">
        <v>40.82</v>
      </c>
      <c r="E348">
        <v>40.830002</v>
      </c>
      <c r="F348">
        <v>2164900</v>
      </c>
      <c r="G348">
        <v>36.444794000000002</v>
      </c>
    </row>
    <row r="349" spans="1:7" x14ac:dyDescent="0.25">
      <c r="A349" s="1">
        <v>41047</v>
      </c>
      <c r="B349">
        <v>40.939999</v>
      </c>
      <c r="C349">
        <v>40.939999</v>
      </c>
      <c r="D349">
        <v>40.130001</v>
      </c>
      <c r="E349">
        <v>40.25</v>
      </c>
      <c r="F349">
        <v>2824400</v>
      </c>
      <c r="G349">
        <v>35.927084999999998</v>
      </c>
    </row>
    <row r="350" spans="1:7" x14ac:dyDescent="0.25">
      <c r="A350" s="1">
        <v>41050</v>
      </c>
      <c r="B350">
        <v>40.360000999999997</v>
      </c>
      <c r="C350">
        <v>40.610000999999997</v>
      </c>
      <c r="D350">
        <v>40.220001000000003</v>
      </c>
      <c r="E350">
        <v>40.57</v>
      </c>
      <c r="F350">
        <v>1938500</v>
      </c>
      <c r="G350">
        <v>36.212716</v>
      </c>
    </row>
    <row r="351" spans="1:7" x14ac:dyDescent="0.25">
      <c r="A351" s="1">
        <v>41051</v>
      </c>
      <c r="B351">
        <v>40.700001</v>
      </c>
      <c r="C351">
        <v>41.220001000000003</v>
      </c>
      <c r="D351">
        <v>40.5</v>
      </c>
      <c r="E351">
        <v>40.909999999999997</v>
      </c>
      <c r="F351">
        <v>2049600</v>
      </c>
      <c r="G351">
        <v>36.516199999999998</v>
      </c>
    </row>
    <row r="352" spans="1:7" x14ac:dyDescent="0.25">
      <c r="A352" s="1">
        <v>41052</v>
      </c>
      <c r="B352">
        <v>40.75</v>
      </c>
      <c r="C352">
        <v>41.150002000000001</v>
      </c>
      <c r="D352">
        <v>40.590000000000003</v>
      </c>
      <c r="E352">
        <v>41.119999</v>
      </c>
      <c r="F352">
        <v>1716500</v>
      </c>
      <c r="G352">
        <v>36.703645000000002</v>
      </c>
    </row>
    <row r="353" spans="1:7" x14ac:dyDescent="0.25">
      <c r="A353" s="1">
        <v>41053</v>
      </c>
      <c r="B353">
        <v>41.139999000000003</v>
      </c>
      <c r="C353">
        <v>41.310001</v>
      </c>
      <c r="D353">
        <v>40.57</v>
      </c>
      <c r="E353">
        <v>40.759998000000003</v>
      </c>
      <c r="F353">
        <v>2326500</v>
      </c>
      <c r="G353">
        <v>36.382308999999999</v>
      </c>
    </row>
    <row r="354" spans="1:7" x14ac:dyDescent="0.25">
      <c r="A354" s="1">
        <v>41054</v>
      </c>
      <c r="B354">
        <v>40.709999000000003</v>
      </c>
      <c r="C354">
        <v>41.27</v>
      </c>
      <c r="D354">
        <v>40.619999</v>
      </c>
      <c r="E354">
        <v>41.09</v>
      </c>
      <c r="F354">
        <v>1696300</v>
      </c>
      <c r="G354">
        <v>36.676867999999999</v>
      </c>
    </row>
    <row r="355" spans="1:7" x14ac:dyDescent="0.25">
      <c r="A355" s="1">
        <v>41058</v>
      </c>
      <c r="B355">
        <v>41.209999000000003</v>
      </c>
      <c r="C355">
        <v>41.209999000000003</v>
      </c>
      <c r="D355">
        <v>40.740001999999997</v>
      </c>
      <c r="E355">
        <v>41.099997999999999</v>
      </c>
      <c r="F355">
        <v>1827800</v>
      </c>
      <c r="G355">
        <v>36.685791999999999</v>
      </c>
    </row>
    <row r="356" spans="1:7" x14ac:dyDescent="0.25">
      <c r="A356" s="1">
        <v>41059</v>
      </c>
      <c r="B356">
        <v>40.970001000000003</v>
      </c>
      <c r="C356">
        <v>41.23</v>
      </c>
      <c r="D356">
        <v>40.799999</v>
      </c>
      <c r="E356">
        <v>41.09</v>
      </c>
      <c r="F356">
        <v>2172300</v>
      </c>
      <c r="G356">
        <v>36.676867999999999</v>
      </c>
    </row>
    <row r="357" spans="1:7" x14ac:dyDescent="0.25">
      <c r="A357" s="1">
        <v>41060</v>
      </c>
      <c r="B357">
        <v>41.57</v>
      </c>
      <c r="C357">
        <v>41.57</v>
      </c>
      <c r="D357">
        <v>41.110000999999997</v>
      </c>
      <c r="E357">
        <v>41.259998000000003</v>
      </c>
      <c r="F357">
        <v>2575000</v>
      </c>
      <c r="G357">
        <v>36.828608000000003</v>
      </c>
    </row>
    <row r="358" spans="1:7" x14ac:dyDescent="0.25">
      <c r="A358" s="1">
        <v>41061</v>
      </c>
      <c r="B358">
        <v>40.810001</v>
      </c>
      <c r="C358">
        <v>41.029998999999997</v>
      </c>
      <c r="D358">
        <v>40.5</v>
      </c>
      <c r="E358">
        <v>40.630001</v>
      </c>
      <c r="F358">
        <v>2124000</v>
      </c>
      <c r="G358">
        <v>36.266274000000003</v>
      </c>
    </row>
    <row r="359" spans="1:7" x14ac:dyDescent="0.25">
      <c r="A359" s="1">
        <v>41064</v>
      </c>
      <c r="B359">
        <v>40.740001999999997</v>
      </c>
      <c r="C359">
        <v>41.099997999999999</v>
      </c>
      <c r="D359">
        <v>40.57</v>
      </c>
      <c r="E359">
        <v>40.830002</v>
      </c>
      <c r="F359">
        <v>1557300</v>
      </c>
      <c r="G359">
        <v>36.444794000000002</v>
      </c>
    </row>
    <row r="360" spans="1:7" x14ac:dyDescent="0.25">
      <c r="A360" s="1">
        <v>41065</v>
      </c>
      <c r="B360">
        <v>40.619999</v>
      </c>
      <c r="C360">
        <v>40.939999</v>
      </c>
      <c r="D360">
        <v>40.5</v>
      </c>
      <c r="E360">
        <v>40.840000000000003</v>
      </c>
      <c r="F360">
        <v>1018100</v>
      </c>
      <c r="G360">
        <v>36.453718000000002</v>
      </c>
    </row>
    <row r="361" spans="1:7" x14ac:dyDescent="0.25">
      <c r="A361" s="1">
        <v>41066</v>
      </c>
      <c r="B361">
        <v>40.909999999999997</v>
      </c>
      <c r="C361">
        <v>41.490001999999997</v>
      </c>
      <c r="D361">
        <v>40.860000999999997</v>
      </c>
      <c r="E361">
        <v>41.389999000000003</v>
      </c>
      <c r="F361">
        <v>1670000</v>
      </c>
      <c r="G361">
        <v>36.944647000000003</v>
      </c>
    </row>
    <row r="362" spans="1:7" x14ac:dyDescent="0.25">
      <c r="A362" s="1">
        <v>41067</v>
      </c>
      <c r="B362">
        <v>41.610000999999997</v>
      </c>
      <c r="C362">
        <v>42.139999000000003</v>
      </c>
      <c r="D362">
        <v>41.43</v>
      </c>
      <c r="E362">
        <v>41.860000999999997</v>
      </c>
      <c r="F362">
        <v>1916600</v>
      </c>
      <c r="G362">
        <v>37.364168999999997</v>
      </c>
    </row>
    <row r="363" spans="1:7" x14ac:dyDescent="0.25">
      <c r="A363" s="1">
        <v>41068</v>
      </c>
      <c r="B363">
        <v>41.880001</v>
      </c>
      <c r="C363">
        <v>42.68</v>
      </c>
      <c r="D363">
        <v>41.790000999999997</v>
      </c>
      <c r="E363">
        <v>42.639999000000003</v>
      </c>
      <c r="F363">
        <v>2159900</v>
      </c>
      <c r="G363">
        <v>38.060395</v>
      </c>
    </row>
    <row r="364" spans="1:7" x14ac:dyDescent="0.25">
      <c r="A364" s="1">
        <v>41071</v>
      </c>
      <c r="B364">
        <v>42.790000999999997</v>
      </c>
      <c r="C364">
        <v>42.950001</v>
      </c>
      <c r="D364">
        <v>42.389999000000003</v>
      </c>
      <c r="E364">
        <v>42.450001</v>
      </c>
      <c r="F364">
        <v>2263100</v>
      </c>
      <c r="G364">
        <v>37.890802000000001</v>
      </c>
    </row>
    <row r="365" spans="1:7" x14ac:dyDescent="0.25">
      <c r="A365" s="1">
        <v>41072</v>
      </c>
      <c r="B365">
        <v>42.990001999999997</v>
      </c>
      <c r="C365">
        <v>43.759998000000003</v>
      </c>
      <c r="D365">
        <v>42.810001</v>
      </c>
      <c r="E365">
        <v>43.650002000000001</v>
      </c>
      <c r="F365">
        <v>4569800</v>
      </c>
      <c r="G365">
        <v>38.961920999999997</v>
      </c>
    </row>
    <row r="366" spans="1:7" x14ac:dyDescent="0.25">
      <c r="A366" s="1">
        <v>41073</v>
      </c>
      <c r="B366">
        <v>43.43</v>
      </c>
      <c r="C366">
        <v>43.5</v>
      </c>
      <c r="D366">
        <v>42.700001</v>
      </c>
      <c r="E366">
        <v>43.220001000000003</v>
      </c>
      <c r="F366">
        <v>4131100</v>
      </c>
      <c r="G366">
        <v>38.578104000000003</v>
      </c>
    </row>
    <row r="367" spans="1:7" x14ac:dyDescent="0.25">
      <c r="A367" s="1">
        <v>41074</v>
      </c>
      <c r="B367">
        <v>42.880001</v>
      </c>
      <c r="C367">
        <v>43.130001</v>
      </c>
      <c r="D367">
        <v>41.869999</v>
      </c>
      <c r="E367">
        <v>42.869999</v>
      </c>
      <c r="F367">
        <v>3511100</v>
      </c>
      <c r="G367">
        <v>38.569105</v>
      </c>
    </row>
    <row r="368" spans="1:7" x14ac:dyDescent="0.25">
      <c r="A368" s="1">
        <v>41075</v>
      </c>
      <c r="B368">
        <v>43</v>
      </c>
      <c r="C368">
        <v>43.07</v>
      </c>
      <c r="D368">
        <v>42.650002000000001</v>
      </c>
      <c r="E368">
        <v>42.689999</v>
      </c>
      <c r="F368">
        <v>2906900</v>
      </c>
      <c r="G368">
        <v>38.407162999999997</v>
      </c>
    </row>
    <row r="369" spans="1:7" x14ac:dyDescent="0.25">
      <c r="A369" s="1">
        <v>41078</v>
      </c>
      <c r="B369">
        <v>42.82</v>
      </c>
      <c r="C369">
        <v>43.040000999999997</v>
      </c>
      <c r="D369">
        <v>42.669998</v>
      </c>
      <c r="E369">
        <v>42.900002000000001</v>
      </c>
      <c r="F369">
        <v>1237100</v>
      </c>
      <c r="G369">
        <v>38.596097999999998</v>
      </c>
    </row>
    <row r="370" spans="1:7" x14ac:dyDescent="0.25">
      <c r="A370" s="1">
        <v>41079</v>
      </c>
      <c r="B370">
        <v>42.939999</v>
      </c>
      <c r="C370">
        <v>43.299999</v>
      </c>
      <c r="D370">
        <v>42.740001999999997</v>
      </c>
      <c r="E370">
        <v>42.82</v>
      </c>
      <c r="F370">
        <v>1438600</v>
      </c>
      <c r="G370">
        <v>38.524121999999998</v>
      </c>
    </row>
    <row r="371" spans="1:7" x14ac:dyDescent="0.25">
      <c r="A371" s="1">
        <v>41080</v>
      </c>
      <c r="B371">
        <v>42.759998000000003</v>
      </c>
      <c r="C371">
        <v>42.869999</v>
      </c>
      <c r="D371">
        <v>42.369999</v>
      </c>
      <c r="E371">
        <v>42.66</v>
      </c>
      <c r="F371">
        <v>1071400</v>
      </c>
      <c r="G371">
        <v>38.380173999999997</v>
      </c>
    </row>
    <row r="372" spans="1:7" x14ac:dyDescent="0.25">
      <c r="A372" s="1">
        <v>41081</v>
      </c>
      <c r="B372">
        <v>42.709999000000003</v>
      </c>
      <c r="C372">
        <v>43.09</v>
      </c>
      <c r="D372">
        <v>42.209999000000003</v>
      </c>
      <c r="E372">
        <v>42.220001000000003</v>
      </c>
      <c r="F372">
        <v>1716500</v>
      </c>
      <c r="G372">
        <v>37.984318000000002</v>
      </c>
    </row>
    <row r="373" spans="1:7" x14ac:dyDescent="0.25">
      <c r="A373" s="1">
        <v>41082</v>
      </c>
      <c r="B373">
        <v>42.43</v>
      </c>
      <c r="C373">
        <v>43.259998000000003</v>
      </c>
      <c r="D373">
        <v>42.360000999999997</v>
      </c>
      <c r="E373">
        <v>42.900002000000001</v>
      </c>
      <c r="F373">
        <v>2596400</v>
      </c>
      <c r="G373">
        <v>38.596097999999998</v>
      </c>
    </row>
    <row r="374" spans="1:7" x14ac:dyDescent="0.25">
      <c r="A374" s="1">
        <v>41085</v>
      </c>
      <c r="B374">
        <v>42.599997999999999</v>
      </c>
      <c r="C374">
        <v>42.900002000000001</v>
      </c>
      <c r="D374">
        <v>42.540000999999997</v>
      </c>
      <c r="E374">
        <v>42.66</v>
      </c>
      <c r="F374">
        <v>1321000</v>
      </c>
      <c r="G374">
        <v>38.380173999999997</v>
      </c>
    </row>
    <row r="375" spans="1:7" x14ac:dyDescent="0.25">
      <c r="A375" s="1">
        <v>41086</v>
      </c>
      <c r="B375">
        <v>42.700001</v>
      </c>
      <c r="C375">
        <v>42.779998999999997</v>
      </c>
      <c r="D375">
        <v>42.169998</v>
      </c>
      <c r="E375">
        <v>42.52</v>
      </c>
      <c r="F375">
        <v>1408900</v>
      </c>
      <c r="G375">
        <v>38.254219999999997</v>
      </c>
    </row>
    <row r="376" spans="1:7" x14ac:dyDescent="0.25">
      <c r="A376" s="1">
        <v>41087</v>
      </c>
      <c r="B376">
        <v>42.639999000000003</v>
      </c>
      <c r="C376">
        <v>43.029998999999997</v>
      </c>
      <c r="D376">
        <v>42.580002</v>
      </c>
      <c r="E376">
        <v>42.790000999999997</v>
      </c>
      <c r="F376">
        <v>1211300</v>
      </c>
      <c r="G376">
        <v>38.497132999999998</v>
      </c>
    </row>
    <row r="377" spans="1:7" x14ac:dyDescent="0.25">
      <c r="A377" s="1">
        <v>41088</v>
      </c>
      <c r="B377">
        <v>42.610000999999997</v>
      </c>
      <c r="C377">
        <v>43.490001999999997</v>
      </c>
      <c r="D377">
        <v>42.240001999999997</v>
      </c>
      <c r="E377">
        <v>43.470001000000003</v>
      </c>
      <c r="F377">
        <v>2103100</v>
      </c>
      <c r="G377">
        <v>39.108913000000001</v>
      </c>
    </row>
    <row r="378" spans="1:7" x14ac:dyDescent="0.25">
      <c r="A378" s="1">
        <v>41089</v>
      </c>
      <c r="B378">
        <v>43.57</v>
      </c>
      <c r="C378">
        <v>43.880001</v>
      </c>
      <c r="D378">
        <v>43.470001000000003</v>
      </c>
      <c r="E378">
        <v>43.75</v>
      </c>
      <c r="F378">
        <v>1975500</v>
      </c>
      <c r="G378">
        <v>39.360821000000001</v>
      </c>
    </row>
    <row r="379" spans="1:7" x14ac:dyDescent="0.25">
      <c r="A379" s="1">
        <v>41092</v>
      </c>
      <c r="B379">
        <v>43.610000999999997</v>
      </c>
      <c r="C379">
        <v>43.849997999999999</v>
      </c>
      <c r="D379">
        <v>43.400002000000001</v>
      </c>
      <c r="E379">
        <v>43.540000999999997</v>
      </c>
      <c r="F379">
        <v>1257900</v>
      </c>
      <c r="G379">
        <v>39.171889999999998</v>
      </c>
    </row>
    <row r="380" spans="1:7" x14ac:dyDescent="0.25">
      <c r="A380" s="1">
        <v>41093</v>
      </c>
      <c r="B380">
        <v>43.52</v>
      </c>
      <c r="C380">
        <v>43.950001</v>
      </c>
      <c r="D380">
        <v>43.470001000000003</v>
      </c>
      <c r="E380">
        <v>43.900002000000001</v>
      </c>
      <c r="F380">
        <v>630600</v>
      </c>
      <c r="G380">
        <v>39.495773999999997</v>
      </c>
    </row>
    <row r="381" spans="1:7" x14ac:dyDescent="0.25">
      <c r="A381" s="1">
        <v>41095</v>
      </c>
      <c r="B381">
        <v>43.799999</v>
      </c>
      <c r="C381">
        <v>44</v>
      </c>
      <c r="D381">
        <v>43.68</v>
      </c>
      <c r="E381">
        <v>43.919998</v>
      </c>
      <c r="F381">
        <v>1309800</v>
      </c>
      <c r="G381">
        <v>39.513764000000002</v>
      </c>
    </row>
    <row r="382" spans="1:7" x14ac:dyDescent="0.25">
      <c r="A382" s="1">
        <v>41096</v>
      </c>
      <c r="B382">
        <v>43.580002</v>
      </c>
      <c r="C382">
        <v>43.810001</v>
      </c>
      <c r="D382">
        <v>43.25</v>
      </c>
      <c r="E382">
        <v>43.310001</v>
      </c>
      <c r="F382">
        <v>1065400</v>
      </c>
      <c r="G382">
        <v>38.964964999999999</v>
      </c>
    </row>
    <row r="383" spans="1:7" x14ac:dyDescent="0.25">
      <c r="A383" s="1">
        <v>41099</v>
      </c>
      <c r="B383">
        <v>43.369999</v>
      </c>
      <c r="C383">
        <v>43.650002000000001</v>
      </c>
      <c r="D383">
        <v>43.099997999999999</v>
      </c>
      <c r="E383">
        <v>43.23</v>
      </c>
      <c r="F383">
        <v>1088000</v>
      </c>
      <c r="G383">
        <v>38.892989</v>
      </c>
    </row>
    <row r="384" spans="1:7" x14ac:dyDescent="0.25">
      <c r="A384" s="1">
        <v>41100</v>
      </c>
      <c r="B384">
        <v>43.450001</v>
      </c>
      <c r="C384">
        <v>43.990001999999997</v>
      </c>
      <c r="D384">
        <v>43.389999000000003</v>
      </c>
      <c r="E384">
        <v>43.84</v>
      </c>
      <c r="F384">
        <v>1311500</v>
      </c>
      <c r="G384">
        <v>39.441792</v>
      </c>
    </row>
    <row r="385" spans="1:7" x14ac:dyDescent="0.25">
      <c r="A385" s="1">
        <v>41101</v>
      </c>
      <c r="B385">
        <v>43.860000999999997</v>
      </c>
      <c r="C385">
        <v>43.889999000000003</v>
      </c>
      <c r="D385">
        <v>43.360000999999997</v>
      </c>
      <c r="E385">
        <v>43.630001</v>
      </c>
      <c r="F385">
        <v>937200</v>
      </c>
      <c r="G385">
        <v>39.252861000000003</v>
      </c>
    </row>
    <row r="386" spans="1:7" x14ac:dyDescent="0.25">
      <c r="A386" s="1">
        <v>41102</v>
      </c>
      <c r="B386">
        <v>43.5</v>
      </c>
      <c r="C386">
        <v>43.82</v>
      </c>
      <c r="D386">
        <v>43.240001999999997</v>
      </c>
      <c r="E386">
        <v>43.700001</v>
      </c>
      <c r="F386">
        <v>1286400</v>
      </c>
      <c r="G386">
        <v>39.315837999999999</v>
      </c>
    </row>
    <row r="387" spans="1:7" x14ac:dyDescent="0.25">
      <c r="A387" s="1">
        <v>41103</v>
      </c>
      <c r="B387">
        <v>43.860000999999997</v>
      </c>
      <c r="C387">
        <v>44.189999</v>
      </c>
      <c r="D387">
        <v>43.709999000000003</v>
      </c>
      <c r="E387">
        <v>44.09</v>
      </c>
      <c r="F387">
        <v>995600</v>
      </c>
      <c r="G387">
        <v>39.666710999999999</v>
      </c>
    </row>
    <row r="388" spans="1:7" x14ac:dyDescent="0.25">
      <c r="A388" s="1">
        <v>41106</v>
      </c>
      <c r="B388">
        <v>44</v>
      </c>
      <c r="C388">
        <v>44.25</v>
      </c>
      <c r="D388">
        <v>43.360000999999997</v>
      </c>
      <c r="E388">
        <v>43.389999000000003</v>
      </c>
      <c r="F388">
        <v>1329600</v>
      </c>
      <c r="G388">
        <v>39.036937000000002</v>
      </c>
    </row>
    <row r="389" spans="1:7" x14ac:dyDescent="0.25">
      <c r="A389" s="1">
        <v>41107</v>
      </c>
      <c r="B389">
        <v>43.580002</v>
      </c>
      <c r="C389">
        <v>43.830002</v>
      </c>
      <c r="D389">
        <v>43.23</v>
      </c>
      <c r="E389">
        <v>43.639999000000003</v>
      </c>
      <c r="F389">
        <v>2454000</v>
      </c>
      <c r="G389">
        <v>39.261856000000002</v>
      </c>
    </row>
    <row r="390" spans="1:7" x14ac:dyDescent="0.25">
      <c r="A390" s="1">
        <v>41108</v>
      </c>
      <c r="B390">
        <v>43.619999</v>
      </c>
      <c r="C390">
        <v>44.169998</v>
      </c>
      <c r="D390">
        <v>43.57</v>
      </c>
      <c r="E390">
        <v>44.09</v>
      </c>
      <c r="F390">
        <v>1168300</v>
      </c>
      <c r="G390">
        <v>39.666710999999999</v>
      </c>
    </row>
    <row r="391" spans="1:7" x14ac:dyDescent="0.25">
      <c r="A391" s="1">
        <v>41109</v>
      </c>
      <c r="B391">
        <v>44.07</v>
      </c>
      <c r="C391">
        <v>44.400002000000001</v>
      </c>
      <c r="D391">
        <v>43.869999</v>
      </c>
      <c r="E391">
        <v>43.950001</v>
      </c>
      <c r="F391">
        <v>1117600</v>
      </c>
      <c r="G391">
        <v>39.540756999999999</v>
      </c>
    </row>
    <row r="392" spans="1:7" x14ac:dyDescent="0.25">
      <c r="A392" s="1">
        <v>41110</v>
      </c>
      <c r="B392">
        <v>43.810001</v>
      </c>
      <c r="C392">
        <v>43.919998</v>
      </c>
      <c r="D392">
        <v>43.470001000000003</v>
      </c>
      <c r="E392">
        <v>43.779998999999997</v>
      </c>
      <c r="F392">
        <v>1122400</v>
      </c>
      <c r="G392">
        <v>39.387810000000002</v>
      </c>
    </row>
    <row r="393" spans="1:7" x14ac:dyDescent="0.25">
      <c r="A393" s="1">
        <v>41113</v>
      </c>
      <c r="B393">
        <v>43.389999000000003</v>
      </c>
      <c r="C393">
        <v>43.59</v>
      </c>
      <c r="D393">
        <v>43.02</v>
      </c>
      <c r="E393">
        <v>43.5</v>
      </c>
      <c r="F393">
        <v>832000</v>
      </c>
      <c r="G393">
        <v>39.135902000000002</v>
      </c>
    </row>
    <row r="394" spans="1:7" x14ac:dyDescent="0.25">
      <c r="A394" s="1">
        <v>41114</v>
      </c>
      <c r="B394">
        <v>43.450001</v>
      </c>
      <c r="C394">
        <v>43.650002000000001</v>
      </c>
      <c r="D394">
        <v>42.91</v>
      </c>
      <c r="E394">
        <v>43.34</v>
      </c>
      <c r="F394">
        <v>1287700</v>
      </c>
      <c r="G394">
        <v>38.991954</v>
      </c>
    </row>
    <row r="395" spans="1:7" x14ac:dyDescent="0.25">
      <c r="A395" s="1">
        <v>41115</v>
      </c>
      <c r="B395">
        <v>43.349997999999999</v>
      </c>
      <c r="C395">
        <v>44.029998999999997</v>
      </c>
      <c r="D395">
        <v>43.169998</v>
      </c>
      <c r="E395">
        <v>43.77</v>
      </c>
      <c r="F395">
        <v>2122000</v>
      </c>
      <c r="G395">
        <v>39.378815000000003</v>
      </c>
    </row>
    <row r="396" spans="1:7" x14ac:dyDescent="0.25">
      <c r="A396" s="1">
        <v>41116</v>
      </c>
      <c r="B396">
        <v>44.43</v>
      </c>
      <c r="C396">
        <v>44.849997999999999</v>
      </c>
      <c r="D396">
        <v>42.34</v>
      </c>
      <c r="E396">
        <v>44.66</v>
      </c>
      <c r="F396">
        <v>3044200</v>
      </c>
      <c r="G396">
        <v>40.179526000000003</v>
      </c>
    </row>
    <row r="397" spans="1:7" x14ac:dyDescent="0.25">
      <c r="A397" s="1">
        <v>41117</v>
      </c>
      <c r="B397">
        <v>44.950001</v>
      </c>
      <c r="C397">
        <v>45.720001000000003</v>
      </c>
      <c r="D397">
        <v>44.709999000000003</v>
      </c>
      <c r="E397">
        <v>45.59</v>
      </c>
      <c r="F397">
        <v>2282200</v>
      </c>
      <c r="G397">
        <v>41.016224999999999</v>
      </c>
    </row>
    <row r="398" spans="1:7" x14ac:dyDescent="0.25">
      <c r="A398" s="1">
        <v>41120</v>
      </c>
      <c r="B398">
        <v>45.459999000000003</v>
      </c>
      <c r="C398">
        <v>45.84</v>
      </c>
      <c r="D398">
        <v>45.299999</v>
      </c>
      <c r="E398">
        <v>45.580002</v>
      </c>
      <c r="F398">
        <v>1046100</v>
      </c>
      <c r="G398">
        <v>41.007229000000002</v>
      </c>
    </row>
    <row r="399" spans="1:7" x14ac:dyDescent="0.25">
      <c r="A399" s="1">
        <v>41121</v>
      </c>
      <c r="B399">
        <v>45.560001</v>
      </c>
      <c r="C399">
        <v>45.779998999999997</v>
      </c>
      <c r="D399">
        <v>45.27</v>
      </c>
      <c r="E399">
        <v>45.580002</v>
      </c>
      <c r="F399">
        <v>1453400</v>
      </c>
      <c r="G399">
        <v>41.007229000000002</v>
      </c>
    </row>
    <row r="400" spans="1:7" x14ac:dyDescent="0.25">
      <c r="A400" s="1">
        <v>41122</v>
      </c>
      <c r="B400">
        <v>45.689999</v>
      </c>
      <c r="C400">
        <v>45.709999000000003</v>
      </c>
      <c r="D400">
        <v>45.220001000000003</v>
      </c>
      <c r="E400">
        <v>45.450001</v>
      </c>
      <c r="F400">
        <v>1490500</v>
      </c>
      <c r="G400">
        <v>40.890270999999998</v>
      </c>
    </row>
    <row r="401" spans="1:7" x14ac:dyDescent="0.25">
      <c r="A401" s="1">
        <v>41123</v>
      </c>
      <c r="B401">
        <v>45.330002</v>
      </c>
      <c r="C401">
        <v>45.650002000000001</v>
      </c>
      <c r="D401">
        <v>44.860000999999997</v>
      </c>
      <c r="E401">
        <v>45.099997999999999</v>
      </c>
      <c r="F401">
        <v>862900</v>
      </c>
      <c r="G401">
        <v>40.575381999999998</v>
      </c>
    </row>
    <row r="402" spans="1:7" x14ac:dyDescent="0.25">
      <c r="A402" s="1">
        <v>41124</v>
      </c>
      <c r="B402">
        <v>45.560001</v>
      </c>
      <c r="C402">
        <v>45.75</v>
      </c>
      <c r="D402">
        <v>45.450001</v>
      </c>
      <c r="E402">
        <v>45.599997999999999</v>
      </c>
      <c r="F402">
        <v>925900</v>
      </c>
      <c r="G402">
        <v>41.025219999999997</v>
      </c>
    </row>
    <row r="403" spans="1:7" x14ac:dyDescent="0.25">
      <c r="A403" s="1">
        <v>41127</v>
      </c>
      <c r="B403">
        <v>45.700001</v>
      </c>
      <c r="C403">
        <v>45.849997999999999</v>
      </c>
      <c r="D403">
        <v>45.369999</v>
      </c>
      <c r="E403">
        <v>45.369999</v>
      </c>
      <c r="F403">
        <v>979100</v>
      </c>
      <c r="G403">
        <v>40.818294999999999</v>
      </c>
    </row>
    <row r="404" spans="1:7" x14ac:dyDescent="0.25">
      <c r="A404" s="1">
        <v>41128</v>
      </c>
      <c r="B404">
        <v>45.360000999999997</v>
      </c>
      <c r="C404">
        <v>45.59</v>
      </c>
      <c r="D404">
        <v>44.860000999999997</v>
      </c>
      <c r="E404">
        <v>45.23</v>
      </c>
      <c r="F404">
        <v>1734300</v>
      </c>
      <c r="G404">
        <v>40.692340999999999</v>
      </c>
    </row>
    <row r="405" spans="1:7" x14ac:dyDescent="0.25">
      <c r="A405" s="1">
        <v>41129</v>
      </c>
      <c r="B405">
        <v>45.220001000000003</v>
      </c>
      <c r="C405">
        <v>45.610000999999997</v>
      </c>
      <c r="D405">
        <v>45.07</v>
      </c>
      <c r="E405">
        <v>45.48</v>
      </c>
      <c r="F405">
        <v>1354100</v>
      </c>
      <c r="G405">
        <v>40.917259999999999</v>
      </c>
    </row>
    <row r="406" spans="1:7" x14ac:dyDescent="0.25">
      <c r="A406" s="1">
        <v>41130</v>
      </c>
      <c r="B406">
        <v>45.290000999999997</v>
      </c>
      <c r="C406">
        <v>45.470001000000003</v>
      </c>
      <c r="D406">
        <v>44.93</v>
      </c>
      <c r="E406">
        <v>45.009998000000003</v>
      </c>
      <c r="F406">
        <v>868600</v>
      </c>
      <c r="G406">
        <v>40.494410999999999</v>
      </c>
    </row>
    <row r="407" spans="1:7" x14ac:dyDescent="0.25">
      <c r="A407" s="1">
        <v>41131</v>
      </c>
      <c r="B407">
        <v>44.900002000000001</v>
      </c>
      <c r="C407">
        <v>45.139999000000003</v>
      </c>
      <c r="D407">
        <v>44.599997999999999</v>
      </c>
      <c r="E407">
        <v>45.029998999999997</v>
      </c>
      <c r="F407">
        <v>862000</v>
      </c>
      <c r="G407">
        <v>40.512405000000001</v>
      </c>
    </row>
    <row r="408" spans="1:7" x14ac:dyDescent="0.25">
      <c r="A408" s="1">
        <v>41134</v>
      </c>
      <c r="B408">
        <v>44.91</v>
      </c>
      <c r="C408">
        <v>45.16</v>
      </c>
      <c r="D408">
        <v>44.689999</v>
      </c>
      <c r="E408">
        <v>44.689999</v>
      </c>
      <c r="F408">
        <v>917200</v>
      </c>
      <c r="G408">
        <v>40.206515000000003</v>
      </c>
    </row>
    <row r="409" spans="1:7" x14ac:dyDescent="0.25">
      <c r="A409" s="1">
        <v>41135</v>
      </c>
      <c r="B409">
        <v>44.849997999999999</v>
      </c>
      <c r="C409">
        <v>45.060001</v>
      </c>
      <c r="D409">
        <v>44.82</v>
      </c>
      <c r="E409">
        <v>44.970001000000003</v>
      </c>
      <c r="F409">
        <v>978700</v>
      </c>
      <c r="G409">
        <v>40.458427</v>
      </c>
    </row>
    <row r="410" spans="1:7" x14ac:dyDescent="0.25">
      <c r="A410" s="1">
        <v>41136</v>
      </c>
      <c r="B410">
        <v>45.009998000000003</v>
      </c>
      <c r="C410">
        <v>45.23</v>
      </c>
      <c r="D410">
        <v>44.880001</v>
      </c>
      <c r="E410">
        <v>45.040000999999997</v>
      </c>
      <c r="F410">
        <v>759600</v>
      </c>
      <c r="G410">
        <v>40.521403999999997</v>
      </c>
    </row>
    <row r="411" spans="1:7" x14ac:dyDescent="0.25">
      <c r="A411" s="1">
        <v>41137</v>
      </c>
      <c r="B411">
        <v>44.900002000000001</v>
      </c>
      <c r="C411">
        <v>45.130001</v>
      </c>
      <c r="D411">
        <v>44.790000999999997</v>
      </c>
      <c r="E411">
        <v>44.91</v>
      </c>
      <c r="F411">
        <v>1291000</v>
      </c>
      <c r="G411">
        <v>40.404445000000003</v>
      </c>
    </row>
    <row r="412" spans="1:7" x14ac:dyDescent="0.25">
      <c r="A412" s="1">
        <v>41138</v>
      </c>
      <c r="B412">
        <v>44.970001000000003</v>
      </c>
      <c r="C412">
        <v>45.169998</v>
      </c>
      <c r="D412">
        <v>44.950001</v>
      </c>
      <c r="E412">
        <v>45.16</v>
      </c>
      <c r="F412">
        <v>1443800</v>
      </c>
      <c r="G412">
        <v>40.629364000000002</v>
      </c>
    </row>
    <row r="413" spans="1:7" x14ac:dyDescent="0.25">
      <c r="A413" s="1">
        <v>41141</v>
      </c>
      <c r="B413">
        <v>45.049999</v>
      </c>
      <c r="C413">
        <v>45.43</v>
      </c>
      <c r="D413">
        <v>44.889999000000003</v>
      </c>
      <c r="E413">
        <v>45.43</v>
      </c>
      <c r="F413">
        <v>701500</v>
      </c>
      <c r="G413">
        <v>40.872276999999997</v>
      </c>
    </row>
    <row r="414" spans="1:7" x14ac:dyDescent="0.25">
      <c r="A414" s="1">
        <v>41142</v>
      </c>
      <c r="B414">
        <v>45.450001</v>
      </c>
      <c r="C414">
        <v>45.540000999999997</v>
      </c>
      <c r="D414">
        <v>45.169998</v>
      </c>
      <c r="E414">
        <v>45.32</v>
      </c>
      <c r="F414">
        <v>1210100</v>
      </c>
      <c r="G414">
        <v>40.773311999999997</v>
      </c>
    </row>
    <row r="415" spans="1:7" x14ac:dyDescent="0.25">
      <c r="A415" s="1">
        <v>41143</v>
      </c>
      <c r="B415">
        <v>45.189999</v>
      </c>
      <c r="C415">
        <v>45.419998</v>
      </c>
      <c r="D415">
        <v>45.07</v>
      </c>
      <c r="E415">
        <v>45.330002</v>
      </c>
      <c r="F415">
        <v>717800</v>
      </c>
      <c r="G415">
        <v>40.782310000000003</v>
      </c>
    </row>
    <row r="416" spans="1:7" x14ac:dyDescent="0.25">
      <c r="A416" s="1">
        <v>41144</v>
      </c>
      <c r="B416">
        <v>45.209999000000003</v>
      </c>
      <c r="C416">
        <v>45.23</v>
      </c>
      <c r="D416">
        <v>44.59</v>
      </c>
      <c r="E416">
        <v>44.669998</v>
      </c>
      <c r="F416">
        <v>1547300</v>
      </c>
      <c r="G416">
        <v>40.188521000000001</v>
      </c>
    </row>
    <row r="417" spans="1:7" x14ac:dyDescent="0.25">
      <c r="A417" s="1">
        <v>41145</v>
      </c>
      <c r="B417">
        <v>44.57</v>
      </c>
      <c r="C417">
        <v>45.25</v>
      </c>
      <c r="D417">
        <v>44.57</v>
      </c>
      <c r="E417">
        <v>45.189999</v>
      </c>
      <c r="F417">
        <v>1074200</v>
      </c>
      <c r="G417">
        <v>40.656353000000003</v>
      </c>
    </row>
    <row r="418" spans="1:7" x14ac:dyDescent="0.25">
      <c r="A418" s="1">
        <v>41148</v>
      </c>
      <c r="B418">
        <v>45.27</v>
      </c>
      <c r="C418">
        <v>45.52</v>
      </c>
      <c r="D418">
        <v>45.060001</v>
      </c>
      <c r="E418">
        <v>45.34</v>
      </c>
      <c r="F418">
        <v>541700</v>
      </c>
      <c r="G418">
        <v>40.791305999999999</v>
      </c>
    </row>
    <row r="419" spans="1:7" x14ac:dyDescent="0.25">
      <c r="A419" s="1">
        <v>41149</v>
      </c>
      <c r="B419">
        <v>45.25</v>
      </c>
      <c r="C419">
        <v>45.299999</v>
      </c>
      <c r="D419">
        <v>44.990001999999997</v>
      </c>
      <c r="E419">
        <v>44.990001999999997</v>
      </c>
      <c r="F419">
        <v>647800</v>
      </c>
      <c r="G419">
        <v>40.476421000000002</v>
      </c>
    </row>
    <row r="420" spans="1:7" x14ac:dyDescent="0.25">
      <c r="A420" s="1">
        <v>41150</v>
      </c>
      <c r="B420">
        <v>45</v>
      </c>
      <c r="C420">
        <v>45.09</v>
      </c>
      <c r="D420">
        <v>44.880001</v>
      </c>
      <c r="E420">
        <v>45.060001</v>
      </c>
      <c r="F420">
        <v>706800</v>
      </c>
      <c r="G420">
        <v>40.539397999999998</v>
      </c>
    </row>
    <row r="421" spans="1:7" x14ac:dyDescent="0.25">
      <c r="A421" s="1">
        <v>41151</v>
      </c>
      <c r="B421">
        <v>44.810001</v>
      </c>
      <c r="C421">
        <v>44.869999</v>
      </c>
      <c r="D421">
        <v>44.459999000000003</v>
      </c>
      <c r="E421">
        <v>44.599997999999999</v>
      </c>
      <c r="F421">
        <v>818900</v>
      </c>
      <c r="G421">
        <v>40.125543999999998</v>
      </c>
    </row>
    <row r="422" spans="1:7" x14ac:dyDescent="0.25">
      <c r="A422" s="1">
        <v>41152</v>
      </c>
      <c r="B422">
        <v>44.830002</v>
      </c>
      <c r="C422">
        <v>44.889999000000003</v>
      </c>
      <c r="D422">
        <v>44.48</v>
      </c>
      <c r="E422">
        <v>44.810001</v>
      </c>
      <c r="F422">
        <v>784800</v>
      </c>
      <c r="G422">
        <v>40.314478999999999</v>
      </c>
    </row>
    <row r="423" spans="1:7" x14ac:dyDescent="0.25">
      <c r="A423" s="1">
        <v>41156</v>
      </c>
      <c r="B423">
        <v>44.77</v>
      </c>
      <c r="C423">
        <v>44.939999</v>
      </c>
      <c r="D423">
        <v>44.650002000000001</v>
      </c>
      <c r="E423">
        <v>44.93</v>
      </c>
      <c r="F423">
        <v>825700</v>
      </c>
      <c r="G423">
        <v>40.422438999999997</v>
      </c>
    </row>
    <row r="424" spans="1:7" x14ac:dyDescent="0.25">
      <c r="A424" s="1">
        <v>41157</v>
      </c>
      <c r="B424">
        <v>44.880001</v>
      </c>
      <c r="C424">
        <v>44.959999000000003</v>
      </c>
      <c r="D424">
        <v>44.599997999999999</v>
      </c>
      <c r="E424">
        <v>44.790000999999997</v>
      </c>
      <c r="F424">
        <v>1091600</v>
      </c>
      <c r="G424">
        <v>40.296484999999997</v>
      </c>
    </row>
    <row r="425" spans="1:7" x14ac:dyDescent="0.25">
      <c r="A425" s="1">
        <v>41158</v>
      </c>
      <c r="B425">
        <v>45</v>
      </c>
      <c r="C425">
        <v>45.52</v>
      </c>
      <c r="D425">
        <v>44.900002000000001</v>
      </c>
      <c r="E425">
        <v>45.439999</v>
      </c>
      <c r="F425">
        <v>1444700</v>
      </c>
      <c r="G425">
        <v>40.881272000000003</v>
      </c>
    </row>
    <row r="426" spans="1:7" x14ac:dyDescent="0.25">
      <c r="A426" s="1">
        <v>41159</v>
      </c>
      <c r="B426">
        <v>45.439999</v>
      </c>
      <c r="C426">
        <v>45.52</v>
      </c>
      <c r="D426">
        <v>44.799999</v>
      </c>
      <c r="E426">
        <v>44.939999</v>
      </c>
      <c r="F426">
        <v>936800</v>
      </c>
      <c r="G426">
        <v>40.431434000000003</v>
      </c>
    </row>
    <row r="427" spans="1:7" x14ac:dyDescent="0.25">
      <c r="A427" s="1">
        <v>41162</v>
      </c>
      <c r="B427">
        <v>44.82</v>
      </c>
      <c r="C427">
        <v>44.919998</v>
      </c>
      <c r="D427">
        <v>44.5</v>
      </c>
      <c r="E427">
        <v>44.57</v>
      </c>
      <c r="F427">
        <v>1245200</v>
      </c>
      <c r="G427">
        <v>40.098554999999998</v>
      </c>
    </row>
    <row r="428" spans="1:7" x14ac:dyDescent="0.25">
      <c r="A428" s="1">
        <v>41163</v>
      </c>
      <c r="B428">
        <v>44.689999</v>
      </c>
      <c r="C428">
        <v>44.880001</v>
      </c>
      <c r="D428">
        <v>44.529998999999997</v>
      </c>
      <c r="E428">
        <v>44.830002</v>
      </c>
      <c r="F428">
        <v>1736700</v>
      </c>
      <c r="G428">
        <v>40.332473</v>
      </c>
    </row>
    <row r="429" spans="1:7" x14ac:dyDescent="0.25">
      <c r="A429" s="1">
        <v>41164</v>
      </c>
      <c r="B429">
        <v>44.880001</v>
      </c>
      <c r="C429">
        <v>44.98</v>
      </c>
      <c r="D429">
        <v>44.689999</v>
      </c>
      <c r="E429">
        <v>44.84</v>
      </c>
      <c r="F429">
        <v>1468600</v>
      </c>
      <c r="G429">
        <v>40.341467999999999</v>
      </c>
    </row>
    <row r="430" spans="1:7" x14ac:dyDescent="0.25">
      <c r="A430" s="1">
        <v>41165</v>
      </c>
      <c r="B430">
        <v>44.669998</v>
      </c>
      <c r="C430">
        <v>45.509998000000003</v>
      </c>
      <c r="D430">
        <v>44.549999</v>
      </c>
      <c r="E430">
        <v>45.400002000000001</v>
      </c>
      <c r="F430">
        <v>1290100</v>
      </c>
      <c r="G430">
        <v>41.157362999999997</v>
      </c>
    </row>
    <row r="431" spans="1:7" x14ac:dyDescent="0.25">
      <c r="A431" s="1">
        <v>41166</v>
      </c>
      <c r="B431">
        <v>45.470001000000003</v>
      </c>
      <c r="C431">
        <v>45.470001000000003</v>
      </c>
      <c r="D431">
        <v>43.970001000000003</v>
      </c>
      <c r="E431">
        <v>44.080002</v>
      </c>
      <c r="F431">
        <v>2364100</v>
      </c>
      <c r="G431">
        <v>39.960717000000002</v>
      </c>
    </row>
    <row r="432" spans="1:7" x14ac:dyDescent="0.25">
      <c r="A432" s="1">
        <v>41169</v>
      </c>
      <c r="B432">
        <v>43.990001999999997</v>
      </c>
      <c r="C432">
        <v>44.32</v>
      </c>
      <c r="D432">
        <v>43.560001</v>
      </c>
      <c r="E432">
        <v>44.029998999999997</v>
      </c>
      <c r="F432">
        <v>3894800</v>
      </c>
      <c r="G432">
        <v>39.915387000000003</v>
      </c>
    </row>
    <row r="433" spans="1:7" x14ac:dyDescent="0.25">
      <c r="A433" s="1">
        <v>41170</v>
      </c>
      <c r="B433">
        <v>44.080002</v>
      </c>
      <c r="C433">
        <v>44.450001</v>
      </c>
      <c r="D433">
        <v>43.93</v>
      </c>
      <c r="E433">
        <v>44.369999</v>
      </c>
      <c r="F433">
        <v>1241900</v>
      </c>
      <c r="G433">
        <v>40.223613999999998</v>
      </c>
    </row>
    <row r="434" spans="1:7" x14ac:dyDescent="0.25">
      <c r="A434" s="1">
        <v>41171</v>
      </c>
      <c r="B434">
        <v>44.490001999999997</v>
      </c>
      <c r="C434">
        <v>44.880001</v>
      </c>
      <c r="D434">
        <v>44.400002000000001</v>
      </c>
      <c r="E434">
        <v>44.689999</v>
      </c>
      <c r="F434">
        <v>1300300</v>
      </c>
      <c r="G434">
        <v>40.513710000000003</v>
      </c>
    </row>
    <row r="435" spans="1:7" x14ac:dyDescent="0.25">
      <c r="A435" s="1">
        <v>41172</v>
      </c>
      <c r="B435">
        <v>44.639999000000003</v>
      </c>
      <c r="C435">
        <v>44.860000999999997</v>
      </c>
      <c r="D435">
        <v>44.240001999999997</v>
      </c>
      <c r="E435">
        <v>44.459999000000003</v>
      </c>
      <c r="F435">
        <v>1742800</v>
      </c>
      <c r="G435">
        <v>40.305204000000003</v>
      </c>
    </row>
    <row r="436" spans="1:7" x14ac:dyDescent="0.25">
      <c r="A436" s="1">
        <v>41173</v>
      </c>
      <c r="B436">
        <v>44.610000999999997</v>
      </c>
      <c r="C436">
        <v>44.639999000000003</v>
      </c>
      <c r="D436">
        <v>43.720001000000003</v>
      </c>
      <c r="E436">
        <v>43.77</v>
      </c>
      <c r="F436">
        <v>1817100</v>
      </c>
      <c r="G436">
        <v>39.679685999999997</v>
      </c>
    </row>
    <row r="437" spans="1:7" x14ac:dyDescent="0.25">
      <c r="A437" s="1">
        <v>41176</v>
      </c>
      <c r="B437">
        <v>43.459999000000003</v>
      </c>
      <c r="C437">
        <v>43.990001999999997</v>
      </c>
      <c r="D437">
        <v>43.43</v>
      </c>
      <c r="E437">
        <v>43.869999</v>
      </c>
      <c r="F437">
        <v>1294400</v>
      </c>
      <c r="G437">
        <v>39.770339</v>
      </c>
    </row>
    <row r="438" spans="1:7" x14ac:dyDescent="0.25">
      <c r="A438" s="1">
        <v>41177</v>
      </c>
      <c r="B438">
        <v>44</v>
      </c>
      <c r="C438">
        <v>44.099997999999999</v>
      </c>
      <c r="D438">
        <v>43.610000999999997</v>
      </c>
      <c r="E438">
        <v>43.689999</v>
      </c>
      <c r="F438">
        <v>1333100</v>
      </c>
      <c r="G438">
        <v>39.60716</v>
      </c>
    </row>
    <row r="439" spans="1:7" x14ac:dyDescent="0.25">
      <c r="A439" s="1">
        <v>41178</v>
      </c>
      <c r="B439">
        <v>43.709999000000003</v>
      </c>
      <c r="C439">
        <v>44.119999</v>
      </c>
      <c r="D439">
        <v>43.709999000000003</v>
      </c>
      <c r="E439">
        <v>43.959999000000003</v>
      </c>
      <c r="F439">
        <v>1359200</v>
      </c>
      <c r="G439">
        <v>39.851928999999998</v>
      </c>
    </row>
    <row r="440" spans="1:7" x14ac:dyDescent="0.25">
      <c r="A440" s="1">
        <v>41179</v>
      </c>
      <c r="B440">
        <v>43.98</v>
      </c>
      <c r="C440">
        <v>44.439999</v>
      </c>
      <c r="D440">
        <v>43.619999</v>
      </c>
      <c r="E440">
        <v>44.400002000000001</v>
      </c>
      <c r="F440">
        <v>1162300</v>
      </c>
      <c r="G440">
        <v>40.250813000000001</v>
      </c>
    </row>
    <row r="441" spans="1:7" x14ac:dyDescent="0.25">
      <c r="A441" s="1">
        <v>41180</v>
      </c>
      <c r="B441">
        <v>44.32</v>
      </c>
      <c r="C441">
        <v>44.619999</v>
      </c>
      <c r="D441">
        <v>44.16</v>
      </c>
      <c r="E441">
        <v>44.529998999999997</v>
      </c>
      <c r="F441">
        <v>2582500</v>
      </c>
      <c r="G441">
        <v>40.368662</v>
      </c>
    </row>
    <row r="442" spans="1:7" x14ac:dyDescent="0.25">
      <c r="A442" s="1">
        <v>41183</v>
      </c>
      <c r="B442">
        <v>44.459999000000003</v>
      </c>
      <c r="C442">
        <v>44.889999000000003</v>
      </c>
      <c r="D442">
        <v>44.25</v>
      </c>
      <c r="E442">
        <v>44.630001</v>
      </c>
      <c r="F442">
        <v>1999300</v>
      </c>
      <c r="G442">
        <v>40.459319000000001</v>
      </c>
    </row>
    <row r="443" spans="1:7" x14ac:dyDescent="0.25">
      <c r="A443" s="1">
        <v>41184</v>
      </c>
      <c r="B443">
        <v>44.799999</v>
      </c>
      <c r="C443">
        <v>44.799999</v>
      </c>
      <c r="D443">
        <v>44.41</v>
      </c>
      <c r="E443">
        <v>44.650002000000001</v>
      </c>
      <c r="F443">
        <v>1605200</v>
      </c>
      <c r="G443">
        <v>40.477449999999997</v>
      </c>
    </row>
    <row r="444" spans="1:7" x14ac:dyDescent="0.25">
      <c r="A444" s="1">
        <v>41185</v>
      </c>
      <c r="B444">
        <v>44.700001</v>
      </c>
      <c r="C444">
        <v>44.720001000000003</v>
      </c>
      <c r="D444">
        <v>44.18</v>
      </c>
      <c r="E444">
        <v>44.299999</v>
      </c>
      <c r="F444">
        <v>1507600</v>
      </c>
      <c r="G444">
        <v>40.160156000000001</v>
      </c>
    </row>
    <row r="445" spans="1:7" x14ac:dyDescent="0.25">
      <c r="A445" s="1">
        <v>41186</v>
      </c>
      <c r="B445">
        <v>44.360000999999997</v>
      </c>
      <c r="C445">
        <v>44.419998</v>
      </c>
      <c r="D445">
        <v>43.650002000000001</v>
      </c>
      <c r="E445">
        <v>43.75</v>
      </c>
      <c r="F445">
        <v>1714400</v>
      </c>
      <c r="G445">
        <v>39.661554000000002</v>
      </c>
    </row>
    <row r="446" spans="1:7" x14ac:dyDescent="0.25">
      <c r="A446" s="1">
        <v>41187</v>
      </c>
      <c r="B446">
        <v>43.77</v>
      </c>
      <c r="C446">
        <v>44.32</v>
      </c>
      <c r="D446">
        <v>43.77</v>
      </c>
      <c r="E446">
        <v>44.02</v>
      </c>
      <c r="F446">
        <v>3027400</v>
      </c>
      <c r="G446">
        <v>39.906323</v>
      </c>
    </row>
    <row r="447" spans="1:7" x14ac:dyDescent="0.25">
      <c r="A447" s="1">
        <v>41190</v>
      </c>
      <c r="B447">
        <v>44.029998999999997</v>
      </c>
      <c r="C447">
        <v>44.23</v>
      </c>
      <c r="D447">
        <v>43.779998999999997</v>
      </c>
      <c r="E447">
        <v>44.049999</v>
      </c>
      <c r="F447">
        <v>857300</v>
      </c>
      <c r="G447">
        <v>39.933517999999999</v>
      </c>
    </row>
    <row r="448" spans="1:7" x14ac:dyDescent="0.25">
      <c r="A448" s="1">
        <v>41191</v>
      </c>
      <c r="B448">
        <v>44.060001</v>
      </c>
      <c r="C448">
        <v>44.299999</v>
      </c>
      <c r="D448">
        <v>43.799999</v>
      </c>
      <c r="E448">
        <v>43.91</v>
      </c>
      <c r="F448">
        <v>1562900</v>
      </c>
      <c r="G448">
        <v>39.806601999999998</v>
      </c>
    </row>
    <row r="449" spans="1:7" x14ac:dyDescent="0.25">
      <c r="A449" s="1">
        <v>41192</v>
      </c>
      <c r="B449">
        <v>43.799999</v>
      </c>
      <c r="C449">
        <v>43.990001999999997</v>
      </c>
      <c r="D449">
        <v>42.990001999999997</v>
      </c>
      <c r="E449">
        <v>43.23</v>
      </c>
      <c r="F449">
        <v>2044100</v>
      </c>
      <c r="G449">
        <v>39.190148000000001</v>
      </c>
    </row>
    <row r="450" spans="1:7" x14ac:dyDescent="0.25">
      <c r="A450" s="1">
        <v>41193</v>
      </c>
      <c r="B450">
        <v>43.32</v>
      </c>
      <c r="C450">
        <v>43.669998</v>
      </c>
      <c r="D450">
        <v>43.290000999999997</v>
      </c>
      <c r="E450">
        <v>43.41</v>
      </c>
      <c r="F450">
        <v>1013900</v>
      </c>
      <c r="G450">
        <v>39.353327</v>
      </c>
    </row>
    <row r="451" spans="1:7" x14ac:dyDescent="0.25">
      <c r="A451" s="1">
        <v>41194</v>
      </c>
      <c r="B451">
        <v>43.52</v>
      </c>
      <c r="C451">
        <v>43.689999</v>
      </c>
      <c r="D451">
        <v>43.41</v>
      </c>
      <c r="E451">
        <v>43.459999000000003</v>
      </c>
      <c r="F451">
        <v>1176500</v>
      </c>
      <c r="G451">
        <v>39.398654000000001</v>
      </c>
    </row>
    <row r="452" spans="1:7" x14ac:dyDescent="0.25">
      <c r="A452" s="1">
        <v>41197</v>
      </c>
      <c r="B452">
        <v>43.5</v>
      </c>
      <c r="C452">
        <v>43.82</v>
      </c>
      <c r="D452">
        <v>43.189999</v>
      </c>
      <c r="E452">
        <v>43.66</v>
      </c>
      <c r="F452">
        <v>678800</v>
      </c>
      <c r="G452">
        <v>39.579965000000001</v>
      </c>
    </row>
    <row r="453" spans="1:7" x14ac:dyDescent="0.25">
      <c r="A453" s="1">
        <v>41198</v>
      </c>
      <c r="B453">
        <v>43.709999000000003</v>
      </c>
      <c r="C453">
        <v>44.639999000000003</v>
      </c>
      <c r="D453">
        <v>43.709999000000003</v>
      </c>
      <c r="E453">
        <v>44.580002</v>
      </c>
      <c r="F453">
        <v>1203100</v>
      </c>
      <c r="G453">
        <v>40.413992</v>
      </c>
    </row>
    <row r="454" spans="1:7" x14ac:dyDescent="0.25">
      <c r="A454" s="1">
        <v>41199</v>
      </c>
      <c r="B454">
        <v>44.380001</v>
      </c>
      <c r="C454">
        <v>44.970001000000003</v>
      </c>
      <c r="D454">
        <v>44.360000999999997</v>
      </c>
      <c r="E454">
        <v>44.689999</v>
      </c>
      <c r="F454">
        <v>1254000</v>
      </c>
      <c r="G454">
        <v>40.513710000000003</v>
      </c>
    </row>
    <row r="455" spans="1:7" x14ac:dyDescent="0.25">
      <c r="A455" s="1">
        <v>41200</v>
      </c>
      <c r="B455">
        <v>44.630001</v>
      </c>
      <c r="C455">
        <v>45.299999</v>
      </c>
      <c r="D455">
        <v>44.619999</v>
      </c>
      <c r="E455">
        <v>45.27</v>
      </c>
      <c r="F455">
        <v>1093500</v>
      </c>
      <c r="G455">
        <v>41.03951</v>
      </c>
    </row>
    <row r="456" spans="1:7" x14ac:dyDescent="0.25">
      <c r="A456" s="1">
        <v>41201</v>
      </c>
      <c r="B456">
        <v>45.139999000000003</v>
      </c>
      <c r="C456">
        <v>45.25</v>
      </c>
      <c r="D456">
        <v>44.419998</v>
      </c>
      <c r="E456">
        <v>44.459999000000003</v>
      </c>
      <c r="F456">
        <v>1121700</v>
      </c>
      <c r="G456">
        <v>40.305204000000003</v>
      </c>
    </row>
    <row r="457" spans="1:7" x14ac:dyDescent="0.25">
      <c r="A457" s="1">
        <v>41204</v>
      </c>
      <c r="B457">
        <v>44.279998999999997</v>
      </c>
      <c r="C457">
        <v>44.360000999999997</v>
      </c>
      <c r="D457">
        <v>43.860000999999997</v>
      </c>
      <c r="E457">
        <v>44.330002</v>
      </c>
      <c r="F457">
        <v>1555900</v>
      </c>
      <c r="G457">
        <v>40.187354999999997</v>
      </c>
    </row>
    <row r="458" spans="1:7" x14ac:dyDescent="0.25">
      <c r="A458" s="1">
        <v>41205</v>
      </c>
      <c r="B458">
        <v>43.98</v>
      </c>
      <c r="C458">
        <v>44.16</v>
      </c>
      <c r="D458">
        <v>43.689999</v>
      </c>
      <c r="E458">
        <v>44.049999</v>
      </c>
      <c r="F458">
        <v>1886200</v>
      </c>
      <c r="G458">
        <v>39.933517999999999</v>
      </c>
    </row>
    <row r="459" spans="1:7" x14ac:dyDescent="0.25">
      <c r="A459" s="1">
        <v>41206</v>
      </c>
      <c r="B459">
        <v>43.580002</v>
      </c>
      <c r="C459">
        <v>43.580002</v>
      </c>
      <c r="D459">
        <v>42.459999000000003</v>
      </c>
      <c r="E459">
        <v>42.610000999999997</v>
      </c>
      <c r="F459">
        <v>3856100</v>
      </c>
      <c r="G459">
        <v>38.628087999999998</v>
      </c>
    </row>
    <row r="460" spans="1:7" x14ac:dyDescent="0.25">
      <c r="A460" s="1">
        <v>41207</v>
      </c>
      <c r="B460">
        <v>42.91</v>
      </c>
      <c r="C460">
        <v>43</v>
      </c>
      <c r="D460">
        <v>42.540000999999997</v>
      </c>
      <c r="E460">
        <v>42.919998</v>
      </c>
      <c r="F460">
        <v>1531800</v>
      </c>
      <c r="G460">
        <v>38.909115999999997</v>
      </c>
    </row>
    <row r="461" spans="1:7" x14ac:dyDescent="0.25">
      <c r="A461" s="1">
        <v>41208</v>
      </c>
      <c r="B461">
        <v>42.779998999999997</v>
      </c>
      <c r="C461">
        <v>42.82</v>
      </c>
      <c r="D461">
        <v>42.619999</v>
      </c>
      <c r="E461">
        <v>42.759998000000003</v>
      </c>
      <c r="F461">
        <v>1309300</v>
      </c>
      <c r="G461">
        <v>38.764068000000002</v>
      </c>
    </row>
    <row r="462" spans="1:7" x14ac:dyDescent="0.25">
      <c r="A462" s="1">
        <v>41213</v>
      </c>
      <c r="B462">
        <v>42.720001000000003</v>
      </c>
      <c r="C462">
        <v>43.139999000000003</v>
      </c>
      <c r="D462">
        <v>42.5</v>
      </c>
      <c r="E462">
        <v>42.849997999999999</v>
      </c>
      <c r="F462">
        <v>1297500</v>
      </c>
      <c r="G462">
        <v>38.845658</v>
      </c>
    </row>
    <row r="463" spans="1:7" x14ac:dyDescent="0.25">
      <c r="A463" s="1">
        <v>41214</v>
      </c>
      <c r="B463">
        <v>42.880001</v>
      </c>
      <c r="C463">
        <v>43.419998</v>
      </c>
      <c r="D463">
        <v>42.790000999999997</v>
      </c>
      <c r="E463">
        <v>43.279998999999997</v>
      </c>
      <c r="F463">
        <v>1373600</v>
      </c>
      <c r="G463">
        <v>39.235475000000001</v>
      </c>
    </row>
    <row r="464" spans="1:7" x14ac:dyDescent="0.25">
      <c r="A464" s="1">
        <v>41215</v>
      </c>
      <c r="B464">
        <v>43.5</v>
      </c>
      <c r="C464">
        <v>43.619999</v>
      </c>
      <c r="D464">
        <v>42.91</v>
      </c>
      <c r="E464">
        <v>42.939999</v>
      </c>
      <c r="F464">
        <v>1310400</v>
      </c>
      <c r="G464">
        <v>38.927247999999999</v>
      </c>
    </row>
    <row r="465" spans="1:7" x14ac:dyDescent="0.25">
      <c r="A465" s="1">
        <v>41218</v>
      </c>
      <c r="B465">
        <v>42.900002000000001</v>
      </c>
      <c r="C465">
        <v>43.5</v>
      </c>
      <c r="D465">
        <v>42.73</v>
      </c>
      <c r="E465">
        <v>43.290000999999997</v>
      </c>
      <c r="F465">
        <v>1015900</v>
      </c>
      <c r="G465">
        <v>39.244542000000003</v>
      </c>
    </row>
    <row r="466" spans="1:7" x14ac:dyDescent="0.25">
      <c r="A466" s="1">
        <v>41219</v>
      </c>
      <c r="B466">
        <v>43.419998</v>
      </c>
      <c r="C466">
        <v>43.77</v>
      </c>
      <c r="D466">
        <v>43.110000999999997</v>
      </c>
      <c r="E466">
        <v>43.720001000000003</v>
      </c>
      <c r="F466">
        <v>892100</v>
      </c>
      <c r="G466">
        <v>39.634359000000003</v>
      </c>
    </row>
    <row r="467" spans="1:7" x14ac:dyDescent="0.25">
      <c r="A467" s="1">
        <v>41220</v>
      </c>
      <c r="B467">
        <v>43.529998999999997</v>
      </c>
      <c r="C467">
        <v>43.779998999999997</v>
      </c>
      <c r="D467">
        <v>43.049999</v>
      </c>
      <c r="E467">
        <v>43.540000999999997</v>
      </c>
      <c r="F467">
        <v>1091100</v>
      </c>
      <c r="G467">
        <v>39.471179999999997</v>
      </c>
    </row>
    <row r="468" spans="1:7" x14ac:dyDescent="0.25">
      <c r="A468" s="1">
        <v>41221</v>
      </c>
      <c r="B468">
        <v>43.400002000000001</v>
      </c>
      <c r="C468">
        <v>43.619999</v>
      </c>
      <c r="D468">
        <v>43</v>
      </c>
      <c r="E468">
        <v>43.240001999999997</v>
      </c>
      <c r="F468">
        <v>1627800</v>
      </c>
      <c r="G468">
        <v>39.199215000000002</v>
      </c>
    </row>
    <row r="469" spans="1:7" x14ac:dyDescent="0.25">
      <c r="A469" s="1">
        <v>41222</v>
      </c>
      <c r="B469">
        <v>43.09</v>
      </c>
      <c r="C469">
        <v>43.689999</v>
      </c>
      <c r="D469">
        <v>43</v>
      </c>
      <c r="E469">
        <v>43.509998000000003</v>
      </c>
      <c r="F469">
        <v>956000</v>
      </c>
      <c r="G469">
        <v>39.443981000000001</v>
      </c>
    </row>
    <row r="470" spans="1:7" x14ac:dyDescent="0.25">
      <c r="A470" s="1">
        <v>41225</v>
      </c>
      <c r="B470">
        <v>43.389999000000003</v>
      </c>
      <c r="C470">
        <v>44.560001</v>
      </c>
      <c r="D470">
        <v>43.27</v>
      </c>
      <c r="E470">
        <v>43.959999000000003</v>
      </c>
      <c r="F470">
        <v>2070900</v>
      </c>
      <c r="G470">
        <v>39.851928999999998</v>
      </c>
    </row>
    <row r="471" spans="1:7" x14ac:dyDescent="0.25">
      <c r="A471" s="1">
        <v>41226</v>
      </c>
      <c r="B471">
        <v>43.830002</v>
      </c>
      <c r="C471">
        <v>44.150002000000001</v>
      </c>
      <c r="D471">
        <v>43.439999</v>
      </c>
      <c r="E471">
        <v>43.450001</v>
      </c>
      <c r="F471">
        <v>2794700</v>
      </c>
      <c r="G471">
        <v>39.389589999999998</v>
      </c>
    </row>
    <row r="472" spans="1:7" x14ac:dyDescent="0.25">
      <c r="A472" s="1">
        <v>41227</v>
      </c>
      <c r="B472">
        <v>43.48</v>
      </c>
      <c r="C472">
        <v>43.77</v>
      </c>
      <c r="D472">
        <v>42.950001</v>
      </c>
      <c r="E472">
        <v>43.009998000000003</v>
      </c>
      <c r="F472">
        <v>1673200</v>
      </c>
      <c r="G472">
        <v>38.990706000000003</v>
      </c>
    </row>
    <row r="473" spans="1:7" x14ac:dyDescent="0.25">
      <c r="A473" s="1">
        <v>41228</v>
      </c>
      <c r="B473">
        <v>42.950001</v>
      </c>
      <c r="C473">
        <v>43.32</v>
      </c>
      <c r="D473">
        <v>42.529998999999997</v>
      </c>
      <c r="E473">
        <v>42.599997999999999</v>
      </c>
      <c r="F473">
        <v>2350500</v>
      </c>
      <c r="G473">
        <v>38.619020999999996</v>
      </c>
    </row>
    <row r="474" spans="1:7" x14ac:dyDescent="0.25">
      <c r="A474" s="1">
        <v>41229</v>
      </c>
      <c r="B474">
        <v>42.59</v>
      </c>
      <c r="C474">
        <v>43.049999</v>
      </c>
      <c r="D474">
        <v>42.25</v>
      </c>
      <c r="E474">
        <v>42.849997999999999</v>
      </c>
      <c r="F474">
        <v>2482900</v>
      </c>
      <c r="G474">
        <v>38.845658</v>
      </c>
    </row>
    <row r="475" spans="1:7" x14ac:dyDescent="0.25">
      <c r="A475" s="1">
        <v>41232</v>
      </c>
      <c r="B475">
        <v>43.220001000000003</v>
      </c>
      <c r="C475">
        <v>43.490001999999997</v>
      </c>
      <c r="D475">
        <v>43.07</v>
      </c>
      <c r="E475">
        <v>43.450001</v>
      </c>
      <c r="F475">
        <v>1115500</v>
      </c>
      <c r="G475">
        <v>39.389589999999998</v>
      </c>
    </row>
    <row r="476" spans="1:7" x14ac:dyDescent="0.25">
      <c r="A476" s="1">
        <v>41233</v>
      </c>
      <c r="B476">
        <v>43.389999000000003</v>
      </c>
      <c r="C476">
        <v>43.889999000000003</v>
      </c>
      <c r="D476">
        <v>43.259998000000003</v>
      </c>
      <c r="E476">
        <v>43.869999</v>
      </c>
      <c r="F476">
        <v>1540100</v>
      </c>
      <c r="G476">
        <v>39.770339</v>
      </c>
    </row>
    <row r="477" spans="1:7" x14ac:dyDescent="0.25">
      <c r="A477" s="1">
        <v>41234</v>
      </c>
      <c r="B477">
        <v>43.93</v>
      </c>
      <c r="C477">
        <v>44.080002</v>
      </c>
      <c r="D477">
        <v>43.650002000000001</v>
      </c>
      <c r="E477">
        <v>44.029998999999997</v>
      </c>
      <c r="F477">
        <v>682700</v>
      </c>
      <c r="G477">
        <v>39.915387000000003</v>
      </c>
    </row>
    <row r="478" spans="1:7" x14ac:dyDescent="0.25">
      <c r="A478" s="1">
        <v>41236</v>
      </c>
      <c r="B478">
        <v>44.07</v>
      </c>
      <c r="C478">
        <v>44.810001</v>
      </c>
      <c r="D478">
        <v>43.810001</v>
      </c>
      <c r="E478">
        <v>44.810001</v>
      </c>
      <c r="F478">
        <v>333800</v>
      </c>
      <c r="G478">
        <v>40.622498</v>
      </c>
    </row>
    <row r="479" spans="1:7" x14ac:dyDescent="0.25">
      <c r="A479" s="1">
        <v>41239</v>
      </c>
      <c r="B479">
        <v>44.540000999999997</v>
      </c>
      <c r="C479">
        <v>44.900002000000001</v>
      </c>
      <c r="D479">
        <v>44.200001</v>
      </c>
      <c r="E479">
        <v>44.240001999999997</v>
      </c>
      <c r="F479">
        <v>1151000</v>
      </c>
      <c r="G479">
        <v>40.105764999999998</v>
      </c>
    </row>
    <row r="480" spans="1:7" x14ac:dyDescent="0.25">
      <c r="A480" s="1">
        <v>41240</v>
      </c>
      <c r="B480">
        <v>44.27</v>
      </c>
      <c r="C480">
        <v>44.59</v>
      </c>
      <c r="D480">
        <v>44.080002</v>
      </c>
      <c r="E480">
        <v>44.23</v>
      </c>
      <c r="F480">
        <v>999200</v>
      </c>
      <c r="G480">
        <v>40.096698000000004</v>
      </c>
    </row>
    <row r="481" spans="1:7" x14ac:dyDescent="0.25">
      <c r="A481" s="1">
        <v>41241</v>
      </c>
      <c r="B481">
        <v>44.029998999999997</v>
      </c>
      <c r="C481">
        <v>44.68</v>
      </c>
      <c r="D481">
        <v>44</v>
      </c>
      <c r="E481">
        <v>44.66</v>
      </c>
      <c r="F481">
        <v>973800</v>
      </c>
      <c r="G481">
        <v>40.486514</v>
      </c>
    </row>
    <row r="482" spans="1:7" x14ac:dyDescent="0.25">
      <c r="A482" s="1">
        <v>41242</v>
      </c>
      <c r="B482">
        <v>44.689999</v>
      </c>
      <c r="C482">
        <v>44.880001</v>
      </c>
      <c r="D482">
        <v>44.419998</v>
      </c>
      <c r="E482">
        <v>44.849997999999999</v>
      </c>
      <c r="F482">
        <v>1170300</v>
      </c>
      <c r="G482">
        <v>40.658757999999999</v>
      </c>
    </row>
    <row r="483" spans="1:7" x14ac:dyDescent="0.25">
      <c r="A483" s="1">
        <v>41243</v>
      </c>
      <c r="B483">
        <v>44.849997999999999</v>
      </c>
      <c r="C483">
        <v>44.959999000000003</v>
      </c>
      <c r="D483">
        <v>44.549999</v>
      </c>
      <c r="E483">
        <v>44.849997999999999</v>
      </c>
      <c r="F483">
        <v>1605900</v>
      </c>
      <c r="G483">
        <v>40.658757999999999</v>
      </c>
    </row>
    <row r="484" spans="1:7" x14ac:dyDescent="0.25">
      <c r="A484" s="1">
        <v>41246</v>
      </c>
      <c r="B484">
        <v>45.009998000000003</v>
      </c>
      <c r="C484">
        <v>45.189999</v>
      </c>
      <c r="D484">
        <v>44.740001999999997</v>
      </c>
      <c r="E484">
        <v>44.84</v>
      </c>
      <c r="F484">
        <v>1121400</v>
      </c>
      <c r="G484">
        <v>40.649693999999997</v>
      </c>
    </row>
    <row r="485" spans="1:7" x14ac:dyDescent="0.25">
      <c r="A485" s="1">
        <v>41247</v>
      </c>
      <c r="B485">
        <v>44.82</v>
      </c>
      <c r="C485">
        <v>45.139999000000003</v>
      </c>
      <c r="D485">
        <v>44.799999</v>
      </c>
      <c r="E485">
        <v>45.009998000000003</v>
      </c>
      <c r="F485">
        <v>1339900</v>
      </c>
      <c r="G485">
        <v>40.803804999999997</v>
      </c>
    </row>
    <row r="486" spans="1:7" x14ac:dyDescent="0.25">
      <c r="A486" s="1">
        <v>41248</v>
      </c>
      <c r="B486">
        <v>45.139999000000003</v>
      </c>
      <c r="C486">
        <v>45.619999</v>
      </c>
      <c r="D486">
        <v>45</v>
      </c>
      <c r="E486">
        <v>45.450001</v>
      </c>
      <c r="F486">
        <v>1000400</v>
      </c>
      <c r="G486">
        <v>41.202689999999997</v>
      </c>
    </row>
    <row r="487" spans="1:7" x14ac:dyDescent="0.25">
      <c r="A487" s="1">
        <v>41249</v>
      </c>
      <c r="B487">
        <v>45.439999</v>
      </c>
      <c r="C487">
        <v>45.720001000000003</v>
      </c>
      <c r="D487">
        <v>45.360000999999997</v>
      </c>
      <c r="E487">
        <v>45.5</v>
      </c>
      <c r="F487">
        <v>1084000</v>
      </c>
      <c r="G487">
        <v>41.248016</v>
      </c>
    </row>
    <row r="488" spans="1:7" x14ac:dyDescent="0.25">
      <c r="A488" s="1">
        <v>41250</v>
      </c>
      <c r="B488">
        <v>45.630001</v>
      </c>
      <c r="C488">
        <v>45.700001</v>
      </c>
      <c r="D488">
        <v>45.220001000000003</v>
      </c>
      <c r="E488">
        <v>45.509998000000003</v>
      </c>
      <c r="F488">
        <v>1696200</v>
      </c>
      <c r="G488">
        <v>41.257080000000002</v>
      </c>
    </row>
    <row r="489" spans="1:7" x14ac:dyDescent="0.25">
      <c r="A489" s="1">
        <v>41253</v>
      </c>
      <c r="B489">
        <v>45.450001</v>
      </c>
      <c r="C489">
        <v>46.060001</v>
      </c>
      <c r="D489">
        <v>45.439999</v>
      </c>
      <c r="E489">
        <v>45.91</v>
      </c>
      <c r="F489">
        <v>1086400</v>
      </c>
      <c r="G489">
        <v>41.619701999999997</v>
      </c>
    </row>
    <row r="490" spans="1:7" x14ac:dyDescent="0.25">
      <c r="A490" s="1">
        <v>41254</v>
      </c>
      <c r="B490">
        <v>45.939999</v>
      </c>
      <c r="C490">
        <v>45.990001999999997</v>
      </c>
      <c r="D490">
        <v>45.470001000000003</v>
      </c>
      <c r="E490">
        <v>45.540000999999997</v>
      </c>
      <c r="F490">
        <v>2120000</v>
      </c>
      <c r="G490">
        <v>41.284278999999998</v>
      </c>
    </row>
    <row r="491" spans="1:7" x14ac:dyDescent="0.25">
      <c r="A491" s="1">
        <v>41255</v>
      </c>
      <c r="B491">
        <v>45.709999000000003</v>
      </c>
      <c r="C491">
        <v>45.709999000000003</v>
      </c>
      <c r="D491">
        <v>45</v>
      </c>
      <c r="E491">
        <v>45.18</v>
      </c>
      <c r="F491">
        <v>1760000</v>
      </c>
      <c r="G491">
        <v>40.957920999999999</v>
      </c>
    </row>
    <row r="492" spans="1:7" x14ac:dyDescent="0.25">
      <c r="A492" s="1">
        <v>41256</v>
      </c>
      <c r="B492">
        <v>45.009998000000003</v>
      </c>
      <c r="C492">
        <v>45.029998999999997</v>
      </c>
      <c r="D492">
        <v>44.23</v>
      </c>
      <c r="E492">
        <v>44.43</v>
      </c>
      <c r="F492">
        <v>1234900</v>
      </c>
      <c r="G492">
        <v>40.583418999999999</v>
      </c>
    </row>
    <row r="493" spans="1:7" x14ac:dyDescent="0.25">
      <c r="A493" s="1">
        <v>41257</v>
      </c>
      <c r="B493">
        <v>44.310001</v>
      </c>
      <c r="C493">
        <v>44.77</v>
      </c>
      <c r="D493">
        <v>44.290000999999997</v>
      </c>
      <c r="E493">
        <v>44.630001</v>
      </c>
      <c r="F493">
        <v>952800</v>
      </c>
      <c r="G493">
        <v>40.766103999999999</v>
      </c>
    </row>
    <row r="494" spans="1:7" x14ac:dyDescent="0.25">
      <c r="A494" s="1">
        <v>41260</v>
      </c>
      <c r="B494">
        <v>44.73</v>
      </c>
      <c r="C494">
        <v>44.880001</v>
      </c>
      <c r="D494">
        <v>44.389999000000003</v>
      </c>
      <c r="E494">
        <v>44.59</v>
      </c>
      <c r="F494">
        <v>1114200</v>
      </c>
      <c r="G494">
        <v>40.729565999999998</v>
      </c>
    </row>
    <row r="495" spans="1:7" x14ac:dyDescent="0.25">
      <c r="A495" s="1">
        <v>41261</v>
      </c>
      <c r="B495">
        <v>44.540000999999997</v>
      </c>
      <c r="C495">
        <v>44.810001</v>
      </c>
      <c r="D495">
        <v>44.279998999999997</v>
      </c>
      <c r="E495">
        <v>44.689999</v>
      </c>
      <c r="F495">
        <v>1080500</v>
      </c>
      <c r="G495">
        <v>40.820906999999998</v>
      </c>
    </row>
    <row r="496" spans="1:7" x14ac:dyDescent="0.25">
      <c r="A496" s="1">
        <v>41262</v>
      </c>
      <c r="B496">
        <v>44.759998000000003</v>
      </c>
      <c r="C496">
        <v>44.849997999999999</v>
      </c>
      <c r="D496">
        <v>44.470001000000003</v>
      </c>
      <c r="E496">
        <v>44.48</v>
      </c>
      <c r="F496">
        <v>931000</v>
      </c>
      <c r="G496">
        <v>40.629089</v>
      </c>
    </row>
    <row r="497" spans="1:7" x14ac:dyDescent="0.25">
      <c r="A497" s="1">
        <v>41263</v>
      </c>
      <c r="B497">
        <v>44.52</v>
      </c>
      <c r="C497">
        <v>44.91</v>
      </c>
      <c r="D497">
        <v>44.52</v>
      </c>
      <c r="E497">
        <v>44.82</v>
      </c>
      <c r="F497">
        <v>860700</v>
      </c>
      <c r="G497">
        <v>40.939653</v>
      </c>
    </row>
    <row r="498" spans="1:7" x14ac:dyDescent="0.25">
      <c r="A498" s="1">
        <v>41264</v>
      </c>
      <c r="B498">
        <v>44.580002</v>
      </c>
      <c r="C498">
        <v>44.950001</v>
      </c>
      <c r="D498">
        <v>44.419998</v>
      </c>
      <c r="E498">
        <v>44.68</v>
      </c>
      <c r="F498">
        <v>1659000</v>
      </c>
      <c r="G498">
        <v>40.811774999999997</v>
      </c>
    </row>
    <row r="499" spans="1:7" x14ac:dyDescent="0.25">
      <c r="A499" s="1">
        <v>41267</v>
      </c>
      <c r="B499">
        <v>44.560001</v>
      </c>
      <c r="C499">
        <v>44.740001999999997</v>
      </c>
      <c r="D499">
        <v>44.5</v>
      </c>
      <c r="E499">
        <v>44.700001</v>
      </c>
      <c r="F499">
        <v>247200</v>
      </c>
      <c r="G499">
        <v>40.830044000000001</v>
      </c>
    </row>
    <row r="500" spans="1:7" x14ac:dyDescent="0.25">
      <c r="A500" s="1">
        <v>41269</v>
      </c>
      <c r="B500">
        <v>44.689999</v>
      </c>
      <c r="C500">
        <v>44.740001999999997</v>
      </c>
      <c r="D500">
        <v>44.27</v>
      </c>
      <c r="E500">
        <v>44.279998999999997</v>
      </c>
      <c r="F500">
        <v>541800</v>
      </c>
      <c r="G500">
        <v>40.446404000000001</v>
      </c>
    </row>
    <row r="501" spans="1:7" x14ac:dyDescent="0.25">
      <c r="A501" s="1">
        <v>41270</v>
      </c>
      <c r="B501">
        <v>44.259998000000003</v>
      </c>
      <c r="C501">
        <v>44.509998000000003</v>
      </c>
      <c r="D501">
        <v>43.93</v>
      </c>
      <c r="E501">
        <v>44.209999000000003</v>
      </c>
      <c r="F501">
        <v>551800</v>
      </c>
      <c r="G501">
        <v>40.382463999999999</v>
      </c>
    </row>
    <row r="502" spans="1:7" x14ac:dyDescent="0.25">
      <c r="A502" s="1">
        <v>41271</v>
      </c>
      <c r="B502">
        <v>44.029998999999997</v>
      </c>
      <c r="C502">
        <v>44.240001999999997</v>
      </c>
      <c r="D502">
        <v>43.849997999999999</v>
      </c>
      <c r="E502">
        <v>43.880001</v>
      </c>
      <c r="F502">
        <v>446400</v>
      </c>
      <c r="G502">
        <v>40.081035999999997</v>
      </c>
    </row>
    <row r="503" spans="1:7" x14ac:dyDescent="0.25">
      <c r="A503" s="1">
        <v>41274</v>
      </c>
      <c r="B503">
        <v>43.799999</v>
      </c>
      <c r="C503">
        <v>44.189999</v>
      </c>
      <c r="D503">
        <v>43.580002</v>
      </c>
      <c r="E503">
        <v>44.18</v>
      </c>
      <c r="F503">
        <v>611700</v>
      </c>
      <c r="G503">
        <v>40.355063000000001</v>
      </c>
    </row>
    <row r="504" spans="1:7" x14ac:dyDescent="0.25">
      <c r="A504" s="1">
        <v>41276</v>
      </c>
      <c r="B504">
        <v>44.799999</v>
      </c>
      <c r="C504">
        <v>45.630001</v>
      </c>
      <c r="D504">
        <v>44.68</v>
      </c>
      <c r="E504">
        <v>45.599997999999999</v>
      </c>
      <c r="F504">
        <v>1285800</v>
      </c>
      <c r="G504">
        <v>41.652123000000003</v>
      </c>
    </row>
    <row r="505" spans="1:7" x14ac:dyDescent="0.25">
      <c r="A505" s="1">
        <v>41277</v>
      </c>
      <c r="B505">
        <v>45.560001</v>
      </c>
      <c r="C505">
        <v>45.630001</v>
      </c>
      <c r="D505">
        <v>45.290000999999997</v>
      </c>
      <c r="E505">
        <v>45.419998</v>
      </c>
      <c r="F505">
        <v>983500</v>
      </c>
      <c r="G505">
        <v>41.487706000000003</v>
      </c>
    </row>
    <row r="506" spans="1:7" x14ac:dyDescent="0.25">
      <c r="A506" s="1">
        <v>41278</v>
      </c>
      <c r="B506">
        <v>45.450001</v>
      </c>
      <c r="C506">
        <v>45.98</v>
      </c>
      <c r="D506">
        <v>45.43</v>
      </c>
      <c r="E506">
        <v>45.68</v>
      </c>
      <c r="F506">
        <v>735200</v>
      </c>
      <c r="G506">
        <v>41.725197999999999</v>
      </c>
    </row>
    <row r="507" spans="1:7" x14ac:dyDescent="0.25">
      <c r="A507" s="1">
        <v>41281</v>
      </c>
      <c r="B507">
        <v>45.48</v>
      </c>
      <c r="C507">
        <v>45.599997999999999</v>
      </c>
      <c r="D507">
        <v>45.209999000000003</v>
      </c>
      <c r="E507">
        <v>45.240001999999997</v>
      </c>
      <c r="F507">
        <v>658600</v>
      </c>
      <c r="G507">
        <v>41.323293</v>
      </c>
    </row>
    <row r="508" spans="1:7" x14ac:dyDescent="0.25">
      <c r="A508" s="1">
        <v>41282</v>
      </c>
      <c r="B508">
        <v>45.150002000000001</v>
      </c>
      <c r="C508">
        <v>45.400002000000001</v>
      </c>
      <c r="D508">
        <v>45.040000999999997</v>
      </c>
      <c r="E508">
        <v>45.380001</v>
      </c>
      <c r="F508">
        <v>559200</v>
      </c>
      <c r="G508">
        <v>41.451172</v>
      </c>
    </row>
    <row r="509" spans="1:7" x14ac:dyDescent="0.25">
      <c r="A509" s="1">
        <v>41283</v>
      </c>
      <c r="B509">
        <v>45.48</v>
      </c>
      <c r="C509">
        <v>45.810001</v>
      </c>
      <c r="D509">
        <v>45.48</v>
      </c>
      <c r="E509">
        <v>45.700001</v>
      </c>
      <c r="F509">
        <v>576900</v>
      </c>
      <c r="G509">
        <v>41.743467000000003</v>
      </c>
    </row>
    <row r="510" spans="1:7" x14ac:dyDescent="0.25">
      <c r="A510" s="1">
        <v>41284</v>
      </c>
      <c r="B510">
        <v>45.900002000000001</v>
      </c>
      <c r="C510">
        <v>45.990001999999997</v>
      </c>
      <c r="D510">
        <v>45.650002000000001</v>
      </c>
      <c r="E510">
        <v>45.759998000000003</v>
      </c>
      <c r="F510">
        <v>808800</v>
      </c>
      <c r="G510">
        <v>41.798270000000002</v>
      </c>
    </row>
    <row r="511" spans="1:7" x14ac:dyDescent="0.25">
      <c r="A511" s="1">
        <v>41285</v>
      </c>
      <c r="B511">
        <v>45.240001999999997</v>
      </c>
      <c r="C511">
        <v>45.389999000000003</v>
      </c>
      <c r="D511">
        <v>44.790000999999997</v>
      </c>
      <c r="E511">
        <v>45.080002</v>
      </c>
      <c r="F511">
        <v>1381200</v>
      </c>
      <c r="G511">
        <v>41.177146</v>
      </c>
    </row>
    <row r="512" spans="1:7" x14ac:dyDescent="0.25">
      <c r="A512" s="1">
        <v>41288</v>
      </c>
      <c r="B512">
        <v>44.950001</v>
      </c>
      <c r="C512">
        <v>45.259998000000003</v>
      </c>
      <c r="D512">
        <v>44.950001</v>
      </c>
      <c r="E512">
        <v>45.189999</v>
      </c>
      <c r="F512">
        <v>979700</v>
      </c>
      <c r="G512">
        <v>41.277619000000001</v>
      </c>
    </row>
    <row r="513" spans="1:7" x14ac:dyDescent="0.25">
      <c r="A513" s="1">
        <v>41289</v>
      </c>
      <c r="B513">
        <v>45.09</v>
      </c>
      <c r="C513">
        <v>45.389999000000003</v>
      </c>
      <c r="D513">
        <v>44.990001999999997</v>
      </c>
      <c r="E513">
        <v>45.279998999999997</v>
      </c>
      <c r="F513">
        <v>897000</v>
      </c>
      <c r="G513">
        <v>41.359827000000003</v>
      </c>
    </row>
    <row r="514" spans="1:7" x14ac:dyDescent="0.25">
      <c r="A514" s="1">
        <v>41290</v>
      </c>
      <c r="B514">
        <v>45.200001</v>
      </c>
      <c r="C514">
        <v>45.27</v>
      </c>
      <c r="D514">
        <v>44.91</v>
      </c>
      <c r="E514">
        <v>44.939999</v>
      </c>
      <c r="F514">
        <v>1043800</v>
      </c>
      <c r="G514">
        <v>41.049263000000003</v>
      </c>
    </row>
    <row r="515" spans="1:7" x14ac:dyDescent="0.25">
      <c r="A515" s="1">
        <v>41291</v>
      </c>
      <c r="B515">
        <v>45.099997999999999</v>
      </c>
      <c r="C515">
        <v>45.23</v>
      </c>
      <c r="D515">
        <v>44.869999</v>
      </c>
      <c r="E515">
        <v>45.07</v>
      </c>
      <c r="F515">
        <v>1344300</v>
      </c>
      <c r="G515">
        <v>41.168008999999998</v>
      </c>
    </row>
    <row r="516" spans="1:7" x14ac:dyDescent="0.25">
      <c r="A516" s="1">
        <v>41292</v>
      </c>
      <c r="B516">
        <v>44.900002000000001</v>
      </c>
      <c r="C516">
        <v>45.41</v>
      </c>
      <c r="D516">
        <v>44.889999000000003</v>
      </c>
      <c r="E516">
        <v>45.299999</v>
      </c>
      <c r="F516">
        <v>1182700</v>
      </c>
      <c r="G516">
        <v>41.378095999999999</v>
      </c>
    </row>
    <row r="517" spans="1:7" x14ac:dyDescent="0.25">
      <c r="A517" s="1">
        <v>41296</v>
      </c>
      <c r="B517">
        <v>45.240001999999997</v>
      </c>
      <c r="C517">
        <v>45.400002000000001</v>
      </c>
      <c r="D517">
        <v>44.880001</v>
      </c>
      <c r="E517">
        <v>45.200001</v>
      </c>
      <c r="F517">
        <v>1396300</v>
      </c>
      <c r="G517">
        <v>41.286754999999999</v>
      </c>
    </row>
    <row r="518" spans="1:7" x14ac:dyDescent="0.25">
      <c r="A518" s="1">
        <v>41297</v>
      </c>
      <c r="B518">
        <v>45.029998999999997</v>
      </c>
      <c r="C518">
        <v>45.130001</v>
      </c>
      <c r="D518">
        <v>44.119999</v>
      </c>
      <c r="E518">
        <v>44.279998999999997</v>
      </c>
      <c r="F518">
        <v>3194800</v>
      </c>
      <c r="G518">
        <v>40.446404000000001</v>
      </c>
    </row>
    <row r="519" spans="1:7" x14ac:dyDescent="0.25">
      <c r="A519" s="1">
        <v>41298</v>
      </c>
      <c r="B519">
        <v>44.419998</v>
      </c>
      <c r="C519">
        <v>44.740001999999997</v>
      </c>
      <c r="D519">
        <v>44.34</v>
      </c>
      <c r="E519">
        <v>44.540000999999997</v>
      </c>
      <c r="F519">
        <v>1011200</v>
      </c>
      <c r="G519">
        <v>40.683895999999997</v>
      </c>
    </row>
    <row r="520" spans="1:7" x14ac:dyDescent="0.25">
      <c r="A520" s="1">
        <v>41299</v>
      </c>
      <c r="B520">
        <v>44.689999</v>
      </c>
      <c r="C520">
        <v>44.689999</v>
      </c>
      <c r="D520">
        <v>44.34</v>
      </c>
      <c r="E520">
        <v>44.560001</v>
      </c>
      <c r="F520">
        <v>979100</v>
      </c>
      <c r="G520">
        <v>40.702165000000001</v>
      </c>
    </row>
    <row r="521" spans="1:7" x14ac:dyDescent="0.25">
      <c r="A521" s="1">
        <v>41302</v>
      </c>
      <c r="B521">
        <v>44.639999000000003</v>
      </c>
      <c r="C521">
        <v>44.84</v>
      </c>
      <c r="D521">
        <v>44.529998999999997</v>
      </c>
      <c r="E521">
        <v>44.650002000000001</v>
      </c>
      <c r="F521">
        <v>925600</v>
      </c>
      <c r="G521">
        <v>40.784373000000002</v>
      </c>
    </row>
    <row r="522" spans="1:7" x14ac:dyDescent="0.25">
      <c r="A522" s="1">
        <v>41303</v>
      </c>
      <c r="B522">
        <v>44.599997999999999</v>
      </c>
      <c r="C522">
        <v>45.169998</v>
      </c>
      <c r="D522">
        <v>44.57</v>
      </c>
      <c r="E522">
        <v>45.009998000000003</v>
      </c>
      <c r="F522">
        <v>1172300</v>
      </c>
      <c r="G522">
        <v>41.113202999999999</v>
      </c>
    </row>
    <row r="523" spans="1:7" x14ac:dyDescent="0.25">
      <c r="A523" s="1">
        <v>41304</v>
      </c>
      <c r="B523">
        <v>44.990001999999997</v>
      </c>
      <c r="C523">
        <v>45.41</v>
      </c>
      <c r="D523">
        <v>44.919998</v>
      </c>
      <c r="E523">
        <v>45.299999</v>
      </c>
      <c r="F523">
        <v>1171200</v>
      </c>
      <c r="G523">
        <v>41.378095999999999</v>
      </c>
    </row>
    <row r="524" spans="1:7" x14ac:dyDescent="0.25">
      <c r="A524" s="1">
        <v>41305</v>
      </c>
      <c r="B524">
        <v>45.25</v>
      </c>
      <c r="C524">
        <v>45.389999000000003</v>
      </c>
      <c r="D524">
        <v>45</v>
      </c>
      <c r="E524">
        <v>45.07</v>
      </c>
      <c r="F524">
        <v>990100</v>
      </c>
      <c r="G524">
        <v>41.168008999999998</v>
      </c>
    </row>
    <row r="525" spans="1:7" x14ac:dyDescent="0.25">
      <c r="A525" s="1">
        <v>41306</v>
      </c>
      <c r="B525">
        <v>45.360000999999997</v>
      </c>
      <c r="C525">
        <v>45.450001</v>
      </c>
      <c r="D525">
        <v>45.099997999999999</v>
      </c>
      <c r="E525">
        <v>45.240001999999997</v>
      </c>
      <c r="F525">
        <v>1085600</v>
      </c>
      <c r="G525">
        <v>41.323293</v>
      </c>
    </row>
    <row r="526" spans="1:7" x14ac:dyDescent="0.25">
      <c r="A526" s="1">
        <v>41309</v>
      </c>
      <c r="B526">
        <v>45.150002000000001</v>
      </c>
      <c r="C526">
        <v>45.740001999999997</v>
      </c>
      <c r="D526">
        <v>45.099997999999999</v>
      </c>
      <c r="E526">
        <v>45.419998</v>
      </c>
      <c r="F526">
        <v>1509500</v>
      </c>
      <c r="G526">
        <v>41.487706000000003</v>
      </c>
    </row>
    <row r="527" spans="1:7" x14ac:dyDescent="0.25">
      <c r="A527" s="1">
        <v>41310</v>
      </c>
      <c r="B527">
        <v>45.68</v>
      </c>
      <c r="C527">
        <v>46.16</v>
      </c>
      <c r="D527">
        <v>45.650002000000001</v>
      </c>
      <c r="E527">
        <v>45.900002000000001</v>
      </c>
      <c r="F527">
        <v>926800</v>
      </c>
      <c r="G527">
        <v>41.926152999999999</v>
      </c>
    </row>
    <row r="528" spans="1:7" x14ac:dyDescent="0.25">
      <c r="A528" s="1">
        <v>41311</v>
      </c>
      <c r="B528">
        <v>45.77</v>
      </c>
      <c r="C528">
        <v>46.369999</v>
      </c>
      <c r="D528">
        <v>45.73</v>
      </c>
      <c r="E528">
        <v>46.040000999999997</v>
      </c>
      <c r="F528">
        <v>1051600</v>
      </c>
      <c r="G528">
        <v>42.054031999999999</v>
      </c>
    </row>
    <row r="529" spans="1:7" x14ac:dyDescent="0.25">
      <c r="A529" s="1">
        <v>41312</v>
      </c>
      <c r="B529">
        <v>46.040000999999997</v>
      </c>
      <c r="C529">
        <v>46.259998000000003</v>
      </c>
      <c r="D529">
        <v>45.860000999999997</v>
      </c>
      <c r="E529">
        <v>45.98</v>
      </c>
      <c r="F529">
        <v>580400</v>
      </c>
      <c r="G529">
        <v>41.999225000000003</v>
      </c>
    </row>
    <row r="530" spans="1:7" x14ac:dyDescent="0.25">
      <c r="A530" s="1">
        <v>41313</v>
      </c>
      <c r="B530">
        <v>45.959999000000003</v>
      </c>
      <c r="C530">
        <v>46.099997999999999</v>
      </c>
      <c r="D530">
        <v>45.580002</v>
      </c>
      <c r="E530">
        <v>45.73</v>
      </c>
      <c r="F530">
        <v>949800</v>
      </c>
      <c r="G530">
        <v>41.770868999999998</v>
      </c>
    </row>
    <row r="531" spans="1:7" x14ac:dyDescent="0.25">
      <c r="A531" s="1">
        <v>41316</v>
      </c>
      <c r="B531">
        <v>45.720001000000003</v>
      </c>
      <c r="C531">
        <v>45.830002</v>
      </c>
      <c r="D531">
        <v>45.380001</v>
      </c>
      <c r="E531">
        <v>45.419998</v>
      </c>
      <c r="F531">
        <v>1099300</v>
      </c>
      <c r="G531">
        <v>41.487706000000003</v>
      </c>
    </row>
    <row r="532" spans="1:7" x14ac:dyDescent="0.25">
      <c r="A532" s="1">
        <v>41317</v>
      </c>
      <c r="B532">
        <v>45.299999</v>
      </c>
      <c r="C532">
        <v>45.57</v>
      </c>
      <c r="D532">
        <v>45.16</v>
      </c>
      <c r="E532">
        <v>45.32</v>
      </c>
      <c r="F532">
        <v>1696300</v>
      </c>
      <c r="G532">
        <v>41.396365000000003</v>
      </c>
    </row>
    <row r="533" spans="1:7" x14ac:dyDescent="0.25">
      <c r="A533" s="1">
        <v>41318</v>
      </c>
      <c r="B533">
        <v>42.830002</v>
      </c>
      <c r="C533">
        <v>43.32</v>
      </c>
      <c r="D533">
        <v>42.099997999999999</v>
      </c>
      <c r="E533">
        <v>42.689999</v>
      </c>
      <c r="F533">
        <v>7704900</v>
      </c>
      <c r="G533">
        <v>38.994059999999998</v>
      </c>
    </row>
    <row r="534" spans="1:7" x14ac:dyDescent="0.25">
      <c r="A534" s="1">
        <v>41319</v>
      </c>
      <c r="B534">
        <v>42.709999000000003</v>
      </c>
      <c r="C534">
        <v>43.040000999999997</v>
      </c>
      <c r="D534">
        <v>42.610000999999997</v>
      </c>
      <c r="E534">
        <v>42.799999</v>
      </c>
      <c r="F534">
        <v>4137300</v>
      </c>
      <c r="G534">
        <v>39.094537000000003</v>
      </c>
    </row>
    <row r="535" spans="1:7" x14ac:dyDescent="0.25">
      <c r="A535" s="1">
        <v>41320</v>
      </c>
      <c r="B535">
        <v>42.759998000000003</v>
      </c>
      <c r="C535">
        <v>43.119999</v>
      </c>
      <c r="D535">
        <v>42.549999</v>
      </c>
      <c r="E535">
        <v>42.91</v>
      </c>
      <c r="F535">
        <v>4157700</v>
      </c>
      <c r="G535">
        <v>39.195014</v>
      </c>
    </row>
    <row r="536" spans="1:7" x14ac:dyDescent="0.25">
      <c r="A536" s="1">
        <v>41324</v>
      </c>
      <c r="B536">
        <v>42.830002</v>
      </c>
      <c r="C536">
        <v>43.099997999999999</v>
      </c>
      <c r="D536">
        <v>42.799999</v>
      </c>
      <c r="E536">
        <v>43</v>
      </c>
      <c r="F536">
        <v>2958500</v>
      </c>
      <c r="G536">
        <v>39.277222000000002</v>
      </c>
    </row>
    <row r="537" spans="1:7" x14ac:dyDescent="0.25">
      <c r="A537" s="1">
        <v>41325</v>
      </c>
      <c r="B537">
        <v>43.060001</v>
      </c>
      <c r="C537">
        <v>43.189999</v>
      </c>
      <c r="D537">
        <v>42.439999</v>
      </c>
      <c r="E537">
        <v>42.470001000000003</v>
      </c>
      <c r="F537">
        <v>2806300</v>
      </c>
      <c r="G537">
        <v>38.793109000000001</v>
      </c>
    </row>
    <row r="538" spans="1:7" x14ac:dyDescent="0.25">
      <c r="A538" s="1">
        <v>41326</v>
      </c>
      <c r="B538">
        <v>42.580002</v>
      </c>
      <c r="C538">
        <v>42.709999000000003</v>
      </c>
      <c r="D538">
        <v>42.27</v>
      </c>
      <c r="E538">
        <v>42.57</v>
      </c>
      <c r="F538">
        <v>2203800</v>
      </c>
      <c r="G538">
        <v>38.884450000000001</v>
      </c>
    </row>
    <row r="539" spans="1:7" x14ac:dyDescent="0.25">
      <c r="A539" s="1">
        <v>41327</v>
      </c>
      <c r="B539">
        <v>42.669998</v>
      </c>
      <c r="C539">
        <v>42.990001999999997</v>
      </c>
      <c r="D539">
        <v>42.560001</v>
      </c>
      <c r="E539">
        <v>42.900002000000001</v>
      </c>
      <c r="F539">
        <v>1796100</v>
      </c>
      <c r="G539">
        <v>39.185881000000002</v>
      </c>
    </row>
    <row r="540" spans="1:7" x14ac:dyDescent="0.25">
      <c r="A540" s="1">
        <v>41330</v>
      </c>
      <c r="B540">
        <v>43.009998000000003</v>
      </c>
      <c r="C540">
        <v>43.360000999999997</v>
      </c>
      <c r="D540">
        <v>42.720001000000003</v>
      </c>
      <c r="E540">
        <v>42.720001000000003</v>
      </c>
      <c r="F540">
        <v>2530900</v>
      </c>
      <c r="G540">
        <v>39.021464999999999</v>
      </c>
    </row>
    <row r="541" spans="1:7" x14ac:dyDescent="0.25">
      <c r="A541" s="1">
        <v>41331</v>
      </c>
      <c r="B541">
        <v>42.939999</v>
      </c>
      <c r="C541">
        <v>43.029998999999997</v>
      </c>
      <c r="D541">
        <v>42.610000999999997</v>
      </c>
      <c r="E541">
        <v>42.790000999999997</v>
      </c>
      <c r="F541">
        <v>1666400</v>
      </c>
      <c r="G541">
        <v>39.085403999999997</v>
      </c>
    </row>
    <row r="542" spans="1:7" x14ac:dyDescent="0.25">
      <c r="A542" s="1">
        <v>41332</v>
      </c>
      <c r="B542">
        <v>42.830002</v>
      </c>
      <c r="C542">
        <v>43.27</v>
      </c>
      <c r="D542">
        <v>42.709999000000003</v>
      </c>
      <c r="E542">
        <v>43.200001</v>
      </c>
      <c r="F542">
        <v>1631000</v>
      </c>
      <c r="G542">
        <v>39.459907999999999</v>
      </c>
    </row>
    <row r="543" spans="1:7" x14ac:dyDescent="0.25">
      <c r="A543" s="1">
        <v>41333</v>
      </c>
      <c r="B543">
        <v>43.259998000000003</v>
      </c>
      <c r="C543">
        <v>43.740001999999997</v>
      </c>
      <c r="D543">
        <v>43.130001</v>
      </c>
      <c r="E543">
        <v>43.619999</v>
      </c>
      <c r="F543">
        <v>2217100</v>
      </c>
      <c r="G543">
        <v>39.843544000000001</v>
      </c>
    </row>
    <row r="544" spans="1:7" x14ac:dyDescent="0.25">
      <c r="A544" s="1">
        <v>41334</v>
      </c>
      <c r="B544">
        <v>43.619999</v>
      </c>
      <c r="C544">
        <v>43.91</v>
      </c>
      <c r="D544">
        <v>43.290000999999997</v>
      </c>
      <c r="E544">
        <v>43.779998999999997</v>
      </c>
      <c r="F544">
        <v>2112100</v>
      </c>
      <c r="G544">
        <v>39.989691999999998</v>
      </c>
    </row>
    <row r="545" spans="1:7" x14ac:dyDescent="0.25">
      <c r="A545" s="1">
        <v>41337</v>
      </c>
      <c r="B545">
        <v>43.709999000000003</v>
      </c>
      <c r="C545">
        <v>43.849997999999999</v>
      </c>
      <c r="D545">
        <v>43.389999000000003</v>
      </c>
      <c r="E545">
        <v>43.82</v>
      </c>
      <c r="F545">
        <v>1371200</v>
      </c>
      <c r="G545">
        <v>40.026229999999998</v>
      </c>
    </row>
    <row r="546" spans="1:7" x14ac:dyDescent="0.25">
      <c r="A546" s="1">
        <v>41338</v>
      </c>
      <c r="B546">
        <v>43.93</v>
      </c>
      <c r="C546">
        <v>44.34</v>
      </c>
      <c r="D546">
        <v>43.830002</v>
      </c>
      <c r="E546">
        <v>44.279998999999997</v>
      </c>
      <c r="F546">
        <v>1426400</v>
      </c>
      <c r="G546">
        <v>40.446404000000001</v>
      </c>
    </row>
    <row r="547" spans="1:7" x14ac:dyDescent="0.25">
      <c r="A547" s="1">
        <v>41339</v>
      </c>
      <c r="B547">
        <v>44.290000999999997</v>
      </c>
      <c r="C547">
        <v>44.330002</v>
      </c>
      <c r="D547">
        <v>43.939999</v>
      </c>
      <c r="E547">
        <v>44.18</v>
      </c>
      <c r="F547">
        <v>1805900</v>
      </c>
      <c r="G547">
        <v>40.355063000000001</v>
      </c>
    </row>
    <row r="548" spans="1:7" x14ac:dyDescent="0.25">
      <c r="A548" s="1">
        <v>41340</v>
      </c>
      <c r="B548">
        <v>44.110000999999997</v>
      </c>
      <c r="C548">
        <v>44.380001</v>
      </c>
      <c r="D548">
        <v>43.650002000000001</v>
      </c>
      <c r="E548">
        <v>43.849997999999999</v>
      </c>
      <c r="F548">
        <v>1527700</v>
      </c>
      <c r="G548">
        <v>40.053631000000003</v>
      </c>
    </row>
    <row r="549" spans="1:7" x14ac:dyDescent="0.25">
      <c r="A549" s="1">
        <v>41341</v>
      </c>
      <c r="B549">
        <v>43.93</v>
      </c>
      <c r="C549">
        <v>44.25</v>
      </c>
      <c r="D549">
        <v>43.860000999999997</v>
      </c>
      <c r="E549">
        <v>44</v>
      </c>
      <c r="F549">
        <v>3860000</v>
      </c>
      <c r="G549">
        <v>40.190646000000001</v>
      </c>
    </row>
    <row r="550" spans="1:7" x14ac:dyDescent="0.25">
      <c r="A550" s="1">
        <v>41344</v>
      </c>
      <c r="B550">
        <v>43.98</v>
      </c>
      <c r="C550">
        <v>44.150002000000001</v>
      </c>
      <c r="D550">
        <v>43.599997999999999</v>
      </c>
      <c r="E550">
        <v>44.139999000000003</v>
      </c>
      <c r="F550">
        <v>5795100</v>
      </c>
      <c r="G550">
        <v>40.318525000000001</v>
      </c>
    </row>
    <row r="551" spans="1:7" x14ac:dyDescent="0.25">
      <c r="A551" s="1">
        <v>41345</v>
      </c>
      <c r="B551">
        <v>44.16</v>
      </c>
      <c r="C551">
        <v>44.419998</v>
      </c>
      <c r="D551">
        <v>43.98</v>
      </c>
      <c r="E551">
        <v>44.389999000000003</v>
      </c>
      <c r="F551">
        <v>5039200</v>
      </c>
      <c r="G551">
        <v>40.546880999999999</v>
      </c>
    </row>
    <row r="552" spans="1:7" x14ac:dyDescent="0.25">
      <c r="A552" s="1">
        <v>41346</v>
      </c>
      <c r="B552">
        <v>43.919998</v>
      </c>
      <c r="C552">
        <v>44.18</v>
      </c>
      <c r="D552">
        <v>43.700001</v>
      </c>
      <c r="E552">
        <v>43.720001000000003</v>
      </c>
      <c r="F552">
        <v>1164200</v>
      </c>
      <c r="G552">
        <v>40.279701000000003</v>
      </c>
    </row>
    <row r="553" spans="1:7" x14ac:dyDescent="0.25">
      <c r="A553" s="1">
        <v>41347</v>
      </c>
      <c r="B553">
        <v>43.810001</v>
      </c>
      <c r="C553">
        <v>43.91</v>
      </c>
      <c r="D553">
        <v>43.560001</v>
      </c>
      <c r="E553">
        <v>43.779998999999997</v>
      </c>
      <c r="F553">
        <v>1011500</v>
      </c>
      <c r="G553">
        <v>40.334977000000002</v>
      </c>
    </row>
    <row r="554" spans="1:7" x14ac:dyDescent="0.25">
      <c r="A554" s="1">
        <v>41348</v>
      </c>
      <c r="B554">
        <v>43.580002</v>
      </c>
      <c r="C554">
        <v>44.130001</v>
      </c>
      <c r="D554">
        <v>43.529998999999997</v>
      </c>
      <c r="E554">
        <v>44.07</v>
      </c>
      <c r="F554">
        <v>2138700</v>
      </c>
      <c r="G554">
        <v>40.602158000000003</v>
      </c>
    </row>
    <row r="555" spans="1:7" x14ac:dyDescent="0.25">
      <c r="A555" s="1">
        <v>41351</v>
      </c>
      <c r="B555">
        <v>43.889999000000003</v>
      </c>
      <c r="C555">
        <v>44.43</v>
      </c>
      <c r="D555">
        <v>43.810001</v>
      </c>
      <c r="E555">
        <v>44.349997999999999</v>
      </c>
      <c r="F555">
        <v>1307400</v>
      </c>
      <c r="G555">
        <v>40.860123999999999</v>
      </c>
    </row>
    <row r="556" spans="1:7" x14ac:dyDescent="0.25">
      <c r="A556" s="1">
        <v>41352</v>
      </c>
      <c r="B556">
        <v>44.470001000000003</v>
      </c>
      <c r="C556">
        <v>45.099997999999999</v>
      </c>
      <c r="D556">
        <v>44.419998</v>
      </c>
      <c r="E556">
        <v>44.98</v>
      </c>
      <c r="F556">
        <v>1640100</v>
      </c>
      <c r="G556">
        <v>41.440550999999999</v>
      </c>
    </row>
    <row r="557" spans="1:7" x14ac:dyDescent="0.25">
      <c r="A557" s="1">
        <v>41353</v>
      </c>
      <c r="B557">
        <v>45.040000999999997</v>
      </c>
      <c r="C557">
        <v>45.91</v>
      </c>
      <c r="D557">
        <v>44.830002</v>
      </c>
      <c r="E557">
        <v>45.779998999999997</v>
      </c>
      <c r="F557">
        <v>3084400</v>
      </c>
      <c r="G557">
        <v>42.177598000000003</v>
      </c>
    </row>
    <row r="558" spans="1:7" x14ac:dyDescent="0.25">
      <c r="A558" s="1">
        <v>41354</v>
      </c>
      <c r="B558">
        <v>45.740001999999997</v>
      </c>
      <c r="C558">
        <v>46</v>
      </c>
      <c r="D558">
        <v>45.560001</v>
      </c>
      <c r="E558">
        <v>45.599997999999999</v>
      </c>
      <c r="F558">
        <v>1104600</v>
      </c>
      <c r="G558">
        <v>42.011761999999997</v>
      </c>
    </row>
    <row r="559" spans="1:7" x14ac:dyDescent="0.25">
      <c r="A559" s="1">
        <v>41355</v>
      </c>
      <c r="B559">
        <v>45.900002000000001</v>
      </c>
      <c r="C559">
        <v>46.450001</v>
      </c>
      <c r="D559">
        <v>45.82</v>
      </c>
      <c r="E559">
        <v>46.419998</v>
      </c>
      <c r="F559">
        <v>1455400</v>
      </c>
      <c r="G559">
        <v>42.767237000000002</v>
      </c>
    </row>
    <row r="560" spans="1:7" x14ac:dyDescent="0.25">
      <c r="A560" s="1">
        <v>41358</v>
      </c>
      <c r="B560">
        <v>46.459999000000003</v>
      </c>
      <c r="C560">
        <v>46.599997999999999</v>
      </c>
      <c r="D560">
        <v>46.049999</v>
      </c>
      <c r="E560">
        <v>46.360000999999997</v>
      </c>
      <c r="F560">
        <v>1147100</v>
      </c>
      <c r="G560">
        <v>42.711959999999998</v>
      </c>
    </row>
    <row r="561" spans="1:7" x14ac:dyDescent="0.25">
      <c r="A561" s="1">
        <v>41359</v>
      </c>
      <c r="B561">
        <v>46.5</v>
      </c>
      <c r="C561">
        <v>46.950001</v>
      </c>
      <c r="D561">
        <v>46.439999</v>
      </c>
      <c r="E561">
        <v>46.700001</v>
      </c>
      <c r="F561">
        <v>920600</v>
      </c>
      <c r="G561">
        <v>43.025205999999997</v>
      </c>
    </row>
    <row r="562" spans="1:7" x14ac:dyDescent="0.25">
      <c r="A562" s="1">
        <v>41360</v>
      </c>
      <c r="B562">
        <v>46.459999000000003</v>
      </c>
      <c r="C562">
        <v>46.669998</v>
      </c>
      <c r="D562">
        <v>46.240001999999997</v>
      </c>
      <c r="E562">
        <v>46.669998</v>
      </c>
      <c r="F562">
        <v>966400</v>
      </c>
      <c r="G562">
        <v>42.997563999999997</v>
      </c>
    </row>
    <row r="563" spans="1:7" x14ac:dyDescent="0.25">
      <c r="A563" s="1">
        <v>41361</v>
      </c>
      <c r="B563">
        <v>46.77</v>
      </c>
      <c r="C563">
        <v>47.029998999999997</v>
      </c>
      <c r="D563">
        <v>46.599997999999999</v>
      </c>
      <c r="E563">
        <v>46.950001</v>
      </c>
      <c r="F563">
        <v>1128300</v>
      </c>
      <c r="G563">
        <v>43.255533999999997</v>
      </c>
    </row>
    <row r="564" spans="1:7" x14ac:dyDescent="0.25">
      <c r="A564" s="1">
        <v>41365</v>
      </c>
      <c r="B564">
        <v>46.900002000000001</v>
      </c>
      <c r="C564">
        <v>47</v>
      </c>
      <c r="D564">
        <v>46.59</v>
      </c>
      <c r="E564">
        <v>46.669998</v>
      </c>
      <c r="F564">
        <v>902700</v>
      </c>
      <c r="G564">
        <v>42.997563999999997</v>
      </c>
    </row>
    <row r="565" spans="1:7" x14ac:dyDescent="0.25">
      <c r="A565" s="1">
        <v>41366</v>
      </c>
      <c r="B565">
        <v>46.810001</v>
      </c>
      <c r="C565">
        <v>46.84</v>
      </c>
      <c r="D565">
        <v>46.509998000000003</v>
      </c>
      <c r="E565">
        <v>46.639999000000003</v>
      </c>
      <c r="F565">
        <v>1281900</v>
      </c>
      <c r="G565">
        <v>42.969926000000001</v>
      </c>
    </row>
    <row r="566" spans="1:7" x14ac:dyDescent="0.25">
      <c r="A566" s="1">
        <v>41367</v>
      </c>
      <c r="B566">
        <v>46.799999</v>
      </c>
      <c r="C566">
        <v>46.830002</v>
      </c>
      <c r="D566">
        <v>45.939999</v>
      </c>
      <c r="E566">
        <v>46.290000999999997</v>
      </c>
      <c r="F566">
        <v>1417800</v>
      </c>
      <c r="G566">
        <v>42.647469000000001</v>
      </c>
    </row>
    <row r="567" spans="1:7" x14ac:dyDescent="0.25">
      <c r="A567" s="1">
        <v>41368</v>
      </c>
      <c r="B567">
        <v>46.369999</v>
      </c>
      <c r="C567">
        <v>46.610000999999997</v>
      </c>
      <c r="D567">
        <v>46.060001</v>
      </c>
      <c r="E567">
        <v>46.5</v>
      </c>
      <c r="F567">
        <v>995400</v>
      </c>
      <c r="G567">
        <v>42.840943000000003</v>
      </c>
    </row>
    <row r="568" spans="1:7" x14ac:dyDescent="0.25">
      <c r="A568" s="1">
        <v>41369</v>
      </c>
      <c r="B568">
        <v>46.130001</v>
      </c>
      <c r="C568">
        <v>46.220001000000003</v>
      </c>
      <c r="D568">
        <v>45.740001999999997</v>
      </c>
      <c r="E568">
        <v>46.119999</v>
      </c>
      <c r="F568">
        <v>1003800</v>
      </c>
      <c r="G568">
        <v>42.490844000000003</v>
      </c>
    </row>
    <row r="569" spans="1:7" x14ac:dyDescent="0.25">
      <c r="A569" s="1">
        <v>41372</v>
      </c>
      <c r="B569">
        <v>46.099997999999999</v>
      </c>
      <c r="C569">
        <v>46.73</v>
      </c>
      <c r="D569">
        <v>45.889999000000003</v>
      </c>
      <c r="E569">
        <v>46.68</v>
      </c>
      <c r="F569">
        <v>999700</v>
      </c>
      <c r="G569">
        <v>43.006779000000002</v>
      </c>
    </row>
    <row r="570" spans="1:7" x14ac:dyDescent="0.25">
      <c r="A570" s="1">
        <v>41373</v>
      </c>
      <c r="B570">
        <v>46.75</v>
      </c>
      <c r="C570">
        <v>46.82</v>
      </c>
      <c r="D570">
        <v>46.220001000000003</v>
      </c>
      <c r="E570">
        <v>46.349997999999999</v>
      </c>
      <c r="F570">
        <v>947000</v>
      </c>
      <c r="G570">
        <v>42.702745</v>
      </c>
    </row>
    <row r="571" spans="1:7" x14ac:dyDescent="0.25">
      <c r="A571" s="1">
        <v>41374</v>
      </c>
      <c r="B571">
        <v>46.509998000000003</v>
      </c>
      <c r="C571">
        <v>47.52</v>
      </c>
      <c r="D571">
        <v>46.400002000000001</v>
      </c>
      <c r="E571">
        <v>46.98</v>
      </c>
      <c r="F571">
        <v>1777600</v>
      </c>
      <c r="G571">
        <v>43.283172</v>
      </c>
    </row>
    <row r="572" spans="1:7" x14ac:dyDescent="0.25">
      <c r="A572" s="1">
        <v>41375</v>
      </c>
      <c r="B572">
        <v>47.080002</v>
      </c>
      <c r="C572">
        <v>47.740001999999997</v>
      </c>
      <c r="D572">
        <v>47.040000999999997</v>
      </c>
      <c r="E572">
        <v>47.610000999999997</v>
      </c>
      <c r="F572">
        <v>1851200</v>
      </c>
      <c r="G572">
        <v>43.863598000000003</v>
      </c>
    </row>
    <row r="573" spans="1:7" x14ac:dyDescent="0.25">
      <c r="A573" s="1">
        <v>41376</v>
      </c>
      <c r="B573">
        <v>47.139999000000003</v>
      </c>
      <c r="C573">
        <v>47.77</v>
      </c>
      <c r="D573">
        <v>47.139999000000003</v>
      </c>
      <c r="E573">
        <v>47.639999000000003</v>
      </c>
      <c r="F573">
        <v>1317400</v>
      </c>
      <c r="G573">
        <v>43.891236999999997</v>
      </c>
    </row>
    <row r="574" spans="1:7" x14ac:dyDescent="0.25">
      <c r="A574" s="1">
        <v>41379</v>
      </c>
      <c r="B574">
        <v>47.389999000000003</v>
      </c>
      <c r="C574">
        <v>47.66</v>
      </c>
      <c r="D574">
        <v>46.73</v>
      </c>
      <c r="E574">
        <v>46.73</v>
      </c>
      <c r="F574">
        <v>1222000</v>
      </c>
      <c r="G574">
        <v>43.052844</v>
      </c>
    </row>
    <row r="575" spans="1:7" x14ac:dyDescent="0.25">
      <c r="A575" s="1">
        <v>41380</v>
      </c>
      <c r="B575">
        <v>47.18</v>
      </c>
      <c r="C575">
        <v>47.639999000000003</v>
      </c>
      <c r="D575">
        <v>46.970001000000003</v>
      </c>
      <c r="E575">
        <v>47.52</v>
      </c>
      <c r="F575">
        <v>1549700</v>
      </c>
      <c r="G575">
        <v>43.780679999999997</v>
      </c>
    </row>
    <row r="576" spans="1:7" x14ac:dyDescent="0.25">
      <c r="A576" s="1">
        <v>41381</v>
      </c>
      <c r="B576">
        <v>47.389999000000003</v>
      </c>
      <c r="C576">
        <v>47.490001999999997</v>
      </c>
      <c r="D576">
        <v>46.759998000000003</v>
      </c>
      <c r="E576">
        <v>46.93</v>
      </c>
      <c r="F576">
        <v>1467000</v>
      </c>
      <c r="G576">
        <v>43.237107000000002</v>
      </c>
    </row>
    <row r="577" spans="1:7" x14ac:dyDescent="0.25">
      <c r="A577" s="1">
        <v>41382</v>
      </c>
      <c r="B577">
        <v>47.029998999999997</v>
      </c>
      <c r="C577">
        <v>47.540000999999997</v>
      </c>
      <c r="D577">
        <v>47.029998999999997</v>
      </c>
      <c r="E577">
        <v>47.110000999999997</v>
      </c>
      <c r="F577">
        <v>1696800</v>
      </c>
      <c r="G577">
        <v>43.402943</v>
      </c>
    </row>
    <row r="578" spans="1:7" x14ac:dyDescent="0.25">
      <c r="A578" s="1">
        <v>41383</v>
      </c>
      <c r="B578">
        <v>47.299999</v>
      </c>
      <c r="C578">
        <v>48.259998000000003</v>
      </c>
      <c r="D578">
        <v>47.299999</v>
      </c>
      <c r="E578">
        <v>48.07</v>
      </c>
      <c r="F578">
        <v>1679800</v>
      </c>
      <c r="G578">
        <v>44.287399999999998</v>
      </c>
    </row>
    <row r="579" spans="1:7" x14ac:dyDescent="0.25">
      <c r="A579" s="1">
        <v>41386</v>
      </c>
      <c r="B579">
        <v>48.02</v>
      </c>
      <c r="C579">
        <v>48.119999</v>
      </c>
      <c r="D579">
        <v>47.689999</v>
      </c>
      <c r="E579">
        <v>47.880001</v>
      </c>
      <c r="F579">
        <v>1509500</v>
      </c>
      <c r="G579">
        <v>44.112352999999999</v>
      </c>
    </row>
    <row r="580" spans="1:7" x14ac:dyDescent="0.25">
      <c r="A580" s="1">
        <v>41387</v>
      </c>
      <c r="B580">
        <v>47.529998999999997</v>
      </c>
      <c r="C580">
        <v>48.119999</v>
      </c>
      <c r="D580">
        <v>47.400002000000001</v>
      </c>
      <c r="E580">
        <v>47.779998999999997</v>
      </c>
      <c r="F580">
        <v>1852400</v>
      </c>
      <c r="G580">
        <v>44.020220000000002</v>
      </c>
    </row>
    <row r="581" spans="1:7" x14ac:dyDescent="0.25">
      <c r="A581" s="1">
        <v>41388</v>
      </c>
      <c r="B581">
        <v>48.709999000000003</v>
      </c>
      <c r="C581">
        <v>50.290000999999997</v>
      </c>
      <c r="D581">
        <v>48.060001</v>
      </c>
      <c r="E581">
        <v>48.189999</v>
      </c>
      <c r="F581">
        <v>3140100</v>
      </c>
      <c r="G581">
        <v>44.397956999999998</v>
      </c>
    </row>
    <row r="582" spans="1:7" x14ac:dyDescent="0.25">
      <c r="A582" s="1">
        <v>41389</v>
      </c>
      <c r="B582">
        <v>48.279998999999997</v>
      </c>
      <c r="C582">
        <v>48.439999</v>
      </c>
      <c r="D582">
        <v>47.880001</v>
      </c>
      <c r="E582">
        <v>48.119999</v>
      </c>
      <c r="F582">
        <v>1959000</v>
      </c>
      <c r="G582">
        <v>44.333464999999997</v>
      </c>
    </row>
    <row r="583" spans="1:7" x14ac:dyDescent="0.25">
      <c r="A583" s="1">
        <v>41390</v>
      </c>
      <c r="B583">
        <v>48.099997999999999</v>
      </c>
      <c r="C583">
        <v>48.189999</v>
      </c>
      <c r="D583">
        <v>47.84</v>
      </c>
      <c r="E583">
        <v>48.080002</v>
      </c>
      <c r="F583">
        <v>1282100</v>
      </c>
      <c r="G583">
        <v>44.296616</v>
      </c>
    </row>
    <row r="584" spans="1:7" x14ac:dyDescent="0.25">
      <c r="A584" s="1">
        <v>41393</v>
      </c>
      <c r="B584">
        <v>48.16</v>
      </c>
      <c r="C584">
        <v>48.32</v>
      </c>
      <c r="D584">
        <v>47.970001000000003</v>
      </c>
      <c r="E584">
        <v>48.130001</v>
      </c>
      <c r="F584">
        <v>875000</v>
      </c>
      <c r="G584">
        <v>44.342680000000001</v>
      </c>
    </row>
    <row r="585" spans="1:7" x14ac:dyDescent="0.25">
      <c r="A585" s="1">
        <v>41394</v>
      </c>
      <c r="B585">
        <v>48.009998000000003</v>
      </c>
      <c r="C585">
        <v>48.860000999999997</v>
      </c>
      <c r="D585">
        <v>47.799999</v>
      </c>
      <c r="E585">
        <v>48.830002</v>
      </c>
      <c r="F585">
        <v>1726400</v>
      </c>
      <c r="G585">
        <v>44.987597999999998</v>
      </c>
    </row>
    <row r="586" spans="1:7" x14ac:dyDescent="0.25">
      <c r="A586" s="1">
        <v>41395</v>
      </c>
      <c r="B586">
        <v>48.66</v>
      </c>
      <c r="C586">
        <v>48.869999</v>
      </c>
      <c r="D586">
        <v>47.880001</v>
      </c>
      <c r="E586">
        <v>48.060001</v>
      </c>
      <c r="F586">
        <v>1110800</v>
      </c>
      <c r="G586">
        <v>44.278188999999998</v>
      </c>
    </row>
    <row r="587" spans="1:7" x14ac:dyDescent="0.25">
      <c r="A587" s="1">
        <v>41396</v>
      </c>
      <c r="B587">
        <v>48.09</v>
      </c>
      <c r="C587">
        <v>48.68</v>
      </c>
      <c r="D587">
        <v>48.09</v>
      </c>
      <c r="E587">
        <v>48.68</v>
      </c>
      <c r="F587">
        <v>1335300</v>
      </c>
      <c r="G587">
        <v>44.849400000000003</v>
      </c>
    </row>
    <row r="588" spans="1:7" x14ac:dyDescent="0.25">
      <c r="A588" s="1">
        <v>41397</v>
      </c>
      <c r="B588">
        <v>48.950001</v>
      </c>
      <c r="C588">
        <v>49.259998000000003</v>
      </c>
      <c r="D588">
        <v>48.650002000000001</v>
      </c>
      <c r="E588">
        <v>49.200001</v>
      </c>
      <c r="F588">
        <v>1244600</v>
      </c>
      <c r="G588">
        <v>45.328482000000001</v>
      </c>
    </row>
    <row r="589" spans="1:7" x14ac:dyDescent="0.25">
      <c r="A589" s="1">
        <v>41400</v>
      </c>
      <c r="B589">
        <v>49.200001</v>
      </c>
      <c r="C589">
        <v>49.400002000000001</v>
      </c>
      <c r="D589">
        <v>48.93</v>
      </c>
      <c r="E589">
        <v>49.32</v>
      </c>
      <c r="F589">
        <v>1647100</v>
      </c>
      <c r="G589">
        <v>45.439039000000001</v>
      </c>
    </row>
    <row r="590" spans="1:7" x14ac:dyDescent="0.25">
      <c r="A590" s="1">
        <v>41401</v>
      </c>
      <c r="B590">
        <v>49.299999</v>
      </c>
      <c r="C590">
        <v>49.5</v>
      </c>
      <c r="D590">
        <v>49.07</v>
      </c>
      <c r="E590">
        <v>49.490001999999997</v>
      </c>
      <c r="F590">
        <v>1120600</v>
      </c>
      <c r="G590">
        <v>45.595663000000002</v>
      </c>
    </row>
    <row r="591" spans="1:7" x14ac:dyDescent="0.25">
      <c r="A591" s="1">
        <v>41402</v>
      </c>
      <c r="B591">
        <v>49.419998</v>
      </c>
      <c r="C591">
        <v>49.490001999999997</v>
      </c>
      <c r="D591">
        <v>49.049999</v>
      </c>
      <c r="E591">
        <v>49.400002000000001</v>
      </c>
      <c r="F591">
        <v>802500</v>
      </c>
      <c r="G591">
        <v>45.512745000000002</v>
      </c>
    </row>
    <row r="592" spans="1:7" x14ac:dyDescent="0.25">
      <c r="A592" s="1">
        <v>41403</v>
      </c>
      <c r="B592">
        <v>49.240001999999997</v>
      </c>
      <c r="C592">
        <v>49.439999</v>
      </c>
      <c r="D592">
        <v>48.5</v>
      </c>
      <c r="E592">
        <v>48.619999</v>
      </c>
      <c r="F592">
        <v>1265900</v>
      </c>
      <c r="G592">
        <v>44.794120999999997</v>
      </c>
    </row>
    <row r="593" spans="1:7" x14ac:dyDescent="0.25">
      <c r="A593" s="1">
        <v>41404</v>
      </c>
      <c r="B593">
        <v>48.720001000000003</v>
      </c>
      <c r="C593">
        <v>49.02</v>
      </c>
      <c r="D593">
        <v>48.540000999999997</v>
      </c>
      <c r="E593">
        <v>49</v>
      </c>
      <c r="F593">
        <v>929300</v>
      </c>
      <c r="G593">
        <v>45.144219999999997</v>
      </c>
    </row>
    <row r="594" spans="1:7" x14ac:dyDescent="0.25">
      <c r="A594" s="1">
        <v>41407</v>
      </c>
      <c r="B594">
        <v>48.860000999999997</v>
      </c>
      <c r="C594">
        <v>49.130001</v>
      </c>
      <c r="D594">
        <v>48.700001</v>
      </c>
      <c r="E594">
        <v>48.919998</v>
      </c>
      <c r="F594">
        <v>887800</v>
      </c>
      <c r="G594">
        <v>45.070512999999998</v>
      </c>
    </row>
    <row r="595" spans="1:7" x14ac:dyDescent="0.25">
      <c r="A595" s="1">
        <v>41408</v>
      </c>
      <c r="B595">
        <v>48.919998</v>
      </c>
      <c r="C595">
        <v>49.330002</v>
      </c>
      <c r="D595">
        <v>48.84</v>
      </c>
      <c r="E595">
        <v>49.299999</v>
      </c>
      <c r="F595">
        <v>1143900</v>
      </c>
      <c r="G595">
        <v>45.420611999999998</v>
      </c>
    </row>
    <row r="596" spans="1:7" x14ac:dyDescent="0.25">
      <c r="A596" s="1">
        <v>41409</v>
      </c>
      <c r="B596">
        <v>49.310001</v>
      </c>
      <c r="C596">
        <v>50.369999</v>
      </c>
      <c r="D596">
        <v>49.119999</v>
      </c>
      <c r="E596">
        <v>50.360000999999997</v>
      </c>
      <c r="F596">
        <v>1410800</v>
      </c>
      <c r="G596">
        <v>46.397202999999998</v>
      </c>
    </row>
    <row r="597" spans="1:7" x14ac:dyDescent="0.25">
      <c r="A597" s="1">
        <v>41410</v>
      </c>
      <c r="B597">
        <v>50.189999</v>
      </c>
      <c r="C597">
        <v>50.189999</v>
      </c>
      <c r="D597">
        <v>49.279998999999997</v>
      </c>
      <c r="E597">
        <v>49.59</v>
      </c>
      <c r="F597">
        <v>1979500</v>
      </c>
      <c r="G597">
        <v>45.687792999999999</v>
      </c>
    </row>
    <row r="598" spans="1:7" x14ac:dyDescent="0.25">
      <c r="A598" s="1">
        <v>41411</v>
      </c>
      <c r="B598">
        <v>49.650002000000001</v>
      </c>
      <c r="C598">
        <v>49.759998000000003</v>
      </c>
      <c r="D598">
        <v>48.82</v>
      </c>
      <c r="E598">
        <v>49.25</v>
      </c>
      <c r="F598">
        <v>1283500</v>
      </c>
      <c r="G598">
        <v>45.374547</v>
      </c>
    </row>
    <row r="599" spans="1:7" x14ac:dyDescent="0.25">
      <c r="A599" s="1">
        <v>41414</v>
      </c>
      <c r="B599">
        <v>49.25</v>
      </c>
      <c r="C599">
        <v>49.279998999999997</v>
      </c>
      <c r="D599">
        <v>48.689999</v>
      </c>
      <c r="E599">
        <v>48.77</v>
      </c>
      <c r="F599">
        <v>972500</v>
      </c>
      <c r="G599">
        <v>44.932319</v>
      </c>
    </row>
    <row r="600" spans="1:7" x14ac:dyDescent="0.25">
      <c r="A600" s="1">
        <v>41415</v>
      </c>
      <c r="B600">
        <v>48.849997999999999</v>
      </c>
      <c r="C600">
        <v>48.970001000000003</v>
      </c>
      <c r="D600">
        <v>48.139999000000003</v>
      </c>
      <c r="E600">
        <v>48.279998999999997</v>
      </c>
      <c r="F600">
        <v>1790700</v>
      </c>
      <c r="G600">
        <v>44.480874999999997</v>
      </c>
    </row>
    <row r="601" spans="1:7" x14ac:dyDescent="0.25">
      <c r="A601" s="1">
        <v>41416</v>
      </c>
      <c r="B601">
        <v>48.220001000000003</v>
      </c>
      <c r="C601">
        <v>49.060001</v>
      </c>
      <c r="D601">
        <v>47.900002000000001</v>
      </c>
      <c r="E601">
        <v>48.259998000000003</v>
      </c>
      <c r="F601">
        <v>1500200</v>
      </c>
      <c r="G601">
        <v>44.462448000000002</v>
      </c>
    </row>
    <row r="602" spans="1:7" x14ac:dyDescent="0.25">
      <c r="A602" s="1">
        <v>41417</v>
      </c>
      <c r="B602">
        <v>47.950001</v>
      </c>
      <c r="C602">
        <v>48</v>
      </c>
      <c r="D602">
        <v>47.52</v>
      </c>
      <c r="E602">
        <v>47.630001</v>
      </c>
      <c r="F602">
        <v>1618400</v>
      </c>
      <c r="G602">
        <v>43.882024999999999</v>
      </c>
    </row>
    <row r="603" spans="1:7" x14ac:dyDescent="0.25">
      <c r="A603" s="1">
        <v>41418</v>
      </c>
      <c r="B603">
        <v>47.52</v>
      </c>
      <c r="C603">
        <v>48.18</v>
      </c>
      <c r="D603">
        <v>47.400002000000001</v>
      </c>
      <c r="E603">
        <v>48.09</v>
      </c>
      <c r="F603">
        <v>1021400</v>
      </c>
      <c r="G603">
        <v>44.305827000000001</v>
      </c>
    </row>
    <row r="604" spans="1:7" x14ac:dyDescent="0.25">
      <c r="A604" s="1">
        <v>41422</v>
      </c>
      <c r="B604">
        <v>48.540000999999997</v>
      </c>
      <c r="C604">
        <v>49</v>
      </c>
      <c r="D604">
        <v>48.310001</v>
      </c>
      <c r="E604">
        <v>48.580002</v>
      </c>
      <c r="F604">
        <v>1311100</v>
      </c>
      <c r="G604">
        <v>44.757271000000003</v>
      </c>
    </row>
    <row r="605" spans="1:7" x14ac:dyDescent="0.25">
      <c r="A605" s="1">
        <v>41423</v>
      </c>
      <c r="B605">
        <v>48.369999</v>
      </c>
      <c r="C605">
        <v>48.389999000000003</v>
      </c>
      <c r="D605">
        <v>47.400002000000001</v>
      </c>
      <c r="E605">
        <v>47.459999000000003</v>
      </c>
      <c r="F605">
        <v>1126600</v>
      </c>
      <c r="G605">
        <v>43.7254</v>
      </c>
    </row>
    <row r="606" spans="1:7" x14ac:dyDescent="0.25">
      <c r="A606" s="1">
        <v>41424</v>
      </c>
      <c r="B606">
        <v>47.599997999999999</v>
      </c>
      <c r="C606">
        <v>47.740001999999997</v>
      </c>
      <c r="D606">
        <v>46.919998</v>
      </c>
      <c r="E606">
        <v>46.959999000000003</v>
      </c>
      <c r="F606">
        <v>992300</v>
      </c>
      <c r="G606">
        <v>43.264744999999998</v>
      </c>
    </row>
    <row r="607" spans="1:7" x14ac:dyDescent="0.25">
      <c r="A607" s="1">
        <v>41425</v>
      </c>
      <c r="B607">
        <v>46.75</v>
      </c>
      <c r="C607">
        <v>46.869999</v>
      </c>
      <c r="D607">
        <v>45.970001000000003</v>
      </c>
      <c r="E607">
        <v>45.98</v>
      </c>
      <c r="F607">
        <v>1538200</v>
      </c>
      <c r="G607">
        <v>42.361860999999998</v>
      </c>
    </row>
    <row r="608" spans="1:7" x14ac:dyDescent="0.25">
      <c r="A608" s="1">
        <v>41428</v>
      </c>
      <c r="B608">
        <v>46.110000999999997</v>
      </c>
      <c r="C608">
        <v>47.02</v>
      </c>
      <c r="D608">
        <v>45.380001</v>
      </c>
      <c r="E608">
        <v>47.02</v>
      </c>
      <c r="F608">
        <v>1902100</v>
      </c>
      <c r="G608">
        <v>43.320025000000001</v>
      </c>
    </row>
    <row r="609" spans="1:7" x14ac:dyDescent="0.25">
      <c r="A609" s="1">
        <v>41429</v>
      </c>
      <c r="B609">
        <v>47.049999</v>
      </c>
      <c r="C609">
        <v>47.400002000000001</v>
      </c>
      <c r="D609">
        <v>46.27</v>
      </c>
      <c r="E609">
        <v>46.91</v>
      </c>
      <c r="F609">
        <v>1715800</v>
      </c>
      <c r="G609">
        <v>43.218679999999999</v>
      </c>
    </row>
    <row r="610" spans="1:7" x14ac:dyDescent="0.25">
      <c r="A610" s="1">
        <v>41430</v>
      </c>
      <c r="B610">
        <v>46.759998000000003</v>
      </c>
      <c r="C610">
        <v>46.810001</v>
      </c>
      <c r="D610">
        <v>46.330002</v>
      </c>
      <c r="E610">
        <v>46.490001999999997</v>
      </c>
      <c r="F610">
        <v>1087400</v>
      </c>
      <c r="G610">
        <v>42.831732000000002</v>
      </c>
    </row>
    <row r="611" spans="1:7" x14ac:dyDescent="0.25">
      <c r="A611" s="1">
        <v>41431</v>
      </c>
      <c r="B611">
        <v>46.490001999999997</v>
      </c>
      <c r="C611">
        <v>46.5</v>
      </c>
      <c r="D611">
        <v>45.560001</v>
      </c>
      <c r="E611">
        <v>46.080002</v>
      </c>
      <c r="F611">
        <v>1251800</v>
      </c>
      <c r="G611">
        <v>42.453994000000002</v>
      </c>
    </row>
    <row r="612" spans="1:7" x14ac:dyDescent="0.25">
      <c r="A612" s="1">
        <v>41432</v>
      </c>
      <c r="B612">
        <v>46.43</v>
      </c>
      <c r="C612">
        <v>46.709999000000003</v>
      </c>
      <c r="D612">
        <v>46.139999000000003</v>
      </c>
      <c r="E612">
        <v>46.330002</v>
      </c>
      <c r="F612">
        <v>1021600</v>
      </c>
      <c r="G612">
        <v>42.684322000000002</v>
      </c>
    </row>
    <row r="613" spans="1:7" x14ac:dyDescent="0.25">
      <c r="A613" s="1">
        <v>41435</v>
      </c>
      <c r="B613">
        <v>46.52</v>
      </c>
      <c r="C613">
        <v>47.049999</v>
      </c>
      <c r="D613">
        <v>46.130001</v>
      </c>
      <c r="E613">
        <v>47.049999</v>
      </c>
      <c r="F613">
        <v>1521000</v>
      </c>
      <c r="G613">
        <v>43.347662999999997</v>
      </c>
    </row>
    <row r="614" spans="1:7" x14ac:dyDescent="0.25">
      <c r="A614" s="1">
        <v>41436</v>
      </c>
      <c r="B614">
        <v>46.66</v>
      </c>
      <c r="C614">
        <v>46.93</v>
      </c>
      <c r="D614">
        <v>46.32</v>
      </c>
      <c r="E614">
        <v>46.66</v>
      </c>
      <c r="F614">
        <v>1318200</v>
      </c>
      <c r="G614">
        <v>42.988352999999996</v>
      </c>
    </row>
    <row r="615" spans="1:7" x14ac:dyDescent="0.25">
      <c r="A615" s="1">
        <v>41437</v>
      </c>
      <c r="B615">
        <v>46.91</v>
      </c>
      <c r="C615">
        <v>47.119999</v>
      </c>
      <c r="D615">
        <v>46.57</v>
      </c>
      <c r="E615">
        <v>47</v>
      </c>
      <c r="F615">
        <v>1658200</v>
      </c>
      <c r="G615">
        <v>43.301597999999998</v>
      </c>
    </row>
    <row r="616" spans="1:7" x14ac:dyDescent="0.25">
      <c r="A616" s="1">
        <v>41438</v>
      </c>
      <c r="B616">
        <v>46.779998999999997</v>
      </c>
      <c r="C616">
        <v>46.919998</v>
      </c>
      <c r="D616">
        <v>46.139999000000003</v>
      </c>
      <c r="E616">
        <v>46.810001</v>
      </c>
      <c r="F616">
        <v>1238600</v>
      </c>
      <c r="G616">
        <v>43.478076999999999</v>
      </c>
    </row>
    <row r="617" spans="1:7" x14ac:dyDescent="0.25">
      <c r="A617" s="1">
        <v>41439</v>
      </c>
      <c r="B617">
        <v>46.900002000000001</v>
      </c>
      <c r="C617">
        <v>47.41</v>
      </c>
      <c r="D617">
        <v>46.740001999999997</v>
      </c>
      <c r="E617">
        <v>46.93</v>
      </c>
      <c r="F617">
        <v>1037800</v>
      </c>
      <c r="G617">
        <v>43.589534999999998</v>
      </c>
    </row>
    <row r="618" spans="1:7" x14ac:dyDescent="0.25">
      <c r="A618" s="1">
        <v>41442</v>
      </c>
      <c r="B618">
        <v>47.150002000000001</v>
      </c>
      <c r="C618">
        <v>47.299999</v>
      </c>
      <c r="D618">
        <v>46.860000999999997</v>
      </c>
      <c r="E618">
        <v>47.099997999999999</v>
      </c>
      <c r="F618">
        <v>845900</v>
      </c>
      <c r="G618">
        <v>43.747432000000003</v>
      </c>
    </row>
    <row r="619" spans="1:7" x14ac:dyDescent="0.25">
      <c r="A619" s="1">
        <v>41443</v>
      </c>
      <c r="B619">
        <v>47.110000999999997</v>
      </c>
      <c r="C619">
        <v>47.450001</v>
      </c>
      <c r="D619">
        <v>46.93</v>
      </c>
      <c r="E619">
        <v>47.43</v>
      </c>
      <c r="F619">
        <v>625100</v>
      </c>
      <c r="G619">
        <v>44.053944999999999</v>
      </c>
    </row>
    <row r="620" spans="1:7" x14ac:dyDescent="0.25">
      <c r="A620" s="1">
        <v>41444</v>
      </c>
      <c r="B620">
        <v>47.290000999999997</v>
      </c>
      <c r="C620">
        <v>47.650002000000001</v>
      </c>
      <c r="D620">
        <v>46.599997999999999</v>
      </c>
      <c r="E620">
        <v>46.599997999999999</v>
      </c>
      <c r="F620">
        <v>837900</v>
      </c>
      <c r="G620">
        <v>43.283022000000003</v>
      </c>
    </row>
    <row r="621" spans="1:7" x14ac:dyDescent="0.25">
      <c r="A621" s="1">
        <v>41445</v>
      </c>
      <c r="B621">
        <v>46.34</v>
      </c>
      <c r="C621">
        <v>46.619999</v>
      </c>
      <c r="D621">
        <v>45.360000999999997</v>
      </c>
      <c r="E621">
        <v>45.380001</v>
      </c>
      <c r="F621">
        <v>1484900</v>
      </c>
      <c r="G621">
        <v>42.149864000000001</v>
      </c>
    </row>
    <row r="622" spans="1:7" x14ac:dyDescent="0.25">
      <c r="A622" s="1">
        <v>41446</v>
      </c>
      <c r="B622">
        <v>45.57</v>
      </c>
      <c r="C622">
        <v>45.73</v>
      </c>
      <c r="D622">
        <v>45.080002</v>
      </c>
      <c r="E622">
        <v>45.540000999999997</v>
      </c>
      <c r="F622">
        <v>2279700</v>
      </c>
      <c r="G622">
        <v>42.298475000000003</v>
      </c>
    </row>
    <row r="623" spans="1:7" x14ac:dyDescent="0.25">
      <c r="A623" s="1">
        <v>41449</v>
      </c>
      <c r="B623">
        <v>45.130001</v>
      </c>
      <c r="C623">
        <v>45.560001</v>
      </c>
      <c r="D623">
        <v>44.919998</v>
      </c>
      <c r="E623">
        <v>45.189999</v>
      </c>
      <c r="F623">
        <v>1359900</v>
      </c>
      <c r="G623">
        <v>41.973385999999998</v>
      </c>
    </row>
    <row r="624" spans="1:7" x14ac:dyDescent="0.25">
      <c r="A624" s="1">
        <v>41450</v>
      </c>
      <c r="B624">
        <v>45.439999</v>
      </c>
      <c r="C624">
        <v>45.459999000000003</v>
      </c>
      <c r="D624">
        <v>44.700001</v>
      </c>
      <c r="E624">
        <v>44.98</v>
      </c>
      <c r="F624">
        <v>1682200</v>
      </c>
      <c r="G624">
        <v>41.778334999999998</v>
      </c>
    </row>
    <row r="625" spans="1:7" x14ac:dyDescent="0.25">
      <c r="A625" s="1">
        <v>41451</v>
      </c>
      <c r="B625">
        <v>45.34</v>
      </c>
      <c r="C625">
        <v>45.900002000000001</v>
      </c>
      <c r="D625">
        <v>45.23</v>
      </c>
      <c r="E625">
        <v>45.639999000000003</v>
      </c>
      <c r="F625">
        <v>823600</v>
      </c>
      <c r="G625">
        <v>42.391356000000002</v>
      </c>
    </row>
    <row r="626" spans="1:7" x14ac:dyDescent="0.25">
      <c r="A626" s="1">
        <v>41452</v>
      </c>
      <c r="B626">
        <v>45.900002000000001</v>
      </c>
      <c r="C626">
        <v>46.380001</v>
      </c>
      <c r="D626">
        <v>45.73</v>
      </c>
      <c r="E626">
        <v>46</v>
      </c>
      <c r="F626">
        <v>1039100</v>
      </c>
      <c r="G626">
        <v>42.725732000000001</v>
      </c>
    </row>
    <row r="627" spans="1:7" x14ac:dyDescent="0.25">
      <c r="A627" s="1">
        <v>41453</v>
      </c>
      <c r="B627">
        <v>46</v>
      </c>
      <c r="C627">
        <v>46.23</v>
      </c>
      <c r="D627">
        <v>45.93</v>
      </c>
      <c r="E627">
        <v>45.93</v>
      </c>
      <c r="F627">
        <v>1911000</v>
      </c>
      <c r="G627">
        <v>42.660713999999999</v>
      </c>
    </row>
    <row r="628" spans="1:7" x14ac:dyDescent="0.25">
      <c r="A628" s="1">
        <v>41456</v>
      </c>
      <c r="B628">
        <v>46.209999000000003</v>
      </c>
      <c r="C628">
        <v>46.610000999999997</v>
      </c>
      <c r="D628">
        <v>45.990001999999997</v>
      </c>
      <c r="E628">
        <v>46.41</v>
      </c>
      <c r="F628">
        <v>1155300</v>
      </c>
      <c r="G628">
        <v>43.106547999999997</v>
      </c>
    </row>
    <row r="629" spans="1:7" x14ac:dyDescent="0.25">
      <c r="A629" s="1">
        <v>41457</v>
      </c>
      <c r="B629">
        <v>46.389999000000003</v>
      </c>
      <c r="C629">
        <v>46.720001000000003</v>
      </c>
      <c r="D629">
        <v>46.25</v>
      </c>
      <c r="E629">
        <v>46.599997999999999</v>
      </c>
      <c r="F629">
        <v>1013400</v>
      </c>
      <c r="G629">
        <v>43.283022000000003</v>
      </c>
    </row>
    <row r="630" spans="1:7" x14ac:dyDescent="0.25">
      <c r="A630" s="1">
        <v>41458</v>
      </c>
      <c r="B630">
        <v>46.360000999999997</v>
      </c>
      <c r="C630">
        <v>46.580002</v>
      </c>
      <c r="D630">
        <v>45.950001</v>
      </c>
      <c r="E630">
        <v>46.580002</v>
      </c>
      <c r="F630">
        <v>787900</v>
      </c>
      <c r="G630">
        <v>43.264448999999999</v>
      </c>
    </row>
    <row r="631" spans="1:7" x14ac:dyDescent="0.25">
      <c r="A631" s="1">
        <v>41460</v>
      </c>
      <c r="B631">
        <v>46.740001999999997</v>
      </c>
      <c r="C631">
        <v>46.82</v>
      </c>
      <c r="D631">
        <v>45.889999000000003</v>
      </c>
      <c r="E631">
        <v>46.369999</v>
      </c>
      <c r="F631">
        <v>880800</v>
      </c>
      <c r="G631">
        <v>43.069394000000003</v>
      </c>
    </row>
    <row r="632" spans="1:7" x14ac:dyDescent="0.25">
      <c r="A632" s="1">
        <v>41463</v>
      </c>
      <c r="B632">
        <v>46.509998000000003</v>
      </c>
      <c r="C632">
        <v>46.720001000000003</v>
      </c>
      <c r="D632">
        <v>46.130001</v>
      </c>
      <c r="E632">
        <v>46.389999000000003</v>
      </c>
      <c r="F632">
        <v>735600</v>
      </c>
      <c r="G632">
        <v>43.087971000000003</v>
      </c>
    </row>
    <row r="633" spans="1:7" x14ac:dyDescent="0.25">
      <c r="A633" s="1">
        <v>41464</v>
      </c>
      <c r="B633">
        <v>46.689999</v>
      </c>
      <c r="C633">
        <v>46.939999</v>
      </c>
      <c r="D633">
        <v>46.380001</v>
      </c>
      <c r="E633">
        <v>46.599997999999999</v>
      </c>
      <c r="F633">
        <v>887200</v>
      </c>
      <c r="G633">
        <v>43.283022000000003</v>
      </c>
    </row>
    <row r="634" spans="1:7" x14ac:dyDescent="0.25">
      <c r="A634" s="1">
        <v>41465</v>
      </c>
      <c r="B634">
        <v>46.580002</v>
      </c>
      <c r="C634">
        <v>47.029998999999997</v>
      </c>
      <c r="D634">
        <v>46.400002000000001</v>
      </c>
      <c r="E634">
        <v>46.959999000000003</v>
      </c>
      <c r="F634">
        <v>1045300</v>
      </c>
      <c r="G634">
        <v>43.617398000000001</v>
      </c>
    </row>
    <row r="635" spans="1:7" x14ac:dyDescent="0.25">
      <c r="A635" s="1">
        <v>41466</v>
      </c>
      <c r="B635">
        <v>47.439999</v>
      </c>
      <c r="C635">
        <v>47.73</v>
      </c>
      <c r="D635">
        <v>47.360000999999997</v>
      </c>
      <c r="E635">
        <v>47.57</v>
      </c>
      <c r="F635">
        <v>916400</v>
      </c>
      <c r="G635">
        <v>44.183979000000001</v>
      </c>
    </row>
    <row r="636" spans="1:7" x14ac:dyDescent="0.25">
      <c r="A636" s="1">
        <v>41467</v>
      </c>
      <c r="B636">
        <v>47.639999000000003</v>
      </c>
      <c r="C636">
        <v>47.790000999999997</v>
      </c>
      <c r="D636">
        <v>47.23</v>
      </c>
      <c r="E636">
        <v>47.459999000000003</v>
      </c>
      <c r="F636">
        <v>828800</v>
      </c>
      <c r="G636">
        <v>44.081808000000002</v>
      </c>
    </row>
    <row r="637" spans="1:7" x14ac:dyDescent="0.25">
      <c r="A637" s="1">
        <v>41470</v>
      </c>
      <c r="B637">
        <v>47.389999000000003</v>
      </c>
      <c r="C637">
        <v>47.73</v>
      </c>
      <c r="D637">
        <v>47.330002</v>
      </c>
      <c r="E637">
        <v>47.5</v>
      </c>
      <c r="F637">
        <v>531000</v>
      </c>
      <c r="G637">
        <v>44.118962000000003</v>
      </c>
    </row>
    <row r="638" spans="1:7" x14ac:dyDescent="0.25">
      <c r="A638" s="1">
        <v>41471</v>
      </c>
      <c r="B638">
        <v>47</v>
      </c>
      <c r="C638">
        <v>47.48</v>
      </c>
      <c r="D638">
        <v>46.98</v>
      </c>
      <c r="E638">
        <v>47.310001</v>
      </c>
      <c r="F638">
        <v>649400</v>
      </c>
      <c r="G638">
        <v>43.942487</v>
      </c>
    </row>
    <row r="639" spans="1:7" x14ac:dyDescent="0.25">
      <c r="A639" s="1">
        <v>41472</v>
      </c>
      <c r="B639">
        <v>47.560001</v>
      </c>
      <c r="C639">
        <v>47.73</v>
      </c>
      <c r="D639">
        <v>47.450001</v>
      </c>
      <c r="E639">
        <v>47.700001</v>
      </c>
      <c r="F639">
        <v>615700</v>
      </c>
      <c r="G639">
        <v>44.304727</v>
      </c>
    </row>
    <row r="640" spans="1:7" x14ac:dyDescent="0.25">
      <c r="A640" s="1">
        <v>41473</v>
      </c>
      <c r="B640">
        <v>47.77</v>
      </c>
      <c r="C640">
        <v>47.98</v>
      </c>
      <c r="D640">
        <v>47.619999</v>
      </c>
      <c r="E640">
        <v>47.91</v>
      </c>
      <c r="F640">
        <v>602600</v>
      </c>
      <c r="G640">
        <v>44.499777999999999</v>
      </c>
    </row>
    <row r="641" spans="1:7" x14ac:dyDescent="0.25">
      <c r="A641" s="1">
        <v>41474</v>
      </c>
      <c r="B641">
        <v>47.950001</v>
      </c>
      <c r="C641">
        <v>48.310001</v>
      </c>
      <c r="D641">
        <v>47.77</v>
      </c>
      <c r="E641">
        <v>48.290000999999997</v>
      </c>
      <c r="F641">
        <v>1117800</v>
      </c>
      <c r="G641">
        <v>44.852730999999999</v>
      </c>
    </row>
    <row r="642" spans="1:7" x14ac:dyDescent="0.25">
      <c r="A642" s="1">
        <v>41477</v>
      </c>
      <c r="B642">
        <v>48.029998999999997</v>
      </c>
      <c r="C642">
        <v>48.189999</v>
      </c>
      <c r="D642">
        <v>47.580002</v>
      </c>
      <c r="E642">
        <v>47.82</v>
      </c>
      <c r="F642">
        <v>999300</v>
      </c>
      <c r="G642">
        <v>44.416184000000001</v>
      </c>
    </row>
    <row r="643" spans="1:7" x14ac:dyDescent="0.25">
      <c r="A643" s="1">
        <v>41478</v>
      </c>
      <c r="B643">
        <v>47.919998</v>
      </c>
      <c r="C643">
        <v>47.950001</v>
      </c>
      <c r="D643">
        <v>47.529998999999997</v>
      </c>
      <c r="E643">
        <v>47.68</v>
      </c>
      <c r="F643">
        <v>1062800</v>
      </c>
      <c r="G643">
        <v>44.286149999999999</v>
      </c>
    </row>
    <row r="644" spans="1:7" x14ac:dyDescent="0.25">
      <c r="A644" s="1">
        <v>41479</v>
      </c>
      <c r="B644">
        <v>47.639999000000003</v>
      </c>
      <c r="C644">
        <v>47.639999000000003</v>
      </c>
      <c r="D644">
        <v>46.040000999999997</v>
      </c>
      <c r="E644">
        <v>46.32</v>
      </c>
      <c r="F644">
        <v>2311300</v>
      </c>
      <c r="G644">
        <v>43.022953999999999</v>
      </c>
    </row>
    <row r="645" spans="1:7" x14ac:dyDescent="0.25">
      <c r="A645" s="1">
        <v>41480</v>
      </c>
      <c r="B645">
        <v>46.330002</v>
      </c>
      <c r="C645">
        <v>46.389999000000003</v>
      </c>
      <c r="D645">
        <v>45.849997999999999</v>
      </c>
      <c r="E645">
        <v>46.110000999999997</v>
      </c>
      <c r="F645">
        <v>1540900</v>
      </c>
      <c r="G645">
        <v>42.827902000000002</v>
      </c>
    </row>
    <row r="646" spans="1:7" x14ac:dyDescent="0.25">
      <c r="A646" s="1">
        <v>41481</v>
      </c>
      <c r="B646">
        <v>46</v>
      </c>
      <c r="C646">
        <v>46.650002000000001</v>
      </c>
      <c r="D646">
        <v>45.799999</v>
      </c>
      <c r="E646">
        <v>46.639999000000003</v>
      </c>
      <c r="F646">
        <v>1062100</v>
      </c>
      <c r="G646">
        <v>43.320175999999996</v>
      </c>
    </row>
    <row r="647" spans="1:7" x14ac:dyDescent="0.25">
      <c r="A647" s="1">
        <v>41484</v>
      </c>
      <c r="B647">
        <v>46.580002</v>
      </c>
      <c r="C647">
        <v>47.009998000000003</v>
      </c>
      <c r="D647">
        <v>46.43</v>
      </c>
      <c r="E647">
        <v>46.799999</v>
      </c>
      <c r="F647">
        <v>978400</v>
      </c>
      <c r="G647">
        <v>43.468786999999999</v>
      </c>
    </row>
    <row r="648" spans="1:7" x14ac:dyDescent="0.25">
      <c r="A648" s="1">
        <v>41485</v>
      </c>
      <c r="B648">
        <v>46.880001</v>
      </c>
      <c r="C648">
        <v>47.169998</v>
      </c>
      <c r="D648">
        <v>46.41</v>
      </c>
      <c r="E648">
        <v>46.450001</v>
      </c>
      <c r="F648">
        <v>1002000</v>
      </c>
      <c r="G648">
        <v>43.143701</v>
      </c>
    </row>
    <row r="649" spans="1:7" x14ac:dyDescent="0.25">
      <c r="A649" s="1">
        <v>41486</v>
      </c>
      <c r="B649">
        <v>46.619999</v>
      </c>
      <c r="C649">
        <v>47.02</v>
      </c>
      <c r="D649">
        <v>46.330002</v>
      </c>
      <c r="E649">
        <v>46.740001999999997</v>
      </c>
      <c r="F649">
        <v>1440100</v>
      </c>
      <c r="G649">
        <v>43.413060000000002</v>
      </c>
    </row>
    <row r="650" spans="1:7" x14ac:dyDescent="0.25">
      <c r="A650" s="1">
        <v>41487</v>
      </c>
      <c r="B650">
        <v>47.049999</v>
      </c>
      <c r="C650">
        <v>47.470001000000003</v>
      </c>
      <c r="D650">
        <v>47</v>
      </c>
      <c r="E650">
        <v>47.259998000000003</v>
      </c>
      <c r="F650">
        <v>1443200</v>
      </c>
      <c r="G650">
        <v>43.896044000000003</v>
      </c>
    </row>
    <row r="651" spans="1:7" x14ac:dyDescent="0.25">
      <c r="A651" s="1">
        <v>41488</v>
      </c>
      <c r="B651">
        <v>47.27</v>
      </c>
      <c r="C651">
        <v>47.610000999999997</v>
      </c>
      <c r="D651">
        <v>47.02</v>
      </c>
      <c r="E651">
        <v>47.41</v>
      </c>
      <c r="F651">
        <v>1138400</v>
      </c>
      <c r="G651">
        <v>44.035367999999998</v>
      </c>
    </row>
    <row r="652" spans="1:7" x14ac:dyDescent="0.25">
      <c r="A652" s="1">
        <v>41491</v>
      </c>
      <c r="B652">
        <v>47.400002000000001</v>
      </c>
      <c r="C652">
        <v>47.650002000000001</v>
      </c>
      <c r="D652">
        <v>47.110000999999997</v>
      </c>
      <c r="E652">
        <v>47.470001000000003</v>
      </c>
      <c r="F652">
        <v>610900</v>
      </c>
      <c r="G652">
        <v>44.091099</v>
      </c>
    </row>
    <row r="653" spans="1:7" x14ac:dyDescent="0.25">
      <c r="A653" s="1">
        <v>41492</v>
      </c>
      <c r="B653">
        <v>47.290000999999997</v>
      </c>
      <c r="C653">
        <v>47.439999</v>
      </c>
      <c r="D653">
        <v>46.990001999999997</v>
      </c>
      <c r="E653">
        <v>47.150002000000001</v>
      </c>
      <c r="F653">
        <v>1183400</v>
      </c>
      <c r="G653">
        <v>43.793875999999997</v>
      </c>
    </row>
    <row r="654" spans="1:7" x14ac:dyDescent="0.25">
      <c r="A654" s="1">
        <v>41493</v>
      </c>
      <c r="B654">
        <v>47.080002</v>
      </c>
      <c r="C654">
        <v>47.32</v>
      </c>
      <c r="D654">
        <v>46.91</v>
      </c>
      <c r="E654">
        <v>47.220001000000003</v>
      </c>
      <c r="F654">
        <v>595800</v>
      </c>
      <c r="G654">
        <v>43.858893000000002</v>
      </c>
    </row>
    <row r="655" spans="1:7" x14ac:dyDescent="0.25">
      <c r="A655" s="1">
        <v>41494</v>
      </c>
      <c r="B655">
        <v>47.25</v>
      </c>
      <c r="C655">
        <v>47.349997999999999</v>
      </c>
      <c r="D655">
        <v>46.970001000000003</v>
      </c>
      <c r="E655">
        <v>47.040000999999997</v>
      </c>
      <c r="F655">
        <v>921200</v>
      </c>
      <c r="G655">
        <v>43.691706000000003</v>
      </c>
    </row>
    <row r="656" spans="1:7" x14ac:dyDescent="0.25">
      <c r="A656" s="1">
        <v>41495</v>
      </c>
      <c r="B656">
        <v>46.959999000000003</v>
      </c>
      <c r="C656">
        <v>47.09</v>
      </c>
      <c r="D656">
        <v>46.66</v>
      </c>
      <c r="E656">
        <v>46.849997999999999</v>
      </c>
      <c r="F656">
        <v>818300</v>
      </c>
      <c r="G656">
        <v>43.515227000000003</v>
      </c>
    </row>
    <row r="657" spans="1:7" x14ac:dyDescent="0.25">
      <c r="A657" s="1">
        <v>41498</v>
      </c>
      <c r="B657">
        <v>46.650002000000001</v>
      </c>
      <c r="C657">
        <v>46.77</v>
      </c>
      <c r="D657">
        <v>46.450001</v>
      </c>
      <c r="E657">
        <v>46.619999</v>
      </c>
      <c r="F657">
        <v>774200</v>
      </c>
      <c r="G657">
        <v>43.301599000000003</v>
      </c>
    </row>
    <row r="658" spans="1:7" x14ac:dyDescent="0.25">
      <c r="A658" s="1">
        <v>41499</v>
      </c>
      <c r="B658">
        <v>46.689999</v>
      </c>
      <c r="C658">
        <v>46.799999</v>
      </c>
      <c r="D658">
        <v>46.330002</v>
      </c>
      <c r="E658">
        <v>46.459999000000003</v>
      </c>
      <c r="F658">
        <v>649700</v>
      </c>
      <c r="G658">
        <v>43.152988000000001</v>
      </c>
    </row>
    <row r="659" spans="1:7" x14ac:dyDescent="0.25">
      <c r="A659" s="1">
        <v>41500</v>
      </c>
      <c r="B659">
        <v>46.470001000000003</v>
      </c>
      <c r="C659">
        <v>46.68</v>
      </c>
      <c r="D659">
        <v>45.810001</v>
      </c>
      <c r="E659">
        <v>45.860000999999997</v>
      </c>
      <c r="F659">
        <v>1022200</v>
      </c>
      <c r="G659">
        <v>42.595697000000001</v>
      </c>
    </row>
    <row r="660" spans="1:7" x14ac:dyDescent="0.25">
      <c r="A660" s="1">
        <v>41501</v>
      </c>
      <c r="B660">
        <v>45.779998999999997</v>
      </c>
      <c r="C660">
        <v>45.939999</v>
      </c>
      <c r="D660">
        <v>45.130001</v>
      </c>
      <c r="E660">
        <v>45.279998999999997</v>
      </c>
      <c r="F660">
        <v>1124800</v>
      </c>
      <c r="G660">
        <v>42.056980000000003</v>
      </c>
    </row>
    <row r="661" spans="1:7" x14ac:dyDescent="0.25">
      <c r="A661" s="1">
        <v>41502</v>
      </c>
      <c r="B661">
        <v>45.169998</v>
      </c>
      <c r="C661">
        <v>45.240001999999997</v>
      </c>
      <c r="D661">
        <v>44.720001000000003</v>
      </c>
      <c r="E661">
        <v>44.830002</v>
      </c>
      <c r="F661">
        <v>1264700</v>
      </c>
      <c r="G661">
        <v>41.639014000000003</v>
      </c>
    </row>
    <row r="662" spans="1:7" x14ac:dyDescent="0.25">
      <c r="A662" s="1">
        <v>41505</v>
      </c>
      <c r="B662">
        <v>44.709999000000003</v>
      </c>
      <c r="C662">
        <v>45.25</v>
      </c>
      <c r="D662">
        <v>44.529998999999997</v>
      </c>
      <c r="E662">
        <v>45.200001</v>
      </c>
      <c r="F662">
        <v>1090400</v>
      </c>
      <c r="G662">
        <v>41.982675999999998</v>
      </c>
    </row>
    <row r="663" spans="1:7" x14ac:dyDescent="0.25">
      <c r="A663" s="1">
        <v>41506</v>
      </c>
      <c r="B663">
        <v>45.27</v>
      </c>
      <c r="C663">
        <v>45.740001999999997</v>
      </c>
      <c r="D663">
        <v>45.139999000000003</v>
      </c>
      <c r="E663">
        <v>45.580002</v>
      </c>
      <c r="F663">
        <v>1385300</v>
      </c>
      <c r="G663">
        <v>42.335628999999997</v>
      </c>
    </row>
    <row r="664" spans="1:7" x14ac:dyDescent="0.25">
      <c r="A664" s="1">
        <v>41507</v>
      </c>
      <c r="B664">
        <v>45.48</v>
      </c>
      <c r="C664">
        <v>45.509998000000003</v>
      </c>
      <c r="D664">
        <v>45.099997999999999</v>
      </c>
      <c r="E664">
        <v>45.16</v>
      </c>
      <c r="F664">
        <v>1173400</v>
      </c>
      <c r="G664">
        <v>41.945521999999997</v>
      </c>
    </row>
    <row r="665" spans="1:7" x14ac:dyDescent="0.25">
      <c r="A665" s="1">
        <v>41508</v>
      </c>
      <c r="B665">
        <v>45.209999000000003</v>
      </c>
      <c r="C665">
        <v>45.400002000000001</v>
      </c>
      <c r="D665">
        <v>44.93</v>
      </c>
      <c r="E665">
        <v>45.240001999999997</v>
      </c>
      <c r="F665">
        <v>583500</v>
      </c>
      <c r="G665">
        <v>42.019829999999999</v>
      </c>
    </row>
    <row r="666" spans="1:7" x14ac:dyDescent="0.25">
      <c r="A666" s="1">
        <v>41509</v>
      </c>
      <c r="B666">
        <v>45.34</v>
      </c>
      <c r="C666">
        <v>45.709999000000003</v>
      </c>
      <c r="D666">
        <v>45.299999</v>
      </c>
      <c r="E666">
        <v>45.619999</v>
      </c>
      <c r="F666">
        <v>909800</v>
      </c>
      <c r="G666">
        <v>42.372779000000001</v>
      </c>
    </row>
    <row r="667" spans="1:7" x14ac:dyDescent="0.25">
      <c r="A667" s="1">
        <v>41512</v>
      </c>
      <c r="B667">
        <v>45.689999</v>
      </c>
      <c r="C667">
        <v>45.689999</v>
      </c>
      <c r="D667">
        <v>45.18</v>
      </c>
      <c r="E667">
        <v>45.32</v>
      </c>
      <c r="F667">
        <v>872100</v>
      </c>
      <c r="G667">
        <v>42.094133999999997</v>
      </c>
    </row>
    <row r="668" spans="1:7" x14ac:dyDescent="0.25">
      <c r="A668" s="1">
        <v>41513</v>
      </c>
      <c r="B668">
        <v>45.009998000000003</v>
      </c>
      <c r="C668">
        <v>45.610000999999997</v>
      </c>
      <c r="D668">
        <v>44.889999000000003</v>
      </c>
      <c r="E668">
        <v>45.360000999999997</v>
      </c>
      <c r="F668">
        <v>1129400</v>
      </c>
      <c r="G668">
        <v>42.131287</v>
      </c>
    </row>
    <row r="669" spans="1:7" x14ac:dyDescent="0.25">
      <c r="A669" s="1">
        <v>41514</v>
      </c>
      <c r="B669">
        <v>45.200001</v>
      </c>
      <c r="C669">
        <v>45.540000999999997</v>
      </c>
      <c r="D669">
        <v>44.669998</v>
      </c>
      <c r="E669">
        <v>44.900002000000001</v>
      </c>
      <c r="F669">
        <v>1818700</v>
      </c>
      <c r="G669">
        <v>41.704031000000001</v>
      </c>
    </row>
    <row r="670" spans="1:7" x14ac:dyDescent="0.25">
      <c r="A670" s="1">
        <v>41515</v>
      </c>
      <c r="B670">
        <v>44.720001000000003</v>
      </c>
      <c r="C670">
        <v>44.799999</v>
      </c>
      <c r="D670">
        <v>44.48</v>
      </c>
      <c r="E670">
        <v>44.59</v>
      </c>
      <c r="F670">
        <v>1570100</v>
      </c>
      <c r="G670">
        <v>41.416094999999999</v>
      </c>
    </row>
    <row r="671" spans="1:7" x14ac:dyDescent="0.25">
      <c r="A671" s="1">
        <v>41516</v>
      </c>
      <c r="B671">
        <v>44.619999</v>
      </c>
      <c r="C671">
        <v>44.759998000000003</v>
      </c>
      <c r="D671">
        <v>44.52</v>
      </c>
      <c r="E671">
        <v>44.759998000000003</v>
      </c>
      <c r="F671">
        <v>1520300</v>
      </c>
      <c r="G671">
        <v>41.573993000000002</v>
      </c>
    </row>
    <row r="672" spans="1:7" x14ac:dyDescent="0.25">
      <c r="A672" s="1">
        <v>41520</v>
      </c>
      <c r="B672">
        <v>45.009998000000003</v>
      </c>
      <c r="C672">
        <v>45.139999000000003</v>
      </c>
      <c r="D672">
        <v>44.529998999999997</v>
      </c>
      <c r="E672">
        <v>44.599997999999999</v>
      </c>
      <c r="F672">
        <v>1833300</v>
      </c>
      <c r="G672">
        <v>41.425381999999999</v>
      </c>
    </row>
    <row r="673" spans="1:7" x14ac:dyDescent="0.25">
      <c r="A673" s="1">
        <v>41521</v>
      </c>
      <c r="B673">
        <v>44.580002</v>
      </c>
      <c r="C673">
        <v>45.25</v>
      </c>
      <c r="D673">
        <v>44.27</v>
      </c>
      <c r="E673">
        <v>45.25</v>
      </c>
      <c r="F673">
        <v>1323600</v>
      </c>
      <c r="G673">
        <v>42.029116000000002</v>
      </c>
    </row>
    <row r="674" spans="1:7" x14ac:dyDescent="0.25">
      <c r="A674" s="1">
        <v>41522</v>
      </c>
      <c r="B674">
        <v>45.220001000000003</v>
      </c>
      <c r="C674">
        <v>45.259998000000003</v>
      </c>
      <c r="D674">
        <v>44.490001999999997</v>
      </c>
      <c r="E674">
        <v>44.610000999999997</v>
      </c>
      <c r="F674">
        <v>1039700</v>
      </c>
      <c r="G674">
        <v>41.434671999999999</v>
      </c>
    </row>
    <row r="675" spans="1:7" x14ac:dyDescent="0.25">
      <c r="A675" s="1">
        <v>41523</v>
      </c>
      <c r="B675">
        <v>44.689999</v>
      </c>
      <c r="C675">
        <v>44.880001</v>
      </c>
      <c r="D675">
        <v>44.169998</v>
      </c>
      <c r="E675">
        <v>44.470001000000003</v>
      </c>
      <c r="F675">
        <v>2002200</v>
      </c>
      <c r="G675">
        <v>41.304637999999997</v>
      </c>
    </row>
    <row r="676" spans="1:7" x14ac:dyDescent="0.25">
      <c r="A676" s="1">
        <v>41526</v>
      </c>
      <c r="B676">
        <v>44.57</v>
      </c>
      <c r="C676">
        <v>44.650002000000001</v>
      </c>
      <c r="D676">
        <v>44.200001</v>
      </c>
      <c r="E676">
        <v>44.580002</v>
      </c>
      <c r="F676">
        <v>1410300</v>
      </c>
      <c r="G676">
        <v>41.406809000000003</v>
      </c>
    </row>
    <row r="677" spans="1:7" x14ac:dyDescent="0.25">
      <c r="A677" s="1">
        <v>41527</v>
      </c>
      <c r="B677">
        <v>44.740001999999997</v>
      </c>
      <c r="C677">
        <v>44.900002000000001</v>
      </c>
      <c r="D677">
        <v>44.459999000000003</v>
      </c>
      <c r="E677">
        <v>44.540000999999997</v>
      </c>
      <c r="F677">
        <v>1212300</v>
      </c>
      <c r="G677">
        <v>41.369655000000002</v>
      </c>
    </row>
    <row r="678" spans="1:7" x14ac:dyDescent="0.25">
      <c r="A678" s="1">
        <v>41528</v>
      </c>
      <c r="B678">
        <v>44.540000999999997</v>
      </c>
      <c r="C678">
        <v>44.599997999999999</v>
      </c>
      <c r="D678">
        <v>44.16</v>
      </c>
      <c r="E678">
        <v>44.310001</v>
      </c>
      <c r="F678">
        <v>1839500</v>
      </c>
      <c r="G678">
        <v>41.156027000000002</v>
      </c>
    </row>
    <row r="679" spans="1:7" x14ac:dyDescent="0.25">
      <c r="A679" s="1">
        <v>41529</v>
      </c>
      <c r="B679">
        <v>44.029998999999997</v>
      </c>
      <c r="C679">
        <v>44.560001</v>
      </c>
      <c r="D679">
        <v>43.900002000000001</v>
      </c>
      <c r="E679">
        <v>44.560001</v>
      </c>
      <c r="F679">
        <v>1742100</v>
      </c>
      <c r="G679">
        <v>41.746245000000002</v>
      </c>
    </row>
    <row r="680" spans="1:7" x14ac:dyDescent="0.25">
      <c r="A680" s="1">
        <v>41530</v>
      </c>
      <c r="B680">
        <v>44.700001</v>
      </c>
      <c r="C680">
        <v>45.040000999999997</v>
      </c>
      <c r="D680">
        <v>44.549999</v>
      </c>
      <c r="E680">
        <v>44.91</v>
      </c>
      <c r="F680">
        <v>967000</v>
      </c>
      <c r="G680">
        <v>42.074142999999999</v>
      </c>
    </row>
    <row r="681" spans="1:7" x14ac:dyDescent="0.25">
      <c r="A681" s="1">
        <v>41533</v>
      </c>
      <c r="B681">
        <v>45.240001999999997</v>
      </c>
      <c r="C681">
        <v>45.5</v>
      </c>
      <c r="D681">
        <v>45.060001</v>
      </c>
      <c r="E681">
        <v>45.130001</v>
      </c>
      <c r="F681">
        <v>1175100</v>
      </c>
      <c r="G681">
        <v>42.280251999999997</v>
      </c>
    </row>
    <row r="682" spans="1:7" x14ac:dyDescent="0.25">
      <c r="A682" s="1">
        <v>41534</v>
      </c>
      <c r="B682">
        <v>45.150002000000001</v>
      </c>
      <c r="C682">
        <v>45.610000999999997</v>
      </c>
      <c r="D682">
        <v>45.130001</v>
      </c>
      <c r="E682">
        <v>45.52</v>
      </c>
      <c r="F682">
        <v>889300</v>
      </c>
      <c r="G682">
        <v>42.645625000000003</v>
      </c>
    </row>
    <row r="683" spans="1:7" x14ac:dyDescent="0.25">
      <c r="A683" s="1">
        <v>41535</v>
      </c>
      <c r="B683">
        <v>45.619999</v>
      </c>
      <c r="C683">
        <v>46.110000999999997</v>
      </c>
      <c r="D683">
        <v>45.32</v>
      </c>
      <c r="E683">
        <v>46.09</v>
      </c>
      <c r="F683">
        <v>1130400</v>
      </c>
      <c r="G683">
        <v>43.179631000000001</v>
      </c>
    </row>
    <row r="684" spans="1:7" x14ac:dyDescent="0.25">
      <c r="A684" s="1">
        <v>41536</v>
      </c>
      <c r="B684">
        <v>45.529998999999997</v>
      </c>
      <c r="C684">
        <v>45.939999</v>
      </c>
      <c r="D684">
        <v>45.169998</v>
      </c>
      <c r="E684">
        <v>45.790000999999997</v>
      </c>
      <c r="F684">
        <v>2026400</v>
      </c>
      <c r="G684">
        <v>42.898575999999998</v>
      </c>
    </row>
    <row r="685" spans="1:7" x14ac:dyDescent="0.25">
      <c r="A685" s="1">
        <v>41537</v>
      </c>
      <c r="B685">
        <v>45.919998</v>
      </c>
      <c r="C685">
        <v>45.939999</v>
      </c>
      <c r="D685">
        <v>45.560001</v>
      </c>
      <c r="E685">
        <v>45.59</v>
      </c>
      <c r="F685">
        <v>1684000</v>
      </c>
      <c r="G685">
        <v>42.711204000000002</v>
      </c>
    </row>
    <row r="686" spans="1:7" x14ac:dyDescent="0.25">
      <c r="A686" s="1">
        <v>41540</v>
      </c>
      <c r="B686">
        <v>45.41</v>
      </c>
      <c r="C686">
        <v>45.5</v>
      </c>
      <c r="D686">
        <v>45.080002</v>
      </c>
      <c r="E686">
        <v>45.290000999999997</v>
      </c>
      <c r="F686">
        <v>916800</v>
      </c>
      <c r="G686">
        <v>42.430148000000003</v>
      </c>
    </row>
    <row r="687" spans="1:7" x14ac:dyDescent="0.25">
      <c r="A687" s="1">
        <v>41541</v>
      </c>
      <c r="B687">
        <v>45.34</v>
      </c>
      <c r="C687">
        <v>45.779998999999997</v>
      </c>
      <c r="D687">
        <v>45.23</v>
      </c>
      <c r="E687">
        <v>45.27</v>
      </c>
      <c r="F687">
        <v>1337800</v>
      </c>
      <c r="G687">
        <v>42.411411000000001</v>
      </c>
    </row>
    <row r="688" spans="1:7" x14ac:dyDescent="0.25">
      <c r="A688" s="1">
        <v>41542</v>
      </c>
      <c r="B688">
        <v>45.279998999999997</v>
      </c>
      <c r="C688">
        <v>45.459999000000003</v>
      </c>
      <c r="D688">
        <v>44.77</v>
      </c>
      <c r="E688">
        <v>44.950001</v>
      </c>
      <c r="F688">
        <v>1191200</v>
      </c>
      <c r="G688">
        <v>42.111618</v>
      </c>
    </row>
    <row r="689" spans="1:7" x14ac:dyDescent="0.25">
      <c r="A689" s="1">
        <v>41543</v>
      </c>
      <c r="B689">
        <v>45.060001</v>
      </c>
      <c r="C689">
        <v>45.200001</v>
      </c>
      <c r="D689">
        <v>44.84</v>
      </c>
      <c r="E689">
        <v>45.07</v>
      </c>
      <c r="F689">
        <v>1113200</v>
      </c>
      <c r="G689">
        <v>42.224038999999998</v>
      </c>
    </row>
    <row r="690" spans="1:7" x14ac:dyDescent="0.25">
      <c r="A690" s="1">
        <v>41544</v>
      </c>
      <c r="B690">
        <v>44.959999000000003</v>
      </c>
      <c r="C690">
        <v>45.049999</v>
      </c>
      <c r="D690">
        <v>44.57</v>
      </c>
      <c r="E690">
        <v>44.98</v>
      </c>
      <c r="F690">
        <v>1138900</v>
      </c>
      <c r="G690">
        <v>42.139721999999999</v>
      </c>
    </row>
    <row r="691" spans="1:7" x14ac:dyDescent="0.25">
      <c r="A691" s="1">
        <v>41547</v>
      </c>
      <c r="B691">
        <v>44.709999000000003</v>
      </c>
      <c r="C691">
        <v>44.900002000000001</v>
      </c>
      <c r="D691">
        <v>44.450001</v>
      </c>
      <c r="E691">
        <v>44.82</v>
      </c>
      <c r="F691">
        <v>1217600</v>
      </c>
      <c r="G691">
        <v>41.989826000000001</v>
      </c>
    </row>
    <row r="692" spans="1:7" x14ac:dyDescent="0.25">
      <c r="A692" s="1">
        <v>41548</v>
      </c>
      <c r="B692">
        <v>44.779998999999997</v>
      </c>
      <c r="C692">
        <v>44.900002000000001</v>
      </c>
      <c r="D692">
        <v>44.279998999999997</v>
      </c>
      <c r="E692">
        <v>44.48</v>
      </c>
      <c r="F692">
        <v>1658600</v>
      </c>
      <c r="G692">
        <v>41.671295000000001</v>
      </c>
    </row>
    <row r="693" spans="1:7" x14ac:dyDescent="0.25">
      <c r="A693" s="1">
        <v>41549</v>
      </c>
      <c r="B693">
        <v>44.330002</v>
      </c>
      <c r="C693">
        <v>44.330002</v>
      </c>
      <c r="D693">
        <v>43.709999000000003</v>
      </c>
      <c r="E693">
        <v>44</v>
      </c>
      <c r="F693">
        <v>2008600</v>
      </c>
      <c r="G693">
        <v>41.221604999999997</v>
      </c>
    </row>
    <row r="694" spans="1:7" x14ac:dyDescent="0.25">
      <c r="A694" s="1">
        <v>41550</v>
      </c>
      <c r="B694">
        <v>44</v>
      </c>
      <c r="C694">
        <v>44.09</v>
      </c>
      <c r="D694">
        <v>43.360000999999997</v>
      </c>
      <c r="E694">
        <v>43.41</v>
      </c>
      <c r="F694">
        <v>2088400</v>
      </c>
      <c r="G694">
        <v>40.668861</v>
      </c>
    </row>
    <row r="695" spans="1:7" x14ac:dyDescent="0.25">
      <c r="A695" s="1">
        <v>41551</v>
      </c>
      <c r="B695">
        <v>43.34</v>
      </c>
      <c r="C695">
        <v>43.540000999999997</v>
      </c>
      <c r="D695">
        <v>43.290000999999997</v>
      </c>
      <c r="E695">
        <v>43.470001000000003</v>
      </c>
      <c r="F695">
        <v>1695300</v>
      </c>
      <c r="G695">
        <v>40.725073000000002</v>
      </c>
    </row>
    <row r="696" spans="1:7" x14ac:dyDescent="0.25">
      <c r="A696" s="1">
        <v>41554</v>
      </c>
      <c r="B696">
        <v>43.310001</v>
      </c>
      <c r="C696">
        <v>43.610000999999997</v>
      </c>
      <c r="D696">
        <v>43.290000999999997</v>
      </c>
      <c r="E696">
        <v>43.380001</v>
      </c>
      <c r="F696">
        <v>1276100</v>
      </c>
      <c r="G696">
        <v>40.640756000000003</v>
      </c>
    </row>
    <row r="697" spans="1:7" x14ac:dyDescent="0.25">
      <c r="A697" s="1">
        <v>41555</v>
      </c>
      <c r="B697">
        <v>43.32</v>
      </c>
      <c r="C697">
        <v>43.650002000000001</v>
      </c>
      <c r="D697">
        <v>43.18</v>
      </c>
      <c r="E697">
        <v>43.470001000000003</v>
      </c>
      <c r="F697">
        <v>1729200</v>
      </c>
      <c r="G697">
        <v>40.725073000000002</v>
      </c>
    </row>
    <row r="698" spans="1:7" x14ac:dyDescent="0.25">
      <c r="A698" s="1">
        <v>41556</v>
      </c>
      <c r="B698">
        <v>43.5</v>
      </c>
      <c r="C698">
        <v>43.810001</v>
      </c>
      <c r="D698">
        <v>43.360000999999997</v>
      </c>
      <c r="E698">
        <v>43.630001</v>
      </c>
      <c r="F698">
        <v>2244400</v>
      </c>
      <c r="G698">
        <v>40.874969999999998</v>
      </c>
    </row>
    <row r="699" spans="1:7" x14ac:dyDescent="0.25">
      <c r="A699" s="1">
        <v>41557</v>
      </c>
      <c r="B699">
        <v>43.98</v>
      </c>
      <c r="C699">
        <v>44.110000999999997</v>
      </c>
      <c r="D699">
        <v>43.84</v>
      </c>
      <c r="E699">
        <v>44.049999</v>
      </c>
      <c r="F699">
        <v>1369100</v>
      </c>
      <c r="G699">
        <v>41.268447000000002</v>
      </c>
    </row>
    <row r="700" spans="1:7" x14ac:dyDescent="0.25">
      <c r="A700" s="1">
        <v>41558</v>
      </c>
      <c r="B700">
        <v>43.669998</v>
      </c>
      <c r="C700">
        <v>43.959999000000003</v>
      </c>
      <c r="D700">
        <v>43.450001</v>
      </c>
      <c r="E700">
        <v>43.919998</v>
      </c>
      <c r="F700">
        <v>1355500</v>
      </c>
      <c r="G700">
        <v>41.146655000000003</v>
      </c>
    </row>
    <row r="701" spans="1:7" x14ac:dyDescent="0.25">
      <c r="A701" s="1">
        <v>41561</v>
      </c>
      <c r="B701">
        <v>43.790000999999997</v>
      </c>
      <c r="C701">
        <v>44.189999</v>
      </c>
      <c r="D701">
        <v>43.549999</v>
      </c>
      <c r="E701">
        <v>44.169998</v>
      </c>
      <c r="F701">
        <v>1045900</v>
      </c>
      <c r="G701">
        <v>41.380868999999997</v>
      </c>
    </row>
    <row r="702" spans="1:7" x14ac:dyDescent="0.25">
      <c r="A702" s="1">
        <v>41562</v>
      </c>
      <c r="B702">
        <v>44.150002000000001</v>
      </c>
      <c r="C702">
        <v>44.25</v>
      </c>
      <c r="D702">
        <v>43.709999000000003</v>
      </c>
      <c r="E702">
        <v>43.779998999999997</v>
      </c>
      <c r="F702">
        <v>1189600</v>
      </c>
      <c r="G702">
        <v>41.015495999999999</v>
      </c>
    </row>
    <row r="703" spans="1:7" x14ac:dyDescent="0.25">
      <c r="A703" s="1">
        <v>41563</v>
      </c>
      <c r="B703">
        <v>44.119999</v>
      </c>
      <c r="C703">
        <v>45.049999</v>
      </c>
      <c r="D703">
        <v>44.080002</v>
      </c>
      <c r="E703">
        <v>45.040000999999997</v>
      </c>
      <c r="F703">
        <v>1778000</v>
      </c>
      <c r="G703">
        <v>42.195934999999999</v>
      </c>
    </row>
    <row r="704" spans="1:7" x14ac:dyDescent="0.25">
      <c r="A704" s="1">
        <v>41564</v>
      </c>
      <c r="B704">
        <v>44.889999000000003</v>
      </c>
      <c r="C704">
        <v>45.169998</v>
      </c>
      <c r="D704">
        <v>44.73</v>
      </c>
      <c r="E704">
        <v>45.029998999999997</v>
      </c>
      <c r="F704">
        <v>1332800</v>
      </c>
      <c r="G704">
        <v>42.186563999999997</v>
      </c>
    </row>
    <row r="705" spans="1:7" x14ac:dyDescent="0.25">
      <c r="A705" s="1">
        <v>41565</v>
      </c>
      <c r="B705">
        <v>45.02</v>
      </c>
      <c r="C705">
        <v>45.060001</v>
      </c>
      <c r="D705">
        <v>44.889999000000003</v>
      </c>
      <c r="E705">
        <v>45.009998000000003</v>
      </c>
      <c r="F705">
        <v>1575900</v>
      </c>
      <c r="G705">
        <v>42.167827000000003</v>
      </c>
    </row>
    <row r="706" spans="1:7" x14ac:dyDescent="0.25">
      <c r="A706" s="1">
        <v>41568</v>
      </c>
      <c r="B706">
        <v>44.990001999999997</v>
      </c>
      <c r="C706">
        <v>45.009998000000003</v>
      </c>
      <c r="D706">
        <v>44.549999</v>
      </c>
      <c r="E706">
        <v>44.98</v>
      </c>
      <c r="F706">
        <v>1157600</v>
      </c>
      <c r="G706">
        <v>42.139721999999999</v>
      </c>
    </row>
    <row r="707" spans="1:7" x14ac:dyDescent="0.25">
      <c r="A707" s="1">
        <v>41569</v>
      </c>
      <c r="B707">
        <v>45.009998000000003</v>
      </c>
      <c r="C707">
        <v>45.709999000000003</v>
      </c>
      <c r="D707">
        <v>45.009998000000003</v>
      </c>
      <c r="E707">
        <v>45.369999</v>
      </c>
      <c r="F707">
        <v>1458800</v>
      </c>
      <c r="G707">
        <v>42.505094999999997</v>
      </c>
    </row>
    <row r="708" spans="1:7" x14ac:dyDescent="0.25">
      <c r="A708" s="1">
        <v>41570</v>
      </c>
      <c r="B708">
        <v>45.439999</v>
      </c>
      <c r="C708">
        <v>46.82</v>
      </c>
      <c r="D708">
        <v>45.240001999999997</v>
      </c>
      <c r="E708">
        <v>46.490001999999997</v>
      </c>
      <c r="F708">
        <v>2686800</v>
      </c>
      <c r="G708">
        <v>43.554375</v>
      </c>
    </row>
    <row r="709" spans="1:7" x14ac:dyDescent="0.25">
      <c r="A709" s="1">
        <v>41571</v>
      </c>
      <c r="B709">
        <v>46.740001999999997</v>
      </c>
      <c r="C709">
        <v>46.990001999999997</v>
      </c>
      <c r="D709">
        <v>46.419998</v>
      </c>
      <c r="E709">
        <v>46.490001999999997</v>
      </c>
      <c r="F709">
        <v>1788100</v>
      </c>
      <c r="G709">
        <v>43.554375</v>
      </c>
    </row>
    <row r="710" spans="1:7" x14ac:dyDescent="0.25">
      <c r="A710" s="1">
        <v>41572</v>
      </c>
      <c r="B710">
        <v>46.459999000000003</v>
      </c>
      <c r="C710">
        <v>47.139999000000003</v>
      </c>
      <c r="D710">
        <v>46.459999000000003</v>
      </c>
      <c r="E710">
        <v>46.669998</v>
      </c>
      <c r="F710">
        <v>1722500</v>
      </c>
      <c r="G710">
        <v>43.723005000000001</v>
      </c>
    </row>
    <row r="711" spans="1:7" x14ac:dyDescent="0.25">
      <c r="A711" s="1">
        <v>41575</v>
      </c>
      <c r="B711">
        <v>46.720001000000003</v>
      </c>
      <c r="C711">
        <v>47.830002</v>
      </c>
      <c r="D711">
        <v>46.720001000000003</v>
      </c>
      <c r="E711">
        <v>47.509998000000003</v>
      </c>
      <c r="F711">
        <v>1880200</v>
      </c>
      <c r="G711">
        <v>44.509962999999999</v>
      </c>
    </row>
    <row r="712" spans="1:7" x14ac:dyDescent="0.25">
      <c r="A712" s="1">
        <v>41576</v>
      </c>
      <c r="B712">
        <v>47.68</v>
      </c>
      <c r="C712">
        <v>47.869999</v>
      </c>
      <c r="D712">
        <v>47.439999</v>
      </c>
      <c r="E712">
        <v>47.709999000000003</v>
      </c>
      <c r="F712">
        <v>1869600</v>
      </c>
      <c r="G712">
        <v>44.697335000000002</v>
      </c>
    </row>
    <row r="713" spans="1:7" x14ac:dyDescent="0.25">
      <c r="A713" s="1">
        <v>41577</v>
      </c>
      <c r="B713">
        <v>47.669998</v>
      </c>
      <c r="C713">
        <v>47.669998</v>
      </c>
      <c r="D713">
        <v>47.349997999999999</v>
      </c>
      <c r="E713">
        <v>47.470001000000003</v>
      </c>
      <c r="F713">
        <v>1774400</v>
      </c>
      <c r="G713">
        <v>44.472492000000003</v>
      </c>
    </row>
    <row r="714" spans="1:7" x14ac:dyDescent="0.25">
      <c r="A714" s="1">
        <v>41578</v>
      </c>
      <c r="B714">
        <v>47.450001</v>
      </c>
      <c r="C714">
        <v>47.540000999999997</v>
      </c>
      <c r="D714">
        <v>47.240001999999997</v>
      </c>
      <c r="E714">
        <v>47.349997999999999</v>
      </c>
      <c r="F714">
        <v>1434700</v>
      </c>
      <c r="G714">
        <v>44.360067000000001</v>
      </c>
    </row>
    <row r="715" spans="1:7" x14ac:dyDescent="0.25">
      <c r="A715" s="1">
        <v>41579</v>
      </c>
      <c r="B715">
        <v>47.450001</v>
      </c>
      <c r="C715">
        <v>47.549999</v>
      </c>
      <c r="D715">
        <v>47.150002000000001</v>
      </c>
      <c r="E715">
        <v>47.43</v>
      </c>
      <c r="F715">
        <v>979200</v>
      </c>
      <c r="G715">
        <v>44.435017000000002</v>
      </c>
    </row>
    <row r="716" spans="1:7" x14ac:dyDescent="0.25">
      <c r="A716" s="1">
        <v>41582</v>
      </c>
      <c r="B716">
        <v>47.34</v>
      </c>
      <c r="C716">
        <v>47.540000999999997</v>
      </c>
      <c r="D716">
        <v>46.98</v>
      </c>
      <c r="E716">
        <v>47.18</v>
      </c>
      <c r="F716">
        <v>848300</v>
      </c>
      <c r="G716">
        <v>44.200803000000001</v>
      </c>
    </row>
    <row r="717" spans="1:7" x14ac:dyDescent="0.25">
      <c r="A717" s="1">
        <v>41583</v>
      </c>
      <c r="B717">
        <v>47.080002</v>
      </c>
      <c r="C717">
        <v>47.459999000000003</v>
      </c>
      <c r="D717">
        <v>46.98</v>
      </c>
      <c r="E717">
        <v>47.279998999999997</v>
      </c>
      <c r="F717">
        <v>870800</v>
      </c>
      <c r="G717">
        <v>44.294486999999997</v>
      </c>
    </row>
    <row r="718" spans="1:7" x14ac:dyDescent="0.25">
      <c r="A718" s="1">
        <v>41584</v>
      </c>
      <c r="B718">
        <v>47.290000999999997</v>
      </c>
      <c r="C718">
        <v>47.93</v>
      </c>
      <c r="D718">
        <v>47.18</v>
      </c>
      <c r="E718">
        <v>47.759998000000003</v>
      </c>
      <c r="F718">
        <v>1135200</v>
      </c>
      <c r="G718">
        <v>44.744177000000001</v>
      </c>
    </row>
    <row r="719" spans="1:7" x14ac:dyDescent="0.25">
      <c r="A719" s="1">
        <v>41585</v>
      </c>
      <c r="B719">
        <v>47.860000999999997</v>
      </c>
      <c r="C719">
        <v>47.939999</v>
      </c>
      <c r="D719">
        <v>47.299999</v>
      </c>
      <c r="E719">
        <v>47.330002</v>
      </c>
      <c r="F719">
        <v>964300</v>
      </c>
      <c r="G719">
        <v>44.341332999999999</v>
      </c>
    </row>
    <row r="720" spans="1:7" x14ac:dyDescent="0.25">
      <c r="A720" s="1">
        <v>41586</v>
      </c>
      <c r="B720">
        <v>47.360000999999997</v>
      </c>
      <c r="C720">
        <v>47.93</v>
      </c>
      <c r="D720">
        <v>47</v>
      </c>
      <c r="E720">
        <v>47.91</v>
      </c>
      <c r="F720">
        <v>1055200</v>
      </c>
      <c r="G720">
        <v>44.884706999999999</v>
      </c>
    </row>
    <row r="721" spans="1:7" x14ac:dyDescent="0.25">
      <c r="A721" s="1">
        <v>41589</v>
      </c>
      <c r="B721">
        <v>47.830002</v>
      </c>
      <c r="C721">
        <v>47.990001999999997</v>
      </c>
      <c r="D721">
        <v>47.689999</v>
      </c>
      <c r="E721">
        <v>47.91</v>
      </c>
      <c r="F721">
        <v>915800</v>
      </c>
      <c r="G721">
        <v>44.884706999999999</v>
      </c>
    </row>
    <row r="722" spans="1:7" x14ac:dyDescent="0.25">
      <c r="A722" s="1">
        <v>41590</v>
      </c>
      <c r="B722">
        <v>47.759998000000003</v>
      </c>
      <c r="C722">
        <v>47.990001999999997</v>
      </c>
      <c r="D722">
        <v>47.470001000000003</v>
      </c>
      <c r="E722">
        <v>47.939999</v>
      </c>
      <c r="F722">
        <v>1095400</v>
      </c>
      <c r="G722">
        <v>44.912810999999998</v>
      </c>
    </row>
    <row r="723" spans="1:7" x14ac:dyDescent="0.25">
      <c r="A723" s="1">
        <v>41591</v>
      </c>
      <c r="B723">
        <v>47.779998999999997</v>
      </c>
      <c r="C723">
        <v>48.200001</v>
      </c>
      <c r="D723">
        <v>47.470001000000003</v>
      </c>
      <c r="E723">
        <v>48.139999000000003</v>
      </c>
      <c r="F723">
        <v>806000</v>
      </c>
      <c r="G723">
        <v>45.100183000000001</v>
      </c>
    </row>
    <row r="724" spans="1:7" x14ac:dyDescent="0.25">
      <c r="A724" s="1">
        <v>41592</v>
      </c>
      <c r="B724">
        <v>48.23</v>
      </c>
      <c r="C724">
        <v>48.919998</v>
      </c>
      <c r="D724">
        <v>48.130001</v>
      </c>
      <c r="E724">
        <v>48.75</v>
      </c>
      <c r="F724">
        <v>836500</v>
      </c>
      <c r="G724">
        <v>45.671664999999997</v>
      </c>
    </row>
    <row r="725" spans="1:7" x14ac:dyDescent="0.25">
      <c r="A725" s="1">
        <v>41593</v>
      </c>
      <c r="B725">
        <v>48.740001999999997</v>
      </c>
      <c r="C725">
        <v>48.869999</v>
      </c>
      <c r="D725">
        <v>48.220001000000003</v>
      </c>
      <c r="E725">
        <v>48.560001</v>
      </c>
      <c r="F725">
        <v>891100</v>
      </c>
      <c r="G725">
        <v>45.493664000000003</v>
      </c>
    </row>
    <row r="726" spans="1:7" x14ac:dyDescent="0.25">
      <c r="A726" s="1">
        <v>41596</v>
      </c>
      <c r="B726">
        <v>48.66</v>
      </c>
      <c r="C726">
        <v>48.849997999999999</v>
      </c>
      <c r="D726">
        <v>48.200001</v>
      </c>
      <c r="E726">
        <v>48.66</v>
      </c>
      <c r="F726">
        <v>1176100</v>
      </c>
      <c r="G726">
        <v>45.587347999999999</v>
      </c>
    </row>
    <row r="727" spans="1:7" x14ac:dyDescent="0.25">
      <c r="A727" s="1">
        <v>41597</v>
      </c>
      <c r="B727">
        <v>48.52</v>
      </c>
      <c r="C727">
        <v>48.73</v>
      </c>
      <c r="D727">
        <v>48.41</v>
      </c>
      <c r="E727">
        <v>48.450001</v>
      </c>
      <c r="F727">
        <v>1127400</v>
      </c>
      <c r="G727">
        <v>45.390608999999998</v>
      </c>
    </row>
    <row r="728" spans="1:7" x14ac:dyDescent="0.25">
      <c r="A728" s="1">
        <v>41598</v>
      </c>
      <c r="B728">
        <v>48.540000999999997</v>
      </c>
      <c r="C728">
        <v>49.009998000000003</v>
      </c>
      <c r="D728">
        <v>48.360000999999997</v>
      </c>
      <c r="E728">
        <v>48.41</v>
      </c>
      <c r="F728">
        <v>803500</v>
      </c>
      <c r="G728">
        <v>45.353133999999997</v>
      </c>
    </row>
    <row r="729" spans="1:7" x14ac:dyDescent="0.25">
      <c r="A729" s="1">
        <v>41599</v>
      </c>
      <c r="B729">
        <v>48.580002</v>
      </c>
      <c r="C729">
        <v>49.220001000000003</v>
      </c>
      <c r="D729">
        <v>48.549999</v>
      </c>
      <c r="E729">
        <v>49.169998</v>
      </c>
      <c r="F729">
        <v>787400</v>
      </c>
      <c r="G729">
        <v>46.065142000000002</v>
      </c>
    </row>
    <row r="730" spans="1:7" x14ac:dyDescent="0.25">
      <c r="A730" s="1">
        <v>41600</v>
      </c>
      <c r="B730">
        <v>49.139999000000003</v>
      </c>
      <c r="C730">
        <v>49.23</v>
      </c>
      <c r="D730">
        <v>48.869999</v>
      </c>
      <c r="E730">
        <v>48.939999</v>
      </c>
      <c r="F730">
        <v>890400</v>
      </c>
      <c r="G730">
        <v>45.849665999999999</v>
      </c>
    </row>
    <row r="731" spans="1:7" x14ac:dyDescent="0.25">
      <c r="A731" s="1">
        <v>41603</v>
      </c>
      <c r="B731">
        <v>49.099997999999999</v>
      </c>
      <c r="C731">
        <v>49.110000999999997</v>
      </c>
      <c r="D731">
        <v>48.419998</v>
      </c>
      <c r="E731">
        <v>48.490001999999997</v>
      </c>
      <c r="F731">
        <v>1063400</v>
      </c>
      <c r="G731">
        <v>45.428083999999998</v>
      </c>
    </row>
    <row r="732" spans="1:7" x14ac:dyDescent="0.25">
      <c r="A732" s="1">
        <v>41604</v>
      </c>
      <c r="B732">
        <v>48.5</v>
      </c>
      <c r="C732">
        <v>48.599997999999999</v>
      </c>
      <c r="D732">
        <v>47.98</v>
      </c>
      <c r="E732">
        <v>48.189999</v>
      </c>
      <c r="F732">
        <v>927900</v>
      </c>
      <c r="G732">
        <v>45.147024999999999</v>
      </c>
    </row>
    <row r="733" spans="1:7" x14ac:dyDescent="0.25">
      <c r="A733" s="1">
        <v>41605</v>
      </c>
      <c r="B733">
        <v>48.23</v>
      </c>
      <c r="C733">
        <v>48.57</v>
      </c>
      <c r="D733">
        <v>48.080002</v>
      </c>
      <c r="E733">
        <v>48.470001000000003</v>
      </c>
      <c r="F733">
        <v>492900</v>
      </c>
      <c r="G733">
        <v>45.409346999999997</v>
      </c>
    </row>
    <row r="734" spans="1:7" x14ac:dyDescent="0.25">
      <c r="A734" s="1">
        <v>41607</v>
      </c>
      <c r="B734">
        <v>48.459999000000003</v>
      </c>
      <c r="C734">
        <v>48.790000999999997</v>
      </c>
      <c r="D734">
        <v>48.220001000000003</v>
      </c>
      <c r="E734">
        <v>48.259998000000003</v>
      </c>
      <c r="F734">
        <v>559500</v>
      </c>
      <c r="G734">
        <v>45.212603999999999</v>
      </c>
    </row>
    <row r="735" spans="1:7" x14ac:dyDescent="0.25">
      <c r="A735" s="1">
        <v>41610</v>
      </c>
      <c r="B735">
        <v>48.470001000000003</v>
      </c>
      <c r="C735">
        <v>48.470001000000003</v>
      </c>
      <c r="D735">
        <v>47.32</v>
      </c>
      <c r="E735">
        <v>47.740001999999997</v>
      </c>
      <c r="F735">
        <v>1420700</v>
      </c>
      <c r="G735">
        <v>44.725442999999999</v>
      </c>
    </row>
    <row r="736" spans="1:7" x14ac:dyDescent="0.25">
      <c r="A736" s="1">
        <v>41611</v>
      </c>
      <c r="B736">
        <v>47.73</v>
      </c>
      <c r="C736">
        <v>48.130001</v>
      </c>
      <c r="D736">
        <v>47.439999</v>
      </c>
      <c r="E736">
        <v>48.110000999999997</v>
      </c>
      <c r="F736">
        <v>1856500</v>
      </c>
      <c r="G736">
        <v>45.072077999999998</v>
      </c>
    </row>
    <row r="737" spans="1:7" x14ac:dyDescent="0.25">
      <c r="A737" s="1">
        <v>41612</v>
      </c>
      <c r="B737">
        <v>47.950001</v>
      </c>
      <c r="C737">
        <v>48.669998</v>
      </c>
      <c r="D737">
        <v>47.790000999999997</v>
      </c>
      <c r="E737">
        <v>48.630001</v>
      </c>
      <c r="F737">
        <v>813600</v>
      </c>
      <c r="G737">
        <v>45.559243000000002</v>
      </c>
    </row>
    <row r="738" spans="1:7" x14ac:dyDescent="0.25">
      <c r="A738" s="1">
        <v>41613</v>
      </c>
      <c r="B738">
        <v>48.5</v>
      </c>
      <c r="C738">
        <v>48.560001</v>
      </c>
      <c r="D738">
        <v>48.16</v>
      </c>
      <c r="E738">
        <v>48.209999000000003</v>
      </c>
      <c r="F738">
        <v>1306300</v>
      </c>
      <c r="G738">
        <v>45.165762000000001</v>
      </c>
    </row>
    <row r="739" spans="1:7" x14ac:dyDescent="0.25">
      <c r="A739" s="1">
        <v>41614</v>
      </c>
      <c r="B739">
        <v>48.52</v>
      </c>
      <c r="C739">
        <v>49.02</v>
      </c>
      <c r="D739">
        <v>48.52</v>
      </c>
      <c r="E739">
        <v>49</v>
      </c>
      <c r="F739">
        <v>705800</v>
      </c>
      <c r="G739">
        <v>45.905878000000001</v>
      </c>
    </row>
    <row r="740" spans="1:7" x14ac:dyDescent="0.25">
      <c r="A740" s="1">
        <v>41617</v>
      </c>
      <c r="B740">
        <v>48.98</v>
      </c>
      <c r="C740">
        <v>48.990001999999997</v>
      </c>
      <c r="D740">
        <v>48.540000999999997</v>
      </c>
      <c r="E740">
        <v>48.740001999999997</v>
      </c>
      <c r="F740">
        <v>939700</v>
      </c>
      <c r="G740">
        <v>45.662298</v>
      </c>
    </row>
    <row r="741" spans="1:7" x14ac:dyDescent="0.25">
      <c r="A741" s="1">
        <v>41618</v>
      </c>
      <c r="B741">
        <v>48.599997999999999</v>
      </c>
      <c r="C741">
        <v>48.720001000000003</v>
      </c>
      <c r="D741">
        <v>48.200001</v>
      </c>
      <c r="E741">
        <v>48.389999000000003</v>
      </c>
      <c r="F741">
        <v>879200</v>
      </c>
      <c r="G741">
        <v>45.334395999999998</v>
      </c>
    </row>
    <row r="742" spans="1:7" x14ac:dyDescent="0.25">
      <c r="A742" s="1">
        <v>41619</v>
      </c>
      <c r="B742">
        <v>48.540000999999997</v>
      </c>
      <c r="C742">
        <v>48.82</v>
      </c>
      <c r="D742">
        <v>48.310001</v>
      </c>
      <c r="E742">
        <v>48.310001</v>
      </c>
      <c r="F742">
        <v>1304800</v>
      </c>
      <c r="G742">
        <v>45.259450000000001</v>
      </c>
    </row>
    <row r="743" spans="1:7" x14ac:dyDescent="0.25">
      <c r="A743" s="1">
        <v>41620</v>
      </c>
      <c r="B743">
        <v>47.93</v>
      </c>
      <c r="C743">
        <v>48</v>
      </c>
      <c r="D743">
        <v>47.169998</v>
      </c>
      <c r="E743">
        <v>47.299999</v>
      </c>
      <c r="F743">
        <v>1656700</v>
      </c>
      <c r="G743">
        <v>44.664549000000001</v>
      </c>
    </row>
    <row r="744" spans="1:7" x14ac:dyDescent="0.25">
      <c r="A744" s="1">
        <v>41621</v>
      </c>
      <c r="B744">
        <v>47.700001</v>
      </c>
      <c r="C744">
        <v>47.950001</v>
      </c>
      <c r="D744">
        <v>47.549999</v>
      </c>
      <c r="E744">
        <v>47.580002</v>
      </c>
      <c r="F744">
        <v>986200</v>
      </c>
      <c r="G744">
        <v>44.92895</v>
      </c>
    </row>
    <row r="745" spans="1:7" x14ac:dyDescent="0.25">
      <c r="A745" s="1">
        <v>41624</v>
      </c>
      <c r="B745">
        <v>47.639999000000003</v>
      </c>
      <c r="C745">
        <v>47.950001</v>
      </c>
      <c r="D745">
        <v>47.639999000000003</v>
      </c>
      <c r="E745">
        <v>47.75</v>
      </c>
      <c r="F745">
        <v>1460600</v>
      </c>
      <c r="G745">
        <v>45.089477000000002</v>
      </c>
    </row>
    <row r="746" spans="1:7" x14ac:dyDescent="0.25">
      <c r="A746" s="1">
        <v>41625</v>
      </c>
      <c r="B746">
        <v>47.66</v>
      </c>
      <c r="C746">
        <v>47.720001000000003</v>
      </c>
      <c r="D746">
        <v>47.060001</v>
      </c>
      <c r="E746">
        <v>47.349997999999999</v>
      </c>
      <c r="F746">
        <v>1045000</v>
      </c>
      <c r="G746">
        <v>44.711762</v>
      </c>
    </row>
    <row r="747" spans="1:7" x14ac:dyDescent="0.25">
      <c r="A747" s="1">
        <v>41626</v>
      </c>
      <c r="B747">
        <v>47.369999</v>
      </c>
      <c r="C747">
        <v>48.220001000000003</v>
      </c>
      <c r="D747">
        <v>47.16</v>
      </c>
      <c r="E747">
        <v>48.220001000000003</v>
      </c>
      <c r="F747">
        <v>1292000</v>
      </c>
      <c r="G747">
        <v>45.533290000000001</v>
      </c>
    </row>
    <row r="748" spans="1:7" x14ac:dyDescent="0.25">
      <c r="A748" s="1">
        <v>41627</v>
      </c>
      <c r="B748">
        <v>48.189999</v>
      </c>
      <c r="C748">
        <v>48.259998000000003</v>
      </c>
      <c r="D748">
        <v>47.57</v>
      </c>
      <c r="E748">
        <v>47.799999</v>
      </c>
      <c r="F748">
        <v>940800</v>
      </c>
      <c r="G748">
        <v>45.136690000000002</v>
      </c>
    </row>
    <row r="749" spans="1:7" x14ac:dyDescent="0.25">
      <c r="A749" s="1">
        <v>41628</v>
      </c>
      <c r="B749">
        <v>47.889999000000003</v>
      </c>
      <c r="C749">
        <v>48.450001</v>
      </c>
      <c r="D749">
        <v>47.889999000000003</v>
      </c>
      <c r="E749">
        <v>48.419998</v>
      </c>
      <c r="F749">
        <v>1509100</v>
      </c>
      <c r="G749">
        <v>45.722144</v>
      </c>
    </row>
    <row r="750" spans="1:7" x14ac:dyDescent="0.25">
      <c r="A750" s="1">
        <v>41631</v>
      </c>
      <c r="B750">
        <v>48.57</v>
      </c>
      <c r="C750">
        <v>48.610000999999997</v>
      </c>
      <c r="D750">
        <v>48.040000999999997</v>
      </c>
      <c r="E750">
        <v>48.189999</v>
      </c>
      <c r="F750">
        <v>518700</v>
      </c>
      <c r="G750">
        <v>45.504959999999997</v>
      </c>
    </row>
    <row r="751" spans="1:7" x14ac:dyDescent="0.25">
      <c r="A751" s="1">
        <v>41632</v>
      </c>
      <c r="B751">
        <v>48.169998</v>
      </c>
      <c r="C751">
        <v>48.599997999999999</v>
      </c>
      <c r="D751">
        <v>48.169998</v>
      </c>
      <c r="E751">
        <v>48.5</v>
      </c>
      <c r="F751">
        <v>285900</v>
      </c>
      <c r="G751">
        <v>45.797688000000001</v>
      </c>
    </row>
    <row r="752" spans="1:7" x14ac:dyDescent="0.25">
      <c r="A752" s="1">
        <v>41634</v>
      </c>
      <c r="B752">
        <v>48.490001999999997</v>
      </c>
      <c r="C752">
        <v>48.650002000000001</v>
      </c>
      <c r="D752">
        <v>48.330002</v>
      </c>
      <c r="E752">
        <v>48.59</v>
      </c>
      <c r="F752">
        <v>308100</v>
      </c>
      <c r="G752">
        <v>45.882674000000002</v>
      </c>
    </row>
    <row r="753" spans="1:7" x14ac:dyDescent="0.25">
      <c r="A753" s="1">
        <v>41635</v>
      </c>
      <c r="B753">
        <v>48.77</v>
      </c>
      <c r="C753">
        <v>48.91</v>
      </c>
      <c r="D753">
        <v>48.540000999999997</v>
      </c>
      <c r="E753">
        <v>48.799999</v>
      </c>
      <c r="F753">
        <v>380400</v>
      </c>
      <c r="G753">
        <v>46.080972000000003</v>
      </c>
    </row>
    <row r="754" spans="1:7" x14ac:dyDescent="0.25">
      <c r="A754" s="1">
        <v>41638</v>
      </c>
      <c r="B754">
        <v>48.790000999999997</v>
      </c>
      <c r="C754">
        <v>49.150002000000001</v>
      </c>
      <c r="D754">
        <v>48.790000999999997</v>
      </c>
      <c r="E754">
        <v>48.84</v>
      </c>
      <c r="F754">
        <v>574500</v>
      </c>
      <c r="G754">
        <v>46.118744</v>
      </c>
    </row>
    <row r="755" spans="1:7" x14ac:dyDescent="0.25">
      <c r="A755" s="1">
        <v>41639</v>
      </c>
      <c r="B755">
        <v>48.880001</v>
      </c>
      <c r="C755">
        <v>48.990001999999997</v>
      </c>
      <c r="D755">
        <v>48.48</v>
      </c>
      <c r="E755">
        <v>48.720001000000003</v>
      </c>
      <c r="F755">
        <v>595900</v>
      </c>
      <c r="G755">
        <v>46.005431999999999</v>
      </c>
    </row>
    <row r="756" spans="1:7" x14ac:dyDescent="0.25">
      <c r="A756" s="1">
        <v>41641</v>
      </c>
      <c r="B756">
        <v>48.860000999999997</v>
      </c>
      <c r="C756">
        <v>48.93</v>
      </c>
      <c r="D756">
        <v>47.48</v>
      </c>
      <c r="E756">
        <v>47.669998</v>
      </c>
      <c r="F756">
        <v>1182300</v>
      </c>
      <c r="G756">
        <v>45.013931999999997</v>
      </c>
    </row>
    <row r="757" spans="1:7" x14ac:dyDescent="0.25">
      <c r="A757" s="1">
        <v>41642</v>
      </c>
      <c r="B757">
        <v>47.889999000000003</v>
      </c>
      <c r="C757">
        <v>48.049999</v>
      </c>
      <c r="D757">
        <v>47.360000999999997</v>
      </c>
      <c r="E757">
        <v>47.599997999999999</v>
      </c>
      <c r="F757">
        <v>992900</v>
      </c>
      <c r="G757">
        <v>44.947833000000003</v>
      </c>
    </row>
    <row r="758" spans="1:7" x14ac:dyDescent="0.25">
      <c r="A758" s="1">
        <v>41645</v>
      </c>
      <c r="B758">
        <v>47.790000999999997</v>
      </c>
      <c r="C758">
        <v>47.93</v>
      </c>
      <c r="D758">
        <v>47.450001</v>
      </c>
      <c r="E758">
        <v>47.720001000000003</v>
      </c>
      <c r="F758">
        <v>932900</v>
      </c>
      <c r="G758">
        <v>45.061149</v>
      </c>
    </row>
    <row r="759" spans="1:7" x14ac:dyDescent="0.25">
      <c r="A759" s="1">
        <v>41646</v>
      </c>
      <c r="B759">
        <v>47.830002</v>
      </c>
      <c r="C759">
        <v>48.360000999999997</v>
      </c>
      <c r="D759">
        <v>47.709999000000003</v>
      </c>
      <c r="E759">
        <v>48.099997999999999</v>
      </c>
      <c r="F759">
        <v>1261700</v>
      </c>
      <c r="G759">
        <v>45.419974000000003</v>
      </c>
    </row>
    <row r="760" spans="1:7" x14ac:dyDescent="0.25">
      <c r="A760" s="1">
        <v>41647</v>
      </c>
      <c r="B760">
        <v>48.009998000000003</v>
      </c>
      <c r="C760">
        <v>48.16</v>
      </c>
      <c r="D760">
        <v>47.279998999999997</v>
      </c>
      <c r="E760">
        <v>47.720001000000003</v>
      </c>
      <c r="F760">
        <v>2340000</v>
      </c>
      <c r="G760">
        <v>45.061149</v>
      </c>
    </row>
    <row r="761" spans="1:7" x14ac:dyDescent="0.25">
      <c r="A761" s="1">
        <v>41648</v>
      </c>
      <c r="B761">
        <v>47.759998000000003</v>
      </c>
      <c r="C761">
        <v>48.099997999999999</v>
      </c>
      <c r="D761">
        <v>47.66</v>
      </c>
      <c r="E761">
        <v>47.970001000000003</v>
      </c>
      <c r="F761">
        <v>929600</v>
      </c>
      <c r="G761">
        <v>45.297220000000003</v>
      </c>
    </row>
    <row r="762" spans="1:7" x14ac:dyDescent="0.25">
      <c r="A762" s="1">
        <v>41649</v>
      </c>
      <c r="B762">
        <v>47.990001999999997</v>
      </c>
      <c r="C762">
        <v>48.439999</v>
      </c>
      <c r="D762">
        <v>47.990001999999997</v>
      </c>
      <c r="E762">
        <v>48.43</v>
      </c>
      <c r="F762">
        <v>673900</v>
      </c>
      <c r="G762">
        <v>45.731589</v>
      </c>
    </row>
    <row r="763" spans="1:7" x14ac:dyDescent="0.25">
      <c r="A763" s="1">
        <v>41652</v>
      </c>
      <c r="B763">
        <v>48.240001999999997</v>
      </c>
      <c r="C763">
        <v>48.290000999999997</v>
      </c>
      <c r="D763">
        <v>47.349997999999999</v>
      </c>
      <c r="E763">
        <v>47.43</v>
      </c>
      <c r="F763">
        <v>1207100</v>
      </c>
      <c r="G763">
        <v>44.787306999999998</v>
      </c>
    </row>
    <row r="764" spans="1:7" x14ac:dyDescent="0.25">
      <c r="A764" s="1">
        <v>41653</v>
      </c>
      <c r="B764">
        <v>47.639999000000003</v>
      </c>
      <c r="C764">
        <v>48.25</v>
      </c>
      <c r="D764">
        <v>47.5</v>
      </c>
      <c r="E764">
        <v>48.040000999999997</v>
      </c>
      <c r="F764">
        <v>1220900</v>
      </c>
      <c r="G764">
        <v>45.363318999999997</v>
      </c>
    </row>
    <row r="765" spans="1:7" x14ac:dyDescent="0.25">
      <c r="A765" s="1">
        <v>41654</v>
      </c>
      <c r="B765">
        <v>48.200001</v>
      </c>
      <c r="C765">
        <v>48.23</v>
      </c>
      <c r="D765">
        <v>47.689999</v>
      </c>
      <c r="E765">
        <v>48.07</v>
      </c>
      <c r="F765">
        <v>755900</v>
      </c>
      <c r="G765">
        <v>45.391646999999999</v>
      </c>
    </row>
    <row r="766" spans="1:7" x14ac:dyDescent="0.25">
      <c r="A766" s="1">
        <v>41655</v>
      </c>
      <c r="B766">
        <v>47.990001999999997</v>
      </c>
      <c r="C766">
        <v>48.59</v>
      </c>
      <c r="D766">
        <v>47.970001000000003</v>
      </c>
      <c r="E766">
        <v>48.349997999999999</v>
      </c>
      <c r="F766">
        <v>876400</v>
      </c>
      <c r="G766">
        <v>45.656044999999999</v>
      </c>
    </row>
    <row r="767" spans="1:7" x14ac:dyDescent="0.25">
      <c r="A767" s="1">
        <v>41656</v>
      </c>
      <c r="B767">
        <v>48.48</v>
      </c>
      <c r="C767">
        <v>48.560001</v>
      </c>
      <c r="D767">
        <v>48.130001</v>
      </c>
      <c r="E767">
        <v>48.490001999999997</v>
      </c>
      <c r="F767">
        <v>1179600</v>
      </c>
      <c r="G767">
        <v>45.788246999999998</v>
      </c>
    </row>
    <row r="768" spans="1:7" x14ac:dyDescent="0.25">
      <c r="A768" s="1">
        <v>41660</v>
      </c>
      <c r="B768">
        <v>48.77</v>
      </c>
      <c r="C768">
        <v>49.66</v>
      </c>
      <c r="D768">
        <v>48.77</v>
      </c>
      <c r="E768">
        <v>49.650002000000001</v>
      </c>
      <c r="F768">
        <v>2101400</v>
      </c>
      <c r="G768">
        <v>46.883614000000001</v>
      </c>
    </row>
    <row r="769" spans="1:7" x14ac:dyDescent="0.25">
      <c r="A769" s="1">
        <v>41661</v>
      </c>
      <c r="B769">
        <v>49.669998</v>
      </c>
      <c r="C769">
        <v>49.860000999999997</v>
      </c>
      <c r="D769">
        <v>49.259998000000003</v>
      </c>
      <c r="E769">
        <v>49.439999</v>
      </c>
      <c r="F769">
        <v>1693000</v>
      </c>
      <c r="G769">
        <v>46.685312000000003</v>
      </c>
    </row>
    <row r="770" spans="1:7" x14ac:dyDescent="0.25">
      <c r="A770" s="1">
        <v>41662</v>
      </c>
      <c r="B770">
        <v>49.200001</v>
      </c>
      <c r="C770">
        <v>49.509998000000003</v>
      </c>
      <c r="D770">
        <v>48.77</v>
      </c>
      <c r="E770">
        <v>49.09</v>
      </c>
      <c r="F770">
        <v>3263100</v>
      </c>
      <c r="G770">
        <v>46.354815000000002</v>
      </c>
    </row>
    <row r="771" spans="1:7" x14ac:dyDescent="0.25">
      <c r="A771" s="1">
        <v>41663</v>
      </c>
      <c r="B771">
        <v>48.919998</v>
      </c>
      <c r="C771">
        <v>49.169998</v>
      </c>
      <c r="D771">
        <v>48.470001000000003</v>
      </c>
      <c r="E771">
        <v>48.470001000000003</v>
      </c>
      <c r="F771">
        <v>1047000</v>
      </c>
      <c r="G771">
        <v>45.769361000000004</v>
      </c>
    </row>
    <row r="772" spans="1:7" x14ac:dyDescent="0.25">
      <c r="A772" s="1">
        <v>41666</v>
      </c>
      <c r="B772">
        <v>48.509998000000003</v>
      </c>
      <c r="C772">
        <v>49.330002</v>
      </c>
      <c r="D772">
        <v>48.419998</v>
      </c>
      <c r="E772">
        <v>49.049999</v>
      </c>
      <c r="F772">
        <v>1300200</v>
      </c>
      <c r="G772">
        <v>46.317042999999998</v>
      </c>
    </row>
    <row r="773" spans="1:7" x14ac:dyDescent="0.25">
      <c r="A773" s="1">
        <v>41667</v>
      </c>
      <c r="B773">
        <v>49</v>
      </c>
      <c r="C773">
        <v>49.080002</v>
      </c>
      <c r="D773">
        <v>48.599997999999999</v>
      </c>
      <c r="E773">
        <v>48.98</v>
      </c>
      <c r="F773">
        <v>1355100</v>
      </c>
      <c r="G773">
        <v>46.250942999999999</v>
      </c>
    </row>
    <row r="774" spans="1:7" x14ac:dyDescent="0.25">
      <c r="A774" s="1">
        <v>41668</v>
      </c>
      <c r="B774">
        <v>48.650002000000001</v>
      </c>
      <c r="C774">
        <v>48.73</v>
      </c>
      <c r="D774">
        <v>47.799999</v>
      </c>
      <c r="E774">
        <v>47.900002000000001</v>
      </c>
      <c r="F774">
        <v>1636500</v>
      </c>
      <c r="G774">
        <v>45.231119999999997</v>
      </c>
    </row>
    <row r="775" spans="1:7" x14ac:dyDescent="0.25">
      <c r="A775" s="1">
        <v>41669</v>
      </c>
      <c r="B775">
        <v>48.07</v>
      </c>
      <c r="C775">
        <v>48.43</v>
      </c>
      <c r="D775">
        <v>48.009998000000003</v>
      </c>
      <c r="E775">
        <v>48.290000999999997</v>
      </c>
      <c r="F775">
        <v>1312200</v>
      </c>
      <c r="G775">
        <v>45.59939</v>
      </c>
    </row>
    <row r="776" spans="1:7" x14ac:dyDescent="0.25">
      <c r="A776" s="1">
        <v>41670</v>
      </c>
      <c r="B776">
        <v>47.91</v>
      </c>
      <c r="C776">
        <v>48.310001</v>
      </c>
      <c r="D776">
        <v>47.650002000000001</v>
      </c>
      <c r="E776">
        <v>47.880001</v>
      </c>
      <c r="F776">
        <v>1907300</v>
      </c>
      <c r="G776">
        <v>45.212234000000002</v>
      </c>
    </row>
    <row r="777" spans="1:7" x14ac:dyDescent="0.25">
      <c r="A777" s="1">
        <v>41673</v>
      </c>
      <c r="B777">
        <v>47.880001</v>
      </c>
      <c r="C777">
        <v>47.880001</v>
      </c>
      <c r="D777">
        <v>46.880001</v>
      </c>
      <c r="E777">
        <v>47.220001000000003</v>
      </c>
      <c r="F777">
        <v>2565300</v>
      </c>
      <c r="G777">
        <v>44.589008</v>
      </c>
    </row>
    <row r="778" spans="1:7" x14ac:dyDescent="0.25">
      <c r="A778" s="1">
        <v>41674</v>
      </c>
      <c r="B778">
        <v>47.34</v>
      </c>
      <c r="C778">
        <v>47.59</v>
      </c>
      <c r="D778">
        <v>47.110000999999997</v>
      </c>
      <c r="E778">
        <v>47.310001</v>
      </c>
      <c r="F778">
        <v>1312600</v>
      </c>
      <c r="G778">
        <v>44.673994</v>
      </c>
    </row>
    <row r="779" spans="1:7" x14ac:dyDescent="0.25">
      <c r="A779" s="1">
        <v>41675</v>
      </c>
      <c r="B779">
        <v>47.130001</v>
      </c>
      <c r="C779">
        <v>47.740001999999997</v>
      </c>
      <c r="D779">
        <v>47</v>
      </c>
      <c r="E779">
        <v>47.57</v>
      </c>
      <c r="F779">
        <v>1203500</v>
      </c>
      <c r="G779">
        <v>44.919505999999998</v>
      </c>
    </row>
    <row r="780" spans="1:7" x14ac:dyDescent="0.25">
      <c r="A780" s="1">
        <v>41676</v>
      </c>
      <c r="B780">
        <v>47.830002</v>
      </c>
      <c r="C780">
        <v>48.139999000000003</v>
      </c>
      <c r="D780">
        <v>47.529998999999997</v>
      </c>
      <c r="E780">
        <v>47.860000999999997</v>
      </c>
      <c r="F780">
        <v>1119100</v>
      </c>
      <c r="G780">
        <v>45.193348</v>
      </c>
    </row>
    <row r="781" spans="1:7" x14ac:dyDescent="0.25">
      <c r="A781" s="1">
        <v>41677</v>
      </c>
      <c r="B781">
        <v>48.240001999999997</v>
      </c>
      <c r="C781">
        <v>48.98</v>
      </c>
      <c r="D781">
        <v>48.130001</v>
      </c>
      <c r="E781">
        <v>48.889999000000003</v>
      </c>
      <c r="F781">
        <v>1704400</v>
      </c>
      <c r="G781">
        <v>46.165958000000003</v>
      </c>
    </row>
    <row r="782" spans="1:7" x14ac:dyDescent="0.25">
      <c r="A782" s="1">
        <v>41680</v>
      </c>
      <c r="B782">
        <v>48.990001999999997</v>
      </c>
      <c r="C782">
        <v>49.029998999999997</v>
      </c>
      <c r="D782">
        <v>48.529998999999997</v>
      </c>
      <c r="E782">
        <v>48.700001</v>
      </c>
      <c r="F782">
        <v>1795800</v>
      </c>
      <c r="G782">
        <v>45.986545999999997</v>
      </c>
    </row>
    <row r="783" spans="1:7" x14ac:dyDescent="0.25">
      <c r="A783" s="1">
        <v>41681</v>
      </c>
      <c r="B783">
        <v>48.59</v>
      </c>
      <c r="C783">
        <v>48.990001999999997</v>
      </c>
      <c r="D783">
        <v>48.5</v>
      </c>
      <c r="E783">
        <v>48.900002000000001</v>
      </c>
      <c r="F783">
        <v>2629500</v>
      </c>
      <c r="G783">
        <v>46.175403000000003</v>
      </c>
    </row>
    <row r="784" spans="1:7" x14ac:dyDescent="0.25">
      <c r="A784" s="1">
        <v>41682</v>
      </c>
      <c r="B784">
        <v>49.459999000000003</v>
      </c>
      <c r="C784">
        <v>51.029998999999997</v>
      </c>
      <c r="D784">
        <v>49.310001</v>
      </c>
      <c r="E784">
        <v>49.990001999999997</v>
      </c>
      <c r="F784">
        <v>4876500</v>
      </c>
      <c r="G784">
        <v>47.20467</v>
      </c>
    </row>
    <row r="785" spans="1:7" x14ac:dyDescent="0.25">
      <c r="A785" s="1">
        <v>41683</v>
      </c>
      <c r="B785">
        <v>49.950001</v>
      </c>
      <c r="C785">
        <v>50.240001999999997</v>
      </c>
      <c r="D785">
        <v>49.849997999999999</v>
      </c>
      <c r="E785">
        <v>50.07</v>
      </c>
      <c r="F785">
        <v>3236300</v>
      </c>
      <c r="G785">
        <v>47.280211000000001</v>
      </c>
    </row>
    <row r="786" spans="1:7" x14ac:dyDescent="0.25">
      <c r="A786" s="1">
        <v>41684</v>
      </c>
      <c r="B786">
        <v>50.09</v>
      </c>
      <c r="C786">
        <v>50.580002</v>
      </c>
      <c r="D786">
        <v>50.009998000000003</v>
      </c>
      <c r="E786">
        <v>50.299999</v>
      </c>
      <c r="F786">
        <v>3262200</v>
      </c>
      <c r="G786">
        <v>47.497396000000002</v>
      </c>
    </row>
    <row r="787" spans="1:7" x14ac:dyDescent="0.25">
      <c r="A787" s="1">
        <v>41688</v>
      </c>
      <c r="B787">
        <v>50.299999</v>
      </c>
      <c r="C787">
        <v>50.639999000000003</v>
      </c>
      <c r="D787">
        <v>49.91</v>
      </c>
      <c r="E787">
        <v>50.619999</v>
      </c>
      <c r="F787">
        <v>2856500</v>
      </c>
      <c r="G787">
        <v>47.799565999999999</v>
      </c>
    </row>
    <row r="788" spans="1:7" x14ac:dyDescent="0.25">
      <c r="A788" s="1">
        <v>41689</v>
      </c>
      <c r="B788">
        <v>50.66</v>
      </c>
      <c r="C788">
        <v>51.119999</v>
      </c>
      <c r="D788">
        <v>50.380001</v>
      </c>
      <c r="E788">
        <v>50.959999000000003</v>
      </c>
      <c r="F788">
        <v>2600500</v>
      </c>
      <c r="G788">
        <v>48.120621999999997</v>
      </c>
    </row>
    <row r="789" spans="1:7" x14ac:dyDescent="0.25">
      <c r="A789" s="1">
        <v>41690</v>
      </c>
      <c r="B789">
        <v>51.150002000000001</v>
      </c>
      <c r="C789">
        <v>51.66</v>
      </c>
      <c r="D789">
        <v>50.939999</v>
      </c>
      <c r="E789">
        <v>51.470001000000003</v>
      </c>
      <c r="F789">
        <v>2128200</v>
      </c>
      <c r="G789">
        <v>48.602207999999997</v>
      </c>
    </row>
    <row r="790" spans="1:7" x14ac:dyDescent="0.25">
      <c r="A790" s="1">
        <v>41691</v>
      </c>
      <c r="B790">
        <v>51.549999</v>
      </c>
      <c r="C790">
        <v>51.91</v>
      </c>
      <c r="D790">
        <v>51.310001</v>
      </c>
      <c r="E790">
        <v>51.740001999999997</v>
      </c>
      <c r="F790">
        <v>2284400</v>
      </c>
      <c r="G790">
        <v>48.857163999999997</v>
      </c>
    </row>
    <row r="791" spans="1:7" x14ac:dyDescent="0.25">
      <c r="A791" s="1">
        <v>41694</v>
      </c>
      <c r="B791">
        <v>51.889999000000003</v>
      </c>
      <c r="C791">
        <v>52.18</v>
      </c>
      <c r="D791">
        <v>51.740001999999997</v>
      </c>
      <c r="E791">
        <v>51.75</v>
      </c>
      <c r="F791">
        <v>2406600</v>
      </c>
      <c r="G791">
        <v>48.866605999999997</v>
      </c>
    </row>
    <row r="792" spans="1:7" x14ac:dyDescent="0.25">
      <c r="A792" s="1">
        <v>41695</v>
      </c>
      <c r="B792">
        <v>52.049999</v>
      </c>
      <c r="C792">
        <v>52.490001999999997</v>
      </c>
      <c r="D792">
        <v>51.93</v>
      </c>
      <c r="E792">
        <v>52.48</v>
      </c>
      <c r="F792">
        <v>3394600</v>
      </c>
      <c r="G792">
        <v>49.555931000000001</v>
      </c>
    </row>
    <row r="793" spans="1:7" x14ac:dyDescent="0.25">
      <c r="A793" s="1">
        <v>41696</v>
      </c>
      <c r="B793">
        <v>52.66</v>
      </c>
      <c r="C793">
        <v>52.66</v>
      </c>
      <c r="D793">
        <v>51.450001</v>
      </c>
      <c r="E793">
        <v>51.59</v>
      </c>
      <c r="F793">
        <v>3016400</v>
      </c>
      <c r="G793">
        <v>48.715521000000003</v>
      </c>
    </row>
    <row r="794" spans="1:7" x14ac:dyDescent="0.25">
      <c r="A794" s="1">
        <v>41697</v>
      </c>
      <c r="B794">
        <v>51.549999</v>
      </c>
      <c r="C794">
        <v>51.790000999999997</v>
      </c>
      <c r="D794">
        <v>51.259998000000003</v>
      </c>
      <c r="E794">
        <v>51.650002000000001</v>
      </c>
      <c r="F794">
        <v>2295900</v>
      </c>
      <c r="G794">
        <v>48.772179000000001</v>
      </c>
    </row>
    <row r="795" spans="1:7" x14ac:dyDescent="0.25">
      <c r="A795" s="1">
        <v>41698</v>
      </c>
      <c r="B795">
        <v>51.77</v>
      </c>
      <c r="C795">
        <v>52.509998000000003</v>
      </c>
      <c r="D795">
        <v>51.740001999999997</v>
      </c>
      <c r="E795">
        <v>52.110000999999997</v>
      </c>
      <c r="F795">
        <v>2855400</v>
      </c>
      <c r="G795">
        <v>49.206547999999998</v>
      </c>
    </row>
    <row r="796" spans="1:7" x14ac:dyDescent="0.25">
      <c r="A796" s="1">
        <v>41701</v>
      </c>
      <c r="B796">
        <v>51.84</v>
      </c>
      <c r="C796">
        <v>51.889999000000003</v>
      </c>
      <c r="D796">
        <v>51.130001</v>
      </c>
      <c r="E796">
        <v>51.68</v>
      </c>
      <c r="F796">
        <v>3492500</v>
      </c>
      <c r="G796">
        <v>48.800505999999999</v>
      </c>
    </row>
    <row r="797" spans="1:7" x14ac:dyDescent="0.25">
      <c r="A797" s="1">
        <v>41702</v>
      </c>
      <c r="B797">
        <v>52.07</v>
      </c>
      <c r="C797">
        <v>52.07</v>
      </c>
      <c r="D797">
        <v>51.630001</v>
      </c>
      <c r="E797">
        <v>51.950001</v>
      </c>
      <c r="F797">
        <v>2484300</v>
      </c>
      <c r="G797">
        <v>49.055463000000003</v>
      </c>
    </row>
    <row r="798" spans="1:7" x14ac:dyDescent="0.25">
      <c r="A798" s="1">
        <v>41703</v>
      </c>
      <c r="B798">
        <v>51.93</v>
      </c>
      <c r="C798">
        <v>52.240001999999997</v>
      </c>
      <c r="D798">
        <v>51.830002</v>
      </c>
      <c r="E798">
        <v>52.080002</v>
      </c>
      <c r="F798">
        <v>1767200</v>
      </c>
      <c r="G798">
        <v>49.178220000000003</v>
      </c>
    </row>
    <row r="799" spans="1:7" x14ac:dyDescent="0.25">
      <c r="A799" s="1">
        <v>41704</v>
      </c>
      <c r="B799">
        <v>52.150002000000001</v>
      </c>
      <c r="C799">
        <v>52.290000999999997</v>
      </c>
      <c r="D799">
        <v>51.93</v>
      </c>
      <c r="E799">
        <v>52</v>
      </c>
      <c r="F799">
        <v>2449900</v>
      </c>
      <c r="G799">
        <v>49.102676000000002</v>
      </c>
    </row>
    <row r="800" spans="1:7" x14ac:dyDescent="0.25">
      <c r="A800" s="1">
        <v>41705</v>
      </c>
      <c r="B800">
        <v>52.27</v>
      </c>
      <c r="C800">
        <v>52.299999</v>
      </c>
      <c r="D800">
        <v>51.98</v>
      </c>
      <c r="E800">
        <v>52.290000999999997</v>
      </c>
      <c r="F800">
        <v>2647000</v>
      </c>
      <c r="G800">
        <v>49.376519000000002</v>
      </c>
    </row>
    <row r="801" spans="1:7" x14ac:dyDescent="0.25">
      <c r="A801" s="1">
        <v>41708</v>
      </c>
      <c r="B801">
        <v>52.349997999999999</v>
      </c>
      <c r="C801">
        <v>52.59</v>
      </c>
      <c r="D801">
        <v>52.32</v>
      </c>
      <c r="E801">
        <v>52.48</v>
      </c>
      <c r="F801">
        <v>1789700</v>
      </c>
      <c r="G801">
        <v>49.555931000000001</v>
      </c>
    </row>
    <row r="802" spans="1:7" x14ac:dyDescent="0.25">
      <c r="A802" s="1">
        <v>41709</v>
      </c>
      <c r="B802">
        <v>52.529998999999997</v>
      </c>
      <c r="C802">
        <v>53.029998999999997</v>
      </c>
      <c r="D802">
        <v>52.41</v>
      </c>
      <c r="E802">
        <v>52.990001999999997</v>
      </c>
      <c r="F802">
        <v>1920100</v>
      </c>
      <c r="G802">
        <v>50.037517000000001</v>
      </c>
    </row>
    <row r="803" spans="1:7" x14ac:dyDescent="0.25">
      <c r="A803" s="1">
        <v>41710</v>
      </c>
      <c r="B803">
        <v>52.73</v>
      </c>
      <c r="C803">
        <v>53.099997999999999</v>
      </c>
      <c r="D803">
        <v>52.68</v>
      </c>
      <c r="E803">
        <v>52.990001999999997</v>
      </c>
      <c r="F803">
        <v>1432300</v>
      </c>
      <c r="G803">
        <v>50.037517000000001</v>
      </c>
    </row>
    <row r="804" spans="1:7" x14ac:dyDescent="0.25">
      <c r="A804" s="1">
        <v>41711</v>
      </c>
      <c r="B804">
        <v>52.610000999999997</v>
      </c>
      <c r="C804">
        <v>52.650002000000001</v>
      </c>
      <c r="D804">
        <v>51.84</v>
      </c>
      <c r="E804">
        <v>51.860000999999997</v>
      </c>
      <c r="F804">
        <v>2523200</v>
      </c>
      <c r="G804">
        <v>49.352333000000002</v>
      </c>
    </row>
    <row r="805" spans="1:7" x14ac:dyDescent="0.25">
      <c r="A805" s="1">
        <v>41712</v>
      </c>
      <c r="B805">
        <v>51.790000999999997</v>
      </c>
      <c r="C805">
        <v>52.700001</v>
      </c>
      <c r="D805">
        <v>51.790000999999997</v>
      </c>
      <c r="E805">
        <v>52.380001</v>
      </c>
      <c r="F805">
        <v>1861900</v>
      </c>
      <c r="G805">
        <v>49.847189</v>
      </c>
    </row>
    <row r="806" spans="1:7" x14ac:dyDescent="0.25">
      <c r="A806" s="1">
        <v>41715</v>
      </c>
      <c r="B806">
        <v>52.52</v>
      </c>
      <c r="C806">
        <v>52.82</v>
      </c>
      <c r="D806">
        <v>52.41</v>
      </c>
      <c r="E806">
        <v>52.720001000000003</v>
      </c>
      <c r="F806">
        <v>1244300</v>
      </c>
      <c r="G806">
        <v>50.170748000000003</v>
      </c>
    </row>
    <row r="807" spans="1:7" x14ac:dyDescent="0.25">
      <c r="A807" s="1">
        <v>41716</v>
      </c>
      <c r="B807">
        <v>52.66</v>
      </c>
      <c r="C807">
        <v>52.889999000000003</v>
      </c>
      <c r="D807">
        <v>52.490001999999997</v>
      </c>
      <c r="E807">
        <v>52.77</v>
      </c>
      <c r="F807">
        <v>1321400</v>
      </c>
      <c r="G807">
        <v>50.218330000000002</v>
      </c>
    </row>
    <row r="808" spans="1:7" x14ac:dyDescent="0.25">
      <c r="A808" s="1">
        <v>41717</v>
      </c>
      <c r="B808">
        <v>52.709999000000003</v>
      </c>
      <c r="C808">
        <v>52.889999000000003</v>
      </c>
      <c r="D808">
        <v>52.09</v>
      </c>
      <c r="E808">
        <v>52.310001</v>
      </c>
      <c r="F808">
        <v>1425900</v>
      </c>
      <c r="G808">
        <v>49.780574000000001</v>
      </c>
    </row>
    <row r="809" spans="1:7" x14ac:dyDescent="0.25">
      <c r="A809" s="1">
        <v>41718</v>
      </c>
      <c r="B809">
        <v>52.169998</v>
      </c>
      <c r="C809">
        <v>52.540000999999997</v>
      </c>
      <c r="D809">
        <v>51.93</v>
      </c>
      <c r="E809">
        <v>52.540000999999997</v>
      </c>
      <c r="F809">
        <v>1396500</v>
      </c>
      <c r="G809">
        <v>49.999451999999998</v>
      </c>
    </row>
    <row r="810" spans="1:7" x14ac:dyDescent="0.25">
      <c r="A810" s="1">
        <v>41719</v>
      </c>
      <c r="B810">
        <v>52.919998</v>
      </c>
      <c r="C810">
        <v>53.029998999999997</v>
      </c>
      <c r="D810">
        <v>52.57</v>
      </c>
      <c r="E810">
        <v>52.77</v>
      </c>
      <c r="F810">
        <v>2369400</v>
      </c>
      <c r="G810">
        <v>50.218330000000002</v>
      </c>
    </row>
    <row r="811" spans="1:7" x14ac:dyDescent="0.25">
      <c r="A811" s="1">
        <v>41722</v>
      </c>
      <c r="B811">
        <v>52.849997999999999</v>
      </c>
      <c r="C811">
        <v>53.049999</v>
      </c>
      <c r="D811">
        <v>52.360000999999997</v>
      </c>
      <c r="E811">
        <v>52.400002000000001</v>
      </c>
      <c r="F811">
        <v>2096400</v>
      </c>
      <c r="G811">
        <v>49.866222</v>
      </c>
    </row>
    <row r="812" spans="1:7" x14ac:dyDescent="0.25">
      <c r="A812" s="1">
        <v>41723</v>
      </c>
      <c r="B812">
        <v>52.599997999999999</v>
      </c>
      <c r="C812">
        <v>52.790000999999997</v>
      </c>
      <c r="D812">
        <v>52.41</v>
      </c>
      <c r="E812">
        <v>52.759998000000003</v>
      </c>
      <c r="F812">
        <v>1256700</v>
      </c>
      <c r="G812">
        <v>50.208810999999997</v>
      </c>
    </row>
    <row r="813" spans="1:7" x14ac:dyDescent="0.25">
      <c r="A813" s="1">
        <v>41724</v>
      </c>
      <c r="B813">
        <v>52.970001000000003</v>
      </c>
      <c r="C813">
        <v>53.720001000000003</v>
      </c>
      <c r="D813">
        <v>52.959999000000003</v>
      </c>
      <c r="E813">
        <v>53.389999000000003</v>
      </c>
      <c r="F813">
        <v>2120800</v>
      </c>
      <c r="G813">
        <v>50.808349</v>
      </c>
    </row>
    <row r="814" spans="1:7" x14ac:dyDescent="0.25">
      <c r="A814" s="1">
        <v>41725</v>
      </c>
      <c r="B814">
        <v>53.66</v>
      </c>
      <c r="C814">
        <v>54.07</v>
      </c>
      <c r="D814">
        <v>53.43</v>
      </c>
      <c r="E814">
        <v>53.720001000000003</v>
      </c>
      <c r="F814">
        <v>2005600</v>
      </c>
      <c r="G814">
        <v>51.122394</v>
      </c>
    </row>
    <row r="815" spans="1:7" x14ac:dyDescent="0.25">
      <c r="A815" s="1">
        <v>41726</v>
      </c>
      <c r="B815">
        <v>53.779998999999997</v>
      </c>
      <c r="C815">
        <v>54.150002000000001</v>
      </c>
      <c r="D815">
        <v>53.66</v>
      </c>
      <c r="E815">
        <v>53.950001</v>
      </c>
      <c r="F815">
        <v>1297000</v>
      </c>
      <c r="G815">
        <v>51.341271999999996</v>
      </c>
    </row>
    <row r="816" spans="1:7" x14ac:dyDescent="0.25">
      <c r="A816" s="1">
        <v>41729</v>
      </c>
      <c r="B816">
        <v>54.220001000000003</v>
      </c>
      <c r="C816">
        <v>54.59</v>
      </c>
      <c r="D816">
        <v>54.009998000000003</v>
      </c>
      <c r="E816">
        <v>54.459999000000003</v>
      </c>
      <c r="F816">
        <v>1461800</v>
      </c>
      <c r="G816">
        <v>51.826608999999998</v>
      </c>
    </row>
    <row r="817" spans="1:7" x14ac:dyDescent="0.25">
      <c r="A817" s="1">
        <v>41730</v>
      </c>
      <c r="B817">
        <v>54.389999000000003</v>
      </c>
      <c r="C817">
        <v>54.549999</v>
      </c>
      <c r="D817">
        <v>53.599997999999999</v>
      </c>
      <c r="E817">
        <v>53.759998000000003</v>
      </c>
      <c r="F817">
        <v>2865800</v>
      </c>
      <c r="G817">
        <v>51.160457000000001</v>
      </c>
    </row>
    <row r="818" spans="1:7" x14ac:dyDescent="0.25">
      <c r="A818" s="1">
        <v>41731</v>
      </c>
      <c r="B818">
        <v>53.779998999999997</v>
      </c>
      <c r="C818">
        <v>54.029998999999997</v>
      </c>
      <c r="D818">
        <v>53.709999000000003</v>
      </c>
      <c r="E818">
        <v>53.73</v>
      </c>
      <c r="F818">
        <v>1609800</v>
      </c>
      <c r="G818">
        <v>51.131909</v>
      </c>
    </row>
    <row r="819" spans="1:7" x14ac:dyDescent="0.25">
      <c r="A819" s="1">
        <v>41732</v>
      </c>
      <c r="B819">
        <v>53.860000999999997</v>
      </c>
      <c r="C819">
        <v>54.259998000000003</v>
      </c>
      <c r="D819">
        <v>53.48</v>
      </c>
      <c r="E819">
        <v>53.77</v>
      </c>
      <c r="F819">
        <v>1860800</v>
      </c>
      <c r="G819">
        <v>51.169975000000001</v>
      </c>
    </row>
    <row r="820" spans="1:7" x14ac:dyDescent="0.25">
      <c r="A820" s="1">
        <v>41733</v>
      </c>
      <c r="B820">
        <v>53.970001000000003</v>
      </c>
      <c r="C820">
        <v>54.610000999999997</v>
      </c>
      <c r="D820">
        <v>53.610000999999997</v>
      </c>
      <c r="E820">
        <v>53.709999000000003</v>
      </c>
      <c r="F820">
        <v>1673700</v>
      </c>
      <c r="G820">
        <v>51.112875000000003</v>
      </c>
    </row>
    <row r="821" spans="1:7" x14ac:dyDescent="0.25">
      <c r="A821" s="1">
        <v>41736</v>
      </c>
      <c r="B821">
        <v>53.73</v>
      </c>
      <c r="C821">
        <v>54.060001</v>
      </c>
      <c r="D821">
        <v>53.669998</v>
      </c>
      <c r="E821">
        <v>53.68</v>
      </c>
      <c r="F821">
        <v>1580700</v>
      </c>
      <c r="G821">
        <v>51.084327000000002</v>
      </c>
    </row>
    <row r="822" spans="1:7" x14ac:dyDescent="0.25">
      <c r="A822" s="1">
        <v>41737</v>
      </c>
      <c r="B822">
        <v>53.169998</v>
      </c>
      <c r="C822">
        <v>53.169998</v>
      </c>
      <c r="D822">
        <v>51.48</v>
      </c>
      <c r="E822">
        <v>51.619999</v>
      </c>
      <c r="F822">
        <v>5419800</v>
      </c>
      <c r="G822">
        <v>49.123936</v>
      </c>
    </row>
    <row r="823" spans="1:7" x14ac:dyDescent="0.25">
      <c r="A823" s="1">
        <v>41738</v>
      </c>
      <c r="B823">
        <v>51.619999</v>
      </c>
      <c r="C823">
        <v>52.619999</v>
      </c>
      <c r="D823">
        <v>51.490001999999997</v>
      </c>
      <c r="E823">
        <v>52.580002</v>
      </c>
      <c r="F823">
        <v>3047500</v>
      </c>
      <c r="G823">
        <v>50.037519000000003</v>
      </c>
    </row>
    <row r="824" spans="1:7" x14ac:dyDescent="0.25">
      <c r="A824" s="1">
        <v>41739</v>
      </c>
      <c r="B824">
        <v>52.720001000000003</v>
      </c>
      <c r="C824">
        <v>52.990001999999997</v>
      </c>
      <c r="D824">
        <v>52.009998000000003</v>
      </c>
      <c r="E824">
        <v>52.07</v>
      </c>
      <c r="F824">
        <v>2318600</v>
      </c>
      <c r="G824">
        <v>49.552177</v>
      </c>
    </row>
    <row r="825" spans="1:7" x14ac:dyDescent="0.25">
      <c r="A825" s="1">
        <v>41740</v>
      </c>
      <c r="B825">
        <v>52.080002</v>
      </c>
      <c r="C825">
        <v>52.279998999999997</v>
      </c>
      <c r="D825">
        <v>51.169998</v>
      </c>
      <c r="E825">
        <v>51.189999</v>
      </c>
      <c r="F825">
        <v>3138300</v>
      </c>
      <c r="G825">
        <v>48.714728000000001</v>
      </c>
    </row>
    <row r="826" spans="1:7" x14ac:dyDescent="0.25">
      <c r="A826" s="1">
        <v>41743</v>
      </c>
      <c r="B826">
        <v>51.389999000000003</v>
      </c>
      <c r="C826">
        <v>51.630001</v>
      </c>
      <c r="D826">
        <v>50.98</v>
      </c>
      <c r="E826">
        <v>51.189999</v>
      </c>
      <c r="F826">
        <v>1531700</v>
      </c>
      <c r="G826">
        <v>48.714728000000001</v>
      </c>
    </row>
    <row r="827" spans="1:7" x14ac:dyDescent="0.25">
      <c r="A827" s="1">
        <v>41744</v>
      </c>
      <c r="B827">
        <v>51.240001999999997</v>
      </c>
      <c r="C827">
        <v>51.709999000000003</v>
      </c>
      <c r="D827">
        <v>51.18</v>
      </c>
      <c r="E827">
        <v>51.68</v>
      </c>
      <c r="F827">
        <v>2264000</v>
      </c>
      <c r="G827">
        <v>49.181035999999999</v>
      </c>
    </row>
    <row r="828" spans="1:7" x14ac:dyDescent="0.25">
      <c r="A828" s="1">
        <v>41745</v>
      </c>
      <c r="B828">
        <v>52.220001000000003</v>
      </c>
      <c r="C828">
        <v>52.419998</v>
      </c>
      <c r="D828">
        <v>51.77</v>
      </c>
      <c r="E828">
        <v>52.400002000000001</v>
      </c>
      <c r="F828">
        <v>1509500</v>
      </c>
      <c r="G828">
        <v>49.866222</v>
      </c>
    </row>
    <row r="829" spans="1:7" x14ac:dyDescent="0.25">
      <c r="A829" s="1">
        <v>41746</v>
      </c>
      <c r="B829">
        <v>52.48</v>
      </c>
      <c r="C829">
        <v>52.799999</v>
      </c>
      <c r="D829">
        <v>52.25</v>
      </c>
      <c r="E829">
        <v>52.540000999999997</v>
      </c>
      <c r="F829">
        <v>1124300</v>
      </c>
      <c r="G829">
        <v>49.999451999999998</v>
      </c>
    </row>
    <row r="830" spans="1:7" x14ac:dyDescent="0.25">
      <c r="A830" s="1">
        <v>41750</v>
      </c>
      <c r="B830">
        <v>52.439999</v>
      </c>
      <c r="C830">
        <v>52.830002</v>
      </c>
      <c r="D830">
        <v>52.41</v>
      </c>
      <c r="E830">
        <v>52.549999</v>
      </c>
      <c r="F830">
        <v>825500</v>
      </c>
      <c r="G830">
        <v>50.008966999999998</v>
      </c>
    </row>
    <row r="831" spans="1:7" x14ac:dyDescent="0.25">
      <c r="A831" s="1">
        <v>41751</v>
      </c>
      <c r="B831">
        <v>52.450001</v>
      </c>
      <c r="C831">
        <v>52.66</v>
      </c>
      <c r="D831">
        <v>52.23</v>
      </c>
      <c r="E831">
        <v>52.389999000000003</v>
      </c>
      <c r="F831">
        <v>993200</v>
      </c>
      <c r="G831">
        <v>49.856704000000001</v>
      </c>
    </row>
    <row r="832" spans="1:7" x14ac:dyDescent="0.25">
      <c r="A832" s="1">
        <v>41752</v>
      </c>
      <c r="B832">
        <v>54.799999</v>
      </c>
      <c r="C832">
        <v>55.34</v>
      </c>
      <c r="D832">
        <v>53.830002</v>
      </c>
      <c r="E832">
        <v>54.48</v>
      </c>
      <c r="F832">
        <v>4122700</v>
      </c>
      <c r="G832">
        <v>51.845643000000003</v>
      </c>
    </row>
    <row r="833" spans="1:7" x14ac:dyDescent="0.25">
      <c r="A833" s="1">
        <v>41753</v>
      </c>
      <c r="B833">
        <v>54.48</v>
      </c>
      <c r="C833">
        <v>54.759998000000003</v>
      </c>
      <c r="D833">
        <v>53.75</v>
      </c>
      <c r="E833">
        <v>53.82</v>
      </c>
      <c r="F833">
        <v>2756800</v>
      </c>
      <c r="G833">
        <v>51.217556999999999</v>
      </c>
    </row>
    <row r="834" spans="1:7" x14ac:dyDescent="0.25">
      <c r="A834" s="1">
        <v>41754</v>
      </c>
      <c r="B834">
        <v>53.630001</v>
      </c>
      <c r="C834">
        <v>53.759998000000003</v>
      </c>
      <c r="D834">
        <v>53.139999000000003</v>
      </c>
      <c r="E834">
        <v>53.580002</v>
      </c>
      <c r="F834">
        <v>1271300</v>
      </c>
      <c r="G834">
        <v>50.989164000000002</v>
      </c>
    </row>
    <row r="835" spans="1:7" x14ac:dyDescent="0.25">
      <c r="A835" s="1">
        <v>41757</v>
      </c>
      <c r="B835">
        <v>54</v>
      </c>
      <c r="C835">
        <v>55.59</v>
      </c>
      <c r="D835">
        <v>53.860000999999997</v>
      </c>
      <c r="E835">
        <v>55.400002000000001</v>
      </c>
      <c r="F835">
        <v>2784600</v>
      </c>
      <c r="G835">
        <v>52.721158000000003</v>
      </c>
    </row>
    <row r="836" spans="1:7" x14ac:dyDescent="0.25">
      <c r="A836" s="1">
        <v>41758</v>
      </c>
      <c r="B836">
        <v>55.400002000000001</v>
      </c>
      <c r="C836">
        <v>55.5</v>
      </c>
      <c r="D836">
        <v>54.799999</v>
      </c>
      <c r="E836">
        <v>55.09</v>
      </c>
      <c r="F836">
        <v>1497400</v>
      </c>
      <c r="G836">
        <v>52.426147</v>
      </c>
    </row>
    <row r="837" spans="1:7" x14ac:dyDescent="0.25">
      <c r="A837" s="1">
        <v>41759</v>
      </c>
      <c r="B837">
        <v>55</v>
      </c>
      <c r="C837">
        <v>55.470001000000003</v>
      </c>
      <c r="D837">
        <v>54.82</v>
      </c>
      <c r="E837">
        <v>55.419998</v>
      </c>
      <c r="F837">
        <v>1400600</v>
      </c>
      <c r="G837">
        <v>52.740188000000003</v>
      </c>
    </row>
    <row r="838" spans="1:7" x14ac:dyDescent="0.25">
      <c r="A838" s="1">
        <v>41760</v>
      </c>
      <c r="B838">
        <v>55.5</v>
      </c>
      <c r="C838">
        <v>55.689999</v>
      </c>
      <c r="D838">
        <v>55.07</v>
      </c>
      <c r="E838">
        <v>55.59</v>
      </c>
      <c r="F838">
        <v>1609500</v>
      </c>
      <c r="G838">
        <v>52.901969999999999</v>
      </c>
    </row>
    <row r="839" spans="1:7" x14ac:dyDescent="0.25">
      <c r="A839" s="1">
        <v>41761</v>
      </c>
      <c r="B839">
        <v>55.48</v>
      </c>
      <c r="C839">
        <v>56.099997999999999</v>
      </c>
      <c r="D839">
        <v>55.400002000000001</v>
      </c>
      <c r="E839">
        <v>55.970001000000003</v>
      </c>
      <c r="F839">
        <v>1359000</v>
      </c>
      <c r="G839">
        <v>53.263596</v>
      </c>
    </row>
    <row r="840" spans="1:7" x14ac:dyDescent="0.25">
      <c r="A840" s="1">
        <v>41764</v>
      </c>
      <c r="B840">
        <v>55.720001000000003</v>
      </c>
      <c r="C840">
        <v>56.240001999999997</v>
      </c>
      <c r="D840">
        <v>55.650002000000001</v>
      </c>
      <c r="E840">
        <v>55.860000999999997</v>
      </c>
      <c r="F840">
        <v>1327700</v>
      </c>
      <c r="G840">
        <v>53.158915</v>
      </c>
    </row>
    <row r="841" spans="1:7" x14ac:dyDescent="0.25">
      <c r="A841" s="1">
        <v>41765</v>
      </c>
      <c r="B841">
        <v>55.720001000000003</v>
      </c>
      <c r="C841">
        <v>56.279998999999997</v>
      </c>
      <c r="D841">
        <v>55.57</v>
      </c>
      <c r="E841">
        <v>56.150002000000001</v>
      </c>
      <c r="F841">
        <v>1576500</v>
      </c>
      <c r="G841">
        <v>53.434893000000002</v>
      </c>
    </row>
    <row r="842" spans="1:7" x14ac:dyDescent="0.25">
      <c r="A842" s="1">
        <v>41766</v>
      </c>
      <c r="B842">
        <v>56.419998</v>
      </c>
      <c r="C842">
        <v>56.700001</v>
      </c>
      <c r="D842">
        <v>56</v>
      </c>
      <c r="E842">
        <v>56.68</v>
      </c>
      <c r="F842">
        <v>1385800</v>
      </c>
      <c r="G842">
        <v>53.939262999999997</v>
      </c>
    </row>
    <row r="843" spans="1:7" x14ac:dyDescent="0.25">
      <c r="A843" s="1">
        <v>41767</v>
      </c>
      <c r="B843">
        <v>56.610000999999997</v>
      </c>
      <c r="C843">
        <v>56.970001000000003</v>
      </c>
      <c r="D843">
        <v>56.41</v>
      </c>
      <c r="E843">
        <v>56.560001</v>
      </c>
      <c r="F843">
        <v>1069500</v>
      </c>
      <c r="G843">
        <v>53.825066999999997</v>
      </c>
    </row>
    <row r="844" spans="1:7" x14ac:dyDescent="0.25">
      <c r="A844" s="1">
        <v>41768</v>
      </c>
      <c r="B844">
        <v>56.59</v>
      </c>
      <c r="C844">
        <v>56.91</v>
      </c>
      <c r="D844">
        <v>56.32</v>
      </c>
      <c r="E844">
        <v>56.91</v>
      </c>
      <c r="F844">
        <v>952400</v>
      </c>
      <c r="G844">
        <v>54.158141000000001</v>
      </c>
    </row>
    <row r="845" spans="1:7" x14ac:dyDescent="0.25">
      <c r="A845" s="1">
        <v>41771</v>
      </c>
      <c r="B845">
        <v>57.029998999999997</v>
      </c>
      <c r="C845">
        <v>57.34</v>
      </c>
      <c r="D845">
        <v>56.84</v>
      </c>
      <c r="E845">
        <v>57.150002000000001</v>
      </c>
      <c r="F845">
        <v>901100</v>
      </c>
      <c r="G845">
        <v>54.386538000000002</v>
      </c>
    </row>
    <row r="846" spans="1:7" x14ac:dyDescent="0.25">
      <c r="A846" s="1">
        <v>41772</v>
      </c>
      <c r="B846">
        <v>57.139999000000003</v>
      </c>
      <c r="C846">
        <v>57.400002000000001</v>
      </c>
      <c r="D846">
        <v>56.98</v>
      </c>
      <c r="E846">
        <v>57.23</v>
      </c>
      <c r="F846">
        <v>1048100</v>
      </c>
      <c r="G846">
        <v>54.462668000000001</v>
      </c>
    </row>
    <row r="847" spans="1:7" x14ac:dyDescent="0.25">
      <c r="A847" s="1">
        <v>41773</v>
      </c>
      <c r="B847">
        <v>57.18</v>
      </c>
      <c r="C847">
        <v>57.41</v>
      </c>
      <c r="D847">
        <v>56.98</v>
      </c>
      <c r="E847">
        <v>57.240001999999997</v>
      </c>
      <c r="F847">
        <v>1114000</v>
      </c>
      <c r="G847">
        <v>54.472186000000001</v>
      </c>
    </row>
    <row r="848" spans="1:7" x14ac:dyDescent="0.25">
      <c r="A848" s="1">
        <v>41774</v>
      </c>
      <c r="B848">
        <v>56.98</v>
      </c>
      <c r="C848">
        <v>57.110000999999997</v>
      </c>
      <c r="D848">
        <v>56.669998</v>
      </c>
      <c r="E848">
        <v>56.830002</v>
      </c>
      <c r="F848">
        <v>850000</v>
      </c>
      <c r="G848">
        <v>54.082011999999999</v>
      </c>
    </row>
    <row r="849" spans="1:7" x14ac:dyDescent="0.25">
      <c r="A849" s="1">
        <v>41775</v>
      </c>
      <c r="B849">
        <v>56.75</v>
      </c>
      <c r="C849">
        <v>57.25</v>
      </c>
      <c r="D849">
        <v>56.689999</v>
      </c>
      <c r="E849">
        <v>57.209999000000003</v>
      </c>
      <c r="F849">
        <v>978100</v>
      </c>
      <c r="G849">
        <v>54.443634000000003</v>
      </c>
    </row>
    <row r="850" spans="1:7" x14ac:dyDescent="0.25">
      <c r="A850" s="1">
        <v>41778</v>
      </c>
      <c r="B850">
        <v>57.09</v>
      </c>
      <c r="C850">
        <v>57.259998000000003</v>
      </c>
      <c r="D850">
        <v>56.779998999999997</v>
      </c>
      <c r="E850">
        <v>57.220001000000003</v>
      </c>
      <c r="F850">
        <v>1009900</v>
      </c>
      <c r="G850">
        <v>54.453153</v>
      </c>
    </row>
    <row r="851" spans="1:7" x14ac:dyDescent="0.25">
      <c r="A851" s="1">
        <v>41779</v>
      </c>
      <c r="B851">
        <v>57.200001</v>
      </c>
      <c r="C851">
        <v>57.619999</v>
      </c>
      <c r="D851">
        <v>56.849997999999999</v>
      </c>
      <c r="E851">
        <v>57.099997999999999</v>
      </c>
      <c r="F851">
        <v>1044600</v>
      </c>
      <c r="G851">
        <v>54.338952999999997</v>
      </c>
    </row>
    <row r="852" spans="1:7" x14ac:dyDescent="0.25">
      <c r="A852" s="1">
        <v>41780</v>
      </c>
      <c r="B852">
        <v>57.060001</v>
      </c>
      <c r="C852">
        <v>57.389999000000003</v>
      </c>
      <c r="D852">
        <v>56.919998</v>
      </c>
      <c r="E852">
        <v>57.27</v>
      </c>
      <c r="F852">
        <v>939800</v>
      </c>
      <c r="G852">
        <v>54.500734000000001</v>
      </c>
    </row>
    <row r="853" spans="1:7" x14ac:dyDescent="0.25">
      <c r="A853" s="1">
        <v>41781</v>
      </c>
      <c r="B853">
        <v>57.23</v>
      </c>
      <c r="C853">
        <v>57.290000999999997</v>
      </c>
      <c r="D853">
        <v>56.919998</v>
      </c>
      <c r="E853">
        <v>57.200001</v>
      </c>
      <c r="F853">
        <v>898100</v>
      </c>
      <c r="G853">
        <v>54.43412</v>
      </c>
    </row>
    <row r="854" spans="1:7" x14ac:dyDescent="0.25">
      <c r="A854" s="1">
        <v>41782</v>
      </c>
      <c r="B854">
        <v>57.200001</v>
      </c>
      <c r="C854">
        <v>57.310001</v>
      </c>
      <c r="D854">
        <v>56.880001</v>
      </c>
      <c r="E854">
        <v>56.990001999999997</v>
      </c>
      <c r="F854">
        <v>813500</v>
      </c>
      <c r="G854">
        <v>54.234274999999997</v>
      </c>
    </row>
    <row r="855" spans="1:7" x14ac:dyDescent="0.25">
      <c r="A855" s="1">
        <v>41786</v>
      </c>
      <c r="B855">
        <v>56.939999</v>
      </c>
      <c r="C855">
        <v>57.07</v>
      </c>
      <c r="D855">
        <v>56.68</v>
      </c>
      <c r="E855">
        <v>56.790000999999997</v>
      </c>
      <c r="F855">
        <v>1373600</v>
      </c>
      <c r="G855">
        <v>54.043945000000001</v>
      </c>
    </row>
    <row r="856" spans="1:7" x14ac:dyDescent="0.25">
      <c r="A856" s="1">
        <v>41787</v>
      </c>
      <c r="B856">
        <v>56.900002000000001</v>
      </c>
      <c r="C856">
        <v>57.259998000000003</v>
      </c>
      <c r="D856">
        <v>56.66</v>
      </c>
      <c r="E856">
        <v>56.84</v>
      </c>
      <c r="F856">
        <v>1642800</v>
      </c>
      <c r="G856">
        <v>54.091526999999999</v>
      </c>
    </row>
    <row r="857" spans="1:7" x14ac:dyDescent="0.25">
      <c r="A857" s="1">
        <v>41788</v>
      </c>
      <c r="B857">
        <v>57.18</v>
      </c>
      <c r="C857">
        <v>57.880001</v>
      </c>
      <c r="D857">
        <v>57.139999000000003</v>
      </c>
      <c r="E857">
        <v>57.849997999999999</v>
      </c>
      <c r="F857">
        <v>824300</v>
      </c>
      <c r="G857">
        <v>55.052686999999999</v>
      </c>
    </row>
    <row r="858" spans="1:7" x14ac:dyDescent="0.25">
      <c r="A858" s="1">
        <v>41789</v>
      </c>
      <c r="B858">
        <v>57.630001</v>
      </c>
      <c r="C858">
        <v>58.16</v>
      </c>
      <c r="D858">
        <v>57.540000999999997</v>
      </c>
      <c r="E858">
        <v>57.700001</v>
      </c>
      <c r="F858">
        <v>1517100</v>
      </c>
      <c r="G858">
        <v>54.909942000000001</v>
      </c>
    </row>
    <row r="859" spans="1:7" x14ac:dyDescent="0.25">
      <c r="A859" s="1">
        <v>41792</v>
      </c>
      <c r="B859">
        <v>57.759998000000003</v>
      </c>
      <c r="C859">
        <v>57.830002</v>
      </c>
      <c r="D859">
        <v>57.25</v>
      </c>
      <c r="E859">
        <v>57.560001</v>
      </c>
      <c r="F859">
        <v>1531900</v>
      </c>
      <c r="G859">
        <v>54.776712000000003</v>
      </c>
    </row>
    <row r="860" spans="1:7" x14ac:dyDescent="0.25">
      <c r="A860" s="1">
        <v>41793</v>
      </c>
      <c r="B860">
        <v>57.48</v>
      </c>
      <c r="C860">
        <v>57.529998999999997</v>
      </c>
      <c r="D860">
        <v>56.82</v>
      </c>
      <c r="E860">
        <v>56.860000999999997</v>
      </c>
      <c r="F860">
        <v>1997400</v>
      </c>
      <c r="G860">
        <v>54.11056</v>
      </c>
    </row>
    <row r="861" spans="1:7" x14ac:dyDescent="0.25">
      <c r="A861" s="1">
        <v>41794</v>
      </c>
      <c r="B861">
        <v>56.93</v>
      </c>
      <c r="C861">
        <v>58.080002</v>
      </c>
      <c r="D861">
        <v>56.869999</v>
      </c>
      <c r="E861">
        <v>58.060001</v>
      </c>
      <c r="F861">
        <v>2201900</v>
      </c>
      <c r="G861">
        <v>55.252535000000002</v>
      </c>
    </row>
    <row r="862" spans="1:7" x14ac:dyDescent="0.25">
      <c r="A862" s="1">
        <v>41795</v>
      </c>
      <c r="B862">
        <v>57.91</v>
      </c>
      <c r="C862">
        <v>58.59</v>
      </c>
      <c r="D862">
        <v>57.619999</v>
      </c>
      <c r="E862">
        <v>58.490001999999997</v>
      </c>
      <c r="F862">
        <v>1789600</v>
      </c>
      <c r="G862">
        <v>55.661743000000001</v>
      </c>
    </row>
    <row r="863" spans="1:7" x14ac:dyDescent="0.25">
      <c r="A863" s="1">
        <v>41796</v>
      </c>
      <c r="B863">
        <v>58.470001000000003</v>
      </c>
      <c r="C863">
        <v>58.650002000000001</v>
      </c>
      <c r="D863">
        <v>58.209999000000003</v>
      </c>
      <c r="E863">
        <v>58.52</v>
      </c>
      <c r="F863">
        <v>1031300</v>
      </c>
      <c r="G863">
        <v>55.690291000000002</v>
      </c>
    </row>
    <row r="864" spans="1:7" x14ac:dyDescent="0.25">
      <c r="A864" s="1">
        <v>41799</v>
      </c>
      <c r="B864">
        <v>58.380001</v>
      </c>
      <c r="C864">
        <v>58.66</v>
      </c>
      <c r="D864">
        <v>58.32</v>
      </c>
      <c r="E864">
        <v>58.560001</v>
      </c>
      <c r="F864">
        <v>1236100</v>
      </c>
      <c r="G864">
        <v>55.728358</v>
      </c>
    </row>
    <row r="865" spans="1:7" x14ac:dyDescent="0.25">
      <c r="A865" s="1">
        <v>41800</v>
      </c>
      <c r="B865">
        <v>58.150002000000001</v>
      </c>
      <c r="C865">
        <v>58.580002</v>
      </c>
      <c r="D865">
        <v>57.939999</v>
      </c>
      <c r="E865">
        <v>58.419998</v>
      </c>
      <c r="F865">
        <v>1473200</v>
      </c>
      <c r="G865">
        <v>55.595125000000003</v>
      </c>
    </row>
    <row r="866" spans="1:7" x14ac:dyDescent="0.25">
      <c r="A866" s="1">
        <v>41801</v>
      </c>
      <c r="B866">
        <v>58.16</v>
      </c>
      <c r="C866">
        <v>58.720001000000003</v>
      </c>
      <c r="D866">
        <v>58.16</v>
      </c>
      <c r="E866">
        <v>58.220001000000003</v>
      </c>
      <c r="F866">
        <v>1117600</v>
      </c>
      <c r="G866">
        <v>55.404798</v>
      </c>
    </row>
    <row r="867" spans="1:7" x14ac:dyDescent="0.25">
      <c r="A867" s="1">
        <v>41802</v>
      </c>
      <c r="B867">
        <v>57.93</v>
      </c>
      <c r="C867">
        <v>58.049999</v>
      </c>
      <c r="D867">
        <v>57.439999</v>
      </c>
      <c r="E867">
        <v>57.849997999999999</v>
      </c>
      <c r="F867">
        <v>1403300</v>
      </c>
      <c r="G867">
        <v>55.443131999999999</v>
      </c>
    </row>
    <row r="868" spans="1:7" x14ac:dyDescent="0.25">
      <c r="A868" s="1">
        <v>41803</v>
      </c>
      <c r="B868">
        <v>57.799999</v>
      </c>
      <c r="C868">
        <v>57.939999</v>
      </c>
      <c r="D868">
        <v>57.630001</v>
      </c>
      <c r="E868">
        <v>57.779998999999997</v>
      </c>
      <c r="F868">
        <v>830400</v>
      </c>
      <c r="G868">
        <v>55.376044999999998</v>
      </c>
    </row>
    <row r="869" spans="1:7" x14ac:dyDescent="0.25">
      <c r="A869" s="1">
        <v>41806</v>
      </c>
      <c r="B869">
        <v>57.740001999999997</v>
      </c>
      <c r="C869">
        <v>58.91</v>
      </c>
      <c r="D869">
        <v>57.66</v>
      </c>
      <c r="E869">
        <v>58.700001</v>
      </c>
      <c r="F869">
        <v>1446000</v>
      </c>
      <c r="G869">
        <v>56.257770000000001</v>
      </c>
    </row>
    <row r="870" spans="1:7" x14ac:dyDescent="0.25">
      <c r="A870" s="1">
        <v>41807</v>
      </c>
      <c r="B870">
        <v>58.669998</v>
      </c>
      <c r="C870">
        <v>58.990001999999997</v>
      </c>
      <c r="D870">
        <v>58</v>
      </c>
      <c r="E870">
        <v>58.32</v>
      </c>
      <c r="F870">
        <v>1662300</v>
      </c>
      <c r="G870">
        <v>55.893579000000003</v>
      </c>
    </row>
    <row r="871" spans="1:7" x14ac:dyDescent="0.25">
      <c r="A871" s="1">
        <v>41808</v>
      </c>
      <c r="B871">
        <v>58.290000999999997</v>
      </c>
      <c r="C871">
        <v>60.27</v>
      </c>
      <c r="D871">
        <v>58.25</v>
      </c>
      <c r="E871">
        <v>60.220001000000003</v>
      </c>
      <c r="F871">
        <v>2185800</v>
      </c>
      <c r="G871">
        <v>57.714530000000003</v>
      </c>
    </row>
    <row r="872" spans="1:7" x14ac:dyDescent="0.25">
      <c r="A872" s="1">
        <v>41809</v>
      </c>
      <c r="B872">
        <v>59.650002000000001</v>
      </c>
      <c r="C872">
        <v>60.23</v>
      </c>
      <c r="D872">
        <v>59.5</v>
      </c>
      <c r="E872">
        <v>60.169998</v>
      </c>
      <c r="F872">
        <v>2061400</v>
      </c>
      <c r="G872">
        <v>57.666607999999997</v>
      </c>
    </row>
    <row r="873" spans="1:7" x14ac:dyDescent="0.25">
      <c r="A873" s="1">
        <v>41810</v>
      </c>
      <c r="B873">
        <v>59.919998</v>
      </c>
      <c r="C873">
        <v>60.5</v>
      </c>
      <c r="D873">
        <v>59.860000999999997</v>
      </c>
      <c r="E873">
        <v>60.029998999999997</v>
      </c>
      <c r="F873">
        <v>1924600</v>
      </c>
      <c r="G873">
        <v>57.532432999999997</v>
      </c>
    </row>
    <row r="874" spans="1:7" x14ac:dyDescent="0.25">
      <c r="A874" s="1">
        <v>41813</v>
      </c>
      <c r="B874">
        <v>59.900002000000001</v>
      </c>
      <c r="C874">
        <v>59.939999</v>
      </c>
      <c r="D874">
        <v>58.98</v>
      </c>
      <c r="E874">
        <v>59.32</v>
      </c>
      <c r="F874">
        <v>1568400</v>
      </c>
      <c r="G874">
        <v>56.851973999999998</v>
      </c>
    </row>
    <row r="875" spans="1:7" x14ac:dyDescent="0.25">
      <c r="A875" s="1">
        <v>41814</v>
      </c>
      <c r="B875">
        <v>58.52</v>
      </c>
      <c r="C875">
        <v>58.77</v>
      </c>
      <c r="D875">
        <v>58.450001</v>
      </c>
      <c r="E875">
        <v>58.560001</v>
      </c>
      <c r="F875">
        <v>2128500</v>
      </c>
      <c r="G875">
        <v>56.123595000000002</v>
      </c>
    </row>
    <row r="876" spans="1:7" x14ac:dyDescent="0.25">
      <c r="A876" s="1">
        <v>41815</v>
      </c>
      <c r="B876">
        <v>58.41</v>
      </c>
      <c r="C876">
        <v>58.77</v>
      </c>
      <c r="D876">
        <v>58.330002</v>
      </c>
      <c r="E876">
        <v>58.509998000000003</v>
      </c>
      <c r="F876">
        <v>1310500</v>
      </c>
      <c r="G876">
        <v>56.075673000000002</v>
      </c>
    </row>
    <row r="877" spans="1:7" x14ac:dyDescent="0.25">
      <c r="A877" s="1">
        <v>41816</v>
      </c>
      <c r="B877">
        <v>58.470001000000003</v>
      </c>
      <c r="C877">
        <v>58.919998</v>
      </c>
      <c r="D877">
        <v>58.330002</v>
      </c>
      <c r="E877">
        <v>58.599997999999999</v>
      </c>
      <c r="F877">
        <v>1260700</v>
      </c>
      <c r="G877">
        <v>56.161928000000003</v>
      </c>
    </row>
    <row r="878" spans="1:7" x14ac:dyDescent="0.25">
      <c r="A878" s="1">
        <v>41817</v>
      </c>
      <c r="B878">
        <v>58.459999000000003</v>
      </c>
      <c r="C878">
        <v>58.700001</v>
      </c>
      <c r="D878">
        <v>57.889999000000003</v>
      </c>
      <c r="E878">
        <v>58.25</v>
      </c>
      <c r="F878">
        <v>2340200</v>
      </c>
      <c r="G878">
        <v>55.826492000000002</v>
      </c>
    </row>
    <row r="879" spans="1:7" x14ac:dyDescent="0.25">
      <c r="A879" s="1">
        <v>41820</v>
      </c>
      <c r="B879">
        <v>58.419998</v>
      </c>
      <c r="C879">
        <v>58.91</v>
      </c>
      <c r="D879">
        <v>58.16</v>
      </c>
      <c r="E879">
        <v>58.580002</v>
      </c>
      <c r="F879">
        <v>1318800</v>
      </c>
      <c r="G879">
        <v>56.142764</v>
      </c>
    </row>
    <row r="880" spans="1:7" x14ac:dyDescent="0.25">
      <c r="A880" s="1">
        <v>41821</v>
      </c>
      <c r="B880">
        <v>58.75</v>
      </c>
      <c r="C880">
        <v>59.439999</v>
      </c>
      <c r="D880">
        <v>58.619999</v>
      </c>
      <c r="E880">
        <v>58.990001999999997</v>
      </c>
      <c r="F880">
        <v>1723300</v>
      </c>
      <c r="G880">
        <v>56.535705</v>
      </c>
    </row>
    <row r="881" spans="1:7" x14ac:dyDescent="0.25">
      <c r="A881" s="1">
        <v>41822</v>
      </c>
      <c r="B881">
        <v>58.970001000000003</v>
      </c>
      <c r="C881">
        <v>59.23</v>
      </c>
      <c r="D881">
        <v>58.799999</v>
      </c>
      <c r="E881">
        <v>58.98</v>
      </c>
      <c r="F881">
        <v>1071600</v>
      </c>
      <c r="G881">
        <v>56.526119000000001</v>
      </c>
    </row>
    <row r="882" spans="1:7" x14ac:dyDescent="0.25">
      <c r="A882" s="1">
        <v>41823</v>
      </c>
      <c r="B882">
        <v>58.990001999999997</v>
      </c>
      <c r="C882">
        <v>59.23</v>
      </c>
      <c r="D882">
        <v>58.900002000000001</v>
      </c>
      <c r="E882">
        <v>59.07</v>
      </c>
      <c r="F882">
        <v>827600</v>
      </c>
      <c r="G882">
        <v>56.612375</v>
      </c>
    </row>
    <row r="883" spans="1:7" x14ac:dyDescent="0.25">
      <c r="A883" s="1">
        <v>41827</v>
      </c>
      <c r="B883">
        <v>59.009998000000003</v>
      </c>
      <c r="C883">
        <v>59.27</v>
      </c>
      <c r="D883">
        <v>58.799999</v>
      </c>
      <c r="E883">
        <v>58.84</v>
      </c>
      <c r="F883">
        <v>1531700</v>
      </c>
      <c r="G883">
        <v>56.391945</v>
      </c>
    </row>
    <row r="884" spans="1:7" x14ac:dyDescent="0.25">
      <c r="A884" s="1">
        <v>41828</v>
      </c>
      <c r="B884">
        <v>58.799999</v>
      </c>
      <c r="C884">
        <v>58.869999</v>
      </c>
      <c r="D884">
        <v>58.299999</v>
      </c>
      <c r="E884">
        <v>58.41</v>
      </c>
      <c r="F884">
        <v>1710000</v>
      </c>
      <c r="G884">
        <v>55.979835000000001</v>
      </c>
    </row>
    <row r="885" spans="1:7" x14ac:dyDescent="0.25">
      <c r="A885" s="1">
        <v>41829</v>
      </c>
      <c r="B885">
        <v>58.630001</v>
      </c>
      <c r="C885">
        <v>58.869999</v>
      </c>
      <c r="D885">
        <v>58.5</v>
      </c>
      <c r="E885">
        <v>58.549999</v>
      </c>
      <c r="F885">
        <v>1338400</v>
      </c>
      <c r="G885">
        <v>56.114009000000003</v>
      </c>
    </row>
    <row r="886" spans="1:7" x14ac:dyDescent="0.25">
      <c r="A886" s="1">
        <v>41830</v>
      </c>
      <c r="B886">
        <v>58.119999</v>
      </c>
      <c r="C886">
        <v>59.07</v>
      </c>
      <c r="D886">
        <v>58.07</v>
      </c>
      <c r="E886">
        <v>58.93</v>
      </c>
      <c r="F886">
        <v>1146200</v>
      </c>
      <c r="G886">
        <v>56.478200000000001</v>
      </c>
    </row>
    <row r="887" spans="1:7" x14ac:dyDescent="0.25">
      <c r="A887" s="1">
        <v>41831</v>
      </c>
      <c r="B887">
        <v>58.98</v>
      </c>
      <c r="C887">
        <v>59.150002000000001</v>
      </c>
      <c r="D887">
        <v>58.740001999999997</v>
      </c>
      <c r="E887">
        <v>59.029998999999997</v>
      </c>
      <c r="F887">
        <v>1316600</v>
      </c>
      <c r="G887">
        <v>56.574038000000002</v>
      </c>
    </row>
    <row r="888" spans="1:7" x14ac:dyDescent="0.25">
      <c r="A888" s="1">
        <v>41834</v>
      </c>
      <c r="B888">
        <v>59.290000999999997</v>
      </c>
      <c r="C888">
        <v>59.650002000000001</v>
      </c>
      <c r="D888">
        <v>59.209999000000003</v>
      </c>
      <c r="E888">
        <v>59.279998999999997</v>
      </c>
      <c r="F888">
        <v>872200</v>
      </c>
      <c r="G888">
        <v>56.813637</v>
      </c>
    </row>
    <row r="889" spans="1:7" x14ac:dyDescent="0.25">
      <c r="A889" s="1">
        <v>41835</v>
      </c>
      <c r="B889">
        <v>59.32</v>
      </c>
      <c r="C889">
        <v>59.5</v>
      </c>
      <c r="D889">
        <v>59.150002000000001</v>
      </c>
      <c r="E889">
        <v>59.380001</v>
      </c>
      <c r="F889">
        <v>2810600</v>
      </c>
      <c r="G889">
        <v>56.909478999999997</v>
      </c>
    </row>
    <row r="890" spans="1:7" x14ac:dyDescent="0.25">
      <c r="A890" s="1">
        <v>41836</v>
      </c>
      <c r="B890">
        <v>59.450001</v>
      </c>
      <c r="C890">
        <v>59.59</v>
      </c>
      <c r="D890">
        <v>59.040000999999997</v>
      </c>
      <c r="E890">
        <v>59.34</v>
      </c>
      <c r="F890">
        <v>1748800</v>
      </c>
      <c r="G890">
        <v>56.871141999999999</v>
      </c>
    </row>
    <row r="891" spans="1:7" x14ac:dyDescent="0.25">
      <c r="A891" s="1">
        <v>41837</v>
      </c>
      <c r="B891">
        <v>59.09</v>
      </c>
      <c r="C891">
        <v>59.580002</v>
      </c>
      <c r="D891">
        <v>58.869999</v>
      </c>
      <c r="E891">
        <v>58.900002000000001</v>
      </c>
      <c r="F891">
        <v>1170000</v>
      </c>
      <c r="G891">
        <v>56.449449999999999</v>
      </c>
    </row>
    <row r="892" spans="1:7" x14ac:dyDescent="0.25">
      <c r="A892" s="1">
        <v>41838</v>
      </c>
      <c r="B892">
        <v>59.150002000000001</v>
      </c>
      <c r="C892">
        <v>59.459999000000003</v>
      </c>
      <c r="D892">
        <v>58.939999</v>
      </c>
      <c r="E892">
        <v>59.450001</v>
      </c>
      <c r="F892">
        <v>962700</v>
      </c>
      <c r="G892">
        <v>56.976565999999998</v>
      </c>
    </row>
    <row r="893" spans="1:7" x14ac:dyDescent="0.25">
      <c r="A893" s="1">
        <v>41841</v>
      </c>
      <c r="B893">
        <v>59.220001000000003</v>
      </c>
      <c r="C893">
        <v>59.25</v>
      </c>
      <c r="D893">
        <v>58.52</v>
      </c>
      <c r="E893">
        <v>58.860000999999997</v>
      </c>
      <c r="F893">
        <v>989200</v>
      </c>
      <c r="G893">
        <v>56.411113</v>
      </c>
    </row>
    <row r="894" spans="1:7" x14ac:dyDescent="0.25">
      <c r="A894" s="1">
        <v>41842</v>
      </c>
      <c r="B894">
        <v>58.84</v>
      </c>
      <c r="C894">
        <v>59</v>
      </c>
      <c r="D894">
        <v>58.560001</v>
      </c>
      <c r="E894">
        <v>58.669998</v>
      </c>
      <c r="F894">
        <v>1543800</v>
      </c>
      <c r="G894">
        <v>56.229016000000001</v>
      </c>
    </row>
    <row r="895" spans="1:7" x14ac:dyDescent="0.25">
      <c r="A895" s="1">
        <v>41843</v>
      </c>
      <c r="B895">
        <v>58.959999000000003</v>
      </c>
      <c r="C895">
        <v>59</v>
      </c>
      <c r="D895">
        <v>58.349997999999999</v>
      </c>
      <c r="E895">
        <v>58.439999</v>
      </c>
      <c r="F895">
        <v>2110200</v>
      </c>
      <c r="G895">
        <v>56.008584999999997</v>
      </c>
    </row>
    <row r="896" spans="1:7" x14ac:dyDescent="0.25">
      <c r="A896" s="1">
        <v>41844</v>
      </c>
      <c r="B896">
        <v>59.290000999999997</v>
      </c>
      <c r="C896">
        <v>61.52</v>
      </c>
      <c r="D896">
        <v>59.290000999999997</v>
      </c>
      <c r="E896">
        <v>60.98</v>
      </c>
      <c r="F896">
        <v>3696900</v>
      </c>
      <c r="G896">
        <v>58.442909</v>
      </c>
    </row>
    <row r="897" spans="1:7" x14ac:dyDescent="0.25">
      <c r="A897" s="1">
        <v>41845</v>
      </c>
      <c r="B897">
        <v>60.98</v>
      </c>
      <c r="C897">
        <v>61.669998</v>
      </c>
      <c r="D897">
        <v>60.799999</v>
      </c>
      <c r="E897">
        <v>61.560001</v>
      </c>
      <c r="F897">
        <v>1702600</v>
      </c>
      <c r="G897">
        <v>58.998778999999999</v>
      </c>
    </row>
    <row r="898" spans="1:7" x14ac:dyDescent="0.25">
      <c r="A898" s="1">
        <v>41848</v>
      </c>
      <c r="B898">
        <v>61.700001</v>
      </c>
      <c r="C898">
        <v>61.919998</v>
      </c>
      <c r="D898">
        <v>61.299999</v>
      </c>
      <c r="E898">
        <v>61.759998000000003</v>
      </c>
      <c r="F898">
        <v>1490000</v>
      </c>
      <c r="G898">
        <v>59.190455</v>
      </c>
    </row>
    <row r="899" spans="1:7" x14ac:dyDescent="0.25">
      <c r="A899" s="1">
        <v>41849</v>
      </c>
      <c r="B899">
        <v>61.66</v>
      </c>
      <c r="C899">
        <v>61.84</v>
      </c>
      <c r="D899">
        <v>60.700001</v>
      </c>
      <c r="E899">
        <v>60.700001</v>
      </c>
      <c r="F899">
        <v>2015100</v>
      </c>
      <c r="G899">
        <v>58.174559000000002</v>
      </c>
    </row>
    <row r="900" spans="1:7" x14ac:dyDescent="0.25">
      <c r="A900" s="1">
        <v>41850</v>
      </c>
      <c r="B900">
        <v>61.049999</v>
      </c>
      <c r="C900">
        <v>61.139999000000003</v>
      </c>
      <c r="D900">
        <v>59.5</v>
      </c>
      <c r="E900">
        <v>59.689999</v>
      </c>
      <c r="F900">
        <v>1956000</v>
      </c>
      <c r="G900">
        <v>57.206578999999998</v>
      </c>
    </row>
    <row r="901" spans="1:7" x14ac:dyDescent="0.25">
      <c r="A901" s="1">
        <v>41851</v>
      </c>
      <c r="B901">
        <v>59.439999</v>
      </c>
      <c r="C901">
        <v>59.439999</v>
      </c>
      <c r="D901">
        <v>58.650002000000001</v>
      </c>
      <c r="E901">
        <v>58.759998000000003</v>
      </c>
      <c r="F901">
        <v>1554100</v>
      </c>
      <c r="G901">
        <v>56.315271000000003</v>
      </c>
    </row>
    <row r="902" spans="1:7" x14ac:dyDescent="0.25">
      <c r="A902" s="1">
        <v>41852</v>
      </c>
      <c r="B902">
        <v>58.779998999999997</v>
      </c>
      <c r="C902">
        <v>59.66</v>
      </c>
      <c r="D902">
        <v>58.639999000000003</v>
      </c>
      <c r="E902">
        <v>58.700001</v>
      </c>
      <c r="F902">
        <v>1647600</v>
      </c>
      <c r="G902">
        <v>56.257770000000001</v>
      </c>
    </row>
    <row r="903" spans="1:7" x14ac:dyDescent="0.25">
      <c r="A903" s="1">
        <v>41855</v>
      </c>
      <c r="B903">
        <v>58.91</v>
      </c>
      <c r="C903">
        <v>59.099997999999999</v>
      </c>
      <c r="D903">
        <v>58.580002</v>
      </c>
      <c r="E903">
        <v>59.060001</v>
      </c>
      <c r="F903">
        <v>1394100</v>
      </c>
      <c r="G903">
        <v>56.602792999999998</v>
      </c>
    </row>
    <row r="904" spans="1:7" x14ac:dyDescent="0.25">
      <c r="A904" s="1">
        <v>41856</v>
      </c>
      <c r="B904">
        <v>59.209999000000003</v>
      </c>
      <c r="C904">
        <v>59.400002000000001</v>
      </c>
      <c r="D904">
        <v>58.869999</v>
      </c>
      <c r="E904">
        <v>59.029998999999997</v>
      </c>
      <c r="F904">
        <v>1296100</v>
      </c>
      <c r="G904">
        <v>56.574038000000002</v>
      </c>
    </row>
    <row r="905" spans="1:7" x14ac:dyDescent="0.25">
      <c r="A905" s="1">
        <v>41857</v>
      </c>
      <c r="B905">
        <v>59.02</v>
      </c>
      <c r="C905">
        <v>60.200001</v>
      </c>
      <c r="D905">
        <v>59.02</v>
      </c>
      <c r="E905">
        <v>60.18</v>
      </c>
      <c r="F905">
        <v>1476100</v>
      </c>
      <c r="G905">
        <v>57.676194000000002</v>
      </c>
    </row>
    <row r="906" spans="1:7" x14ac:dyDescent="0.25">
      <c r="A906" s="1">
        <v>41858</v>
      </c>
      <c r="B906">
        <v>60.459999000000003</v>
      </c>
      <c r="C906">
        <v>60.66</v>
      </c>
      <c r="D906">
        <v>59.830002</v>
      </c>
      <c r="E906">
        <v>59.939999</v>
      </c>
      <c r="F906">
        <v>932400</v>
      </c>
      <c r="G906">
        <v>57.446176999999999</v>
      </c>
    </row>
    <row r="907" spans="1:7" x14ac:dyDescent="0.25">
      <c r="A907" s="1">
        <v>41859</v>
      </c>
      <c r="B907">
        <v>60.09</v>
      </c>
      <c r="C907">
        <v>60.52</v>
      </c>
      <c r="D907">
        <v>59.650002000000001</v>
      </c>
      <c r="E907">
        <v>60.400002000000001</v>
      </c>
      <c r="F907">
        <v>1263500</v>
      </c>
      <c r="G907">
        <v>57.887042000000001</v>
      </c>
    </row>
    <row r="908" spans="1:7" x14ac:dyDescent="0.25">
      <c r="A908" s="1">
        <v>41862</v>
      </c>
      <c r="B908">
        <v>60.700001</v>
      </c>
      <c r="C908">
        <v>60.93</v>
      </c>
      <c r="D908">
        <v>60.5</v>
      </c>
      <c r="E908">
        <v>60.59</v>
      </c>
      <c r="F908">
        <v>2248000</v>
      </c>
      <c r="G908">
        <v>58.069135000000003</v>
      </c>
    </row>
    <row r="909" spans="1:7" x14ac:dyDescent="0.25">
      <c r="A909" s="1">
        <v>41863</v>
      </c>
      <c r="B909">
        <v>60.59</v>
      </c>
      <c r="C909">
        <v>60.75</v>
      </c>
      <c r="D909">
        <v>60.349997999999999</v>
      </c>
      <c r="E909">
        <v>60.400002000000001</v>
      </c>
      <c r="F909">
        <v>1471500</v>
      </c>
      <c r="G909">
        <v>57.887042000000001</v>
      </c>
    </row>
    <row r="910" spans="1:7" x14ac:dyDescent="0.25">
      <c r="A910" s="1">
        <v>41864</v>
      </c>
      <c r="B910">
        <v>60.669998</v>
      </c>
      <c r="C910">
        <v>60.889999000000003</v>
      </c>
      <c r="D910">
        <v>60.310001</v>
      </c>
      <c r="E910">
        <v>60.419998</v>
      </c>
      <c r="F910">
        <v>1369300</v>
      </c>
      <c r="G910">
        <v>57.906205999999997</v>
      </c>
    </row>
    <row r="911" spans="1:7" x14ac:dyDescent="0.25">
      <c r="A911" s="1">
        <v>41865</v>
      </c>
      <c r="B911">
        <v>60.560001</v>
      </c>
      <c r="C911">
        <v>60.799999</v>
      </c>
      <c r="D911">
        <v>60.330002</v>
      </c>
      <c r="E911">
        <v>60.52</v>
      </c>
      <c r="F911">
        <v>1703200</v>
      </c>
      <c r="G911">
        <v>58.002048000000002</v>
      </c>
    </row>
    <row r="912" spans="1:7" x14ac:dyDescent="0.25">
      <c r="A912" s="1">
        <v>41866</v>
      </c>
      <c r="B912">
        <v>60.849997999999999</v>
      </c>
      <c r="C912">
        <v>61.099997999999999</v>
      </c>
      <c r="D912">
        <v>60.330002</v>
      </c>
      <c r="E912">
        <v>60.400002000000001</v>
      </c>
      <c r="F912">
        <v>3480200</v>
      </c>
      <c r="G912">
        <v>57.887042000000001</v>
      </c>
    </row>
    <row r="913" spans="1:7" x14ac:dyDescent="0.25">
      <c r="A913" s="1">
        <v>41869</v>
      </c>
      <c r="B913">
        <v>60.860000999999997</v>
      </c>
      <c r="C913">
        <v>61.09</v>
      </c>
      <c r="D913">
        <v>60.509998000000003</v>
      </c>
      <c r="E913">
        <v>60.830002</v>
      </c>
      <c r="F913">
        <v>2107400</v>
      </c>
      <c r="G913">
        <v>58.299151999999999</v>
      </c>
    </row>
    <row r="914" spans="1:7" x14ac:dyDescent="0.25">
      <c r="A914" s="1">
        <v>41870</v>
      </c>
      <c r="B914">
        <v>60.880001</v>
      </c>
      <c r="C914">
        <v>61.150002000000001</v>
      </c>
      <c r="D914">
        <v>60.740001999999997</v>
      </c>
      <c r="E914">
        <v>61.139999000000003</v>
      </c>
      <c r="F914">
        <v>1082500</v>
      </c>
      <c r="G914">
        <v>58.596252</v>
      </c>
    </row>
    <row r="915" spans="1:7" x14ac:dyDescent="0.25">
      <c r="A915" s="1">
        <v>41871</v>
      </c>
      <c r="B915">
        <v>61.200001</v>
      </c>
      <c r="C915">
        <v>61.200001</v>
      </c>
      <c r="D915">
        <v>60.790000999999997</v>
      </c>
      <c r="E915">
        <v>60.919998</v>
      </c>
      <c r="F915">
        <v>868100</v>
      </c>
      <c r="G915">
        <v>58.385404000000001</v>
      </c>
    </row>
    <row r="916" spans="1:7" x14ac:dyDescent="0.25">
      <c r="A916" s="1">
        <v>41872</v>
      </c>
      <c r="B916">
        <v>61.080002</v>
      </c>
      <c r="C916">
        <v>61.669998</v>
      </c>
      <c r="D916">
        <v>60.939999</v>
      </c>
      <c r="E916">
        <v>61.139999000000003</v>
      </c>
      <c r="F916">
        <v>1069700</v>
      </c>
      <c r="G916">
        <v>58.596252</v>
      </c>
    </row>
    <row r="917" spans="1:7" x14ac:dyDescent="0.25">
      <c r="A917" s="1">
        <v>41873</v>
      </c>
      <c r="B917">
        <v>61.279998999999997</v>
      </c>
      <c r="C917">
        <v>61.34</v>
      </c>
      <c r="D917">
        <v>60.43</v>
      </c>
      <c r="E917">
        <v>60.48</v>
      </c>
      <c r="F917">
        <v>1671000</v>
      </c>
      <c r="G917">
        <v>57.963711000000004</v>
      </c>
    </row>
    <row r="918" spans="1:7" x14ac:dyDescent="0.25">
      <c r="A918" s="1">
        <v>41876</v>
      </c>
      <c r="B918">
        <v>60.790000999999997</v>
      </c>
      <c r="C918">
        <v>61.099997999999999</v>
      </c>
      <c r="D918">
        <v>60.59</v>
      </c>
      <c r="E918">
        <v>60.959999000000003</v>
      </c>
      <c r="F918">
        <v>1353300</v>
      </c>
      <c r="G918">
        <v>58.423740000000002</v>
      </c>
    </row>
    <row r="919" spans="1:7" x14ac:dyDescent="0.25">
      <c r="A919" s="1">
        <v>41877</v>
      </c>
      <c r="B919">
        <v>61.07</v>
      </c>
      <c r="C919">
        <v>61.599997999999999</v>
      </c>
      <c r="D919">
        <v>60.720001000000003</v>
      </c>
      <c r="E919">
        <v>60.880001</v>
      </c>
      <c r="F919">
        <v>1390000</v>
      </c>
      <c r="G919">
        <v>58.347071</v>
      </c>
    </row>
    <row r="920" spans="1:7" x14ac:dyDescent="0.25">
      <c r="A920" s="1">
        <v>41878</v>
      </c>
      <c r="B920">
        <v>61.080002</v>
      </c>
      <c r="C920">
        <v>61.82</v>
      </c>
      <c r="D920">
        <v>60.93</v>
      </c>
      <c r="E920">
        <v>61.82</v>
      </c>
      <c r="F920">
        <v>1374200</v>
      </c>
      <c r="G920">
        <v>59.247959999999999</v>
      </c>
    </row>
    <row r="921" spans="1:7" x14ac:dyDescent="0.25">
      <c r="A921" s="1">
        <v>41879</v>
      </c>
      <c r="B921">
        <v>61.650002000000001</v>
      </c>
      <c r="C921">
        <v>62.639999000000003</v>
      </c>
      <c r="D921">
        <v>61.599997999999999</v>
      </c>
      <c r="E921">
        <v>62.490001999999997</v>
      </c>
      <c r="F921">
        <v>1558400</v>
      </c>
      <c r="G921">
        <v>59.890087000000001</v>
      </c>
    </row>
    <row r="922" spans="1:7" x14ac:dyDescent="0.25">
      <c r="A922" s="1">
        <v>41880</v>
      </c>
      <c r="B922">
        <v>62.619999</v>
      </c>
      <c r="C922">
        <v>63.009998000000003</v>
      </c>
      <c r="D922">
        <v>62.439999</v>
      </c>
      <c r="E922">
        <v>62.919998</v>
      </c>
      <c r="F922">
        <v>1572000</v>
      </c>
      <c r="G922">
        <v>60.302193000000003</v>
      </c>
    </row>
    <row r="923" spans="1:7" x14ac:dyDescent="0.25">
      <c r="A923" s="1">
        <v>41884</v>
      </c>
      <c r="B923">
        <v>62.82</v>
      </c>
      <c r="C923">
        <v>63.41</v>
      </c>
      <c r="D923">
        <v>62.650002000000001</v>
      </c>
      <c r="E923">
        <v>63.029998999999997</v>
      </c>
      <c r="F923">
        <v>1731700</v>
      </c>
      <c r="G923">
        <v>60.407617000000002</v>
      </c>
    </row>
    <row r="924" spans="1:7" x14ac:dyDescent="0.25">
      <c r="A924" s="1">
        <v>41885</v>
      </c>
      <c r="B924">
        <v>63.119999</v>
      </c>
      <c r="C924">
        <v>63.48</v>
      </c>
      <c r="D924">
        <v>63.099997999999999</v>
      </c>
      <c r="E924">
        <v>63.470001000000003</v>
      </c>
      <c r="F924">
        <v>1320400</v>
      </c>
      <c r="G924">
        <v>60.829312999999999</v>
      </c>
    </row>
    <row r="925" spans="1:7" x14ac:dyDescent="0.25">
      <c r="A925" s="1">
        <v>41886</v>
      </c>
      <c r="B925">
        <v>63.41</v>
      </c>
      <c r="C925">
        <v>63.700001</v>
      </c>
      <c r="D925">
        <v>62.529998999999997</v>
      </c>
      <c r="E925">
        <v>62.59</v>
      </c>
      <c r="F925">
        <v>1781000</v>
      </c>
      <c r="G925">
        <v>59.985925000000002</v>
      </c>
    </row>
    <row r="926" spans="1:7" x14ac:dyDescent="0.25">
      <c r="A926" s="1">
        <v>41887</v>
      </c>
      <c r="B926">
        <v>62.540000999999997</v>
      </c>
      <c r="C926">
        <v>62.650002000000001</v>
      </c>
      <c r="D926">
        <v>62.060001</v>
      </c>
      <c r="E926">
        <v>62.23</v>
      </c>
      <c r="F926">
        <v>1209700</v>
      </c>
      <c r="G926">
        <v>59.640901999999997</v>
      </c>
    </row>
    <row r="927" spans="1:7" x14ac:dyDescent="0.25">
      <c r="A927" s="1">
        <v>41890</v>
      </c>
      <c r="B927">
        <v>62.18</v>
      </c>
      <c r="C927">
        <v>62.41</v>
      </c>
      <c r="D927">
        <v>62.009998000000003</v>
      </c>
      <c r="E927">
        <v>62.310001</v>
      </c>
      <c r="F927">
        <v>1083600</v>
      </c>
      <c r="G927">
        <v>59.717574999999997</v>
      </c>
    </row>
    <row r="928" spans="1:7" x14ac:dyDescent="0.25">
      <c r="A928" s="1">
        <v>41891</v>
      </c>
      <c r="B928">
        <v>62.380001</v>
      </c>
      <c r="C928">
        <v>62.48</v>
      </c>
      <c r="D928">
        <v>61.900002000000001</v>
      </c>
      <c r="E928">
        <v>62.25</v>
      </c>
      <c r="F928">
        <v>1402700</v>
      </c>
      <c r="G928">
        <v>59.660069999999997</v>
      </c>
    </row>
    <row r="929" spans="1:7" x14ac:dyDescent="0.25">
      <c r="A929" s="1">
        <v>41892</v>
      </c>
      <c r="B929">
        <v>62.369999</v>
      </c>
      <c r="C929">
        <v>62.799999</v>
      </c>
      <c r="D929">
        <v>62.369999</v>
      </c>
      <c r="E929">
        <v>62.709999000000003</v>
      </c>
      <c r="F929">
        <v>969800</v>
      </c>
      <c r="G929">
        <v>60.100931000000003</v>
      </c>
    </row>
    <row r="930" spans="1:7" x14ac:dyDescent="0.25">
      <c r="A930" s="1">
        <v>41893</v>
      </c>
      <c r="B930">
        <v>62.209999000000003</v>
      </c>
      <c r="C930">
        <v>62.84</v>
      </c>
      <c r="D930">
        <v>62.16</v>
      </c>
      <c r="E930">
        <v>62.799999</v>
      </c>
      <c r="F930">
        <v>1118900</v>
      </c>
      <c r="G930">
        <v>60.583281999999997</v>
      </c>
    </row>
    <row r="931" spans="1:7" x14ac:dyDescent="0.25">
      <c r="A931" s="1">
        <v>41894</v>
      </c>
      <c r="B931">
        <v>62.650002000000001</v>
      </c>
      <c r="C931">
        <v>62.700001</v>
      </c>
      <c r="D931">
        <v>61.810001</v>
      </c>
      <c r="E931">
        <v>61.880001</v>
      </c>
      <c r="F931">
        <v>1187500</v>
      </c>
      <c r="G931">
        <v>59.695757999999998</v>
      </c>
    </row>
    <row r="932" spans="1:7" x14ac:dyDescent="0.25">
      <c r="A932" s="1">
        <v>41897</v>
      </c>
      <c r="B932">
        <v>62.060001</v>
      </c>
      <c r="C932">
        <v>62.689999</v>
      </c>
      <c r="D932">
        <v>61.759998000000003</v>
      </c>
      <c r="E932">
        <v>62.52</v>
      </c>
      <c r="F932">
        <v>1092800</v>
      </c>
      <c r="G932">
        <v>60.313166000000002</v>
      </c>
    </row>
    <row r="933" spans="1:7" x14ac:dyDescent="0.25">
      <c r="A933" s="1">
        <v>41898</v>
      </c>
      <c r="B933">
        <v>62.560001</v>
      </c>
      <c r="C933">
        <v>63.689999</v>
      </c>
      <c r="D933">
        <v>62.419998</v>
      </c>
      <c r="E933">
        <v>63.509998000000003</v>
      </c>
      <c r="F933">
        <v>1753300</v>
      </c>
      <c r="G933">
        <v>61.268219000000002</v>
      </c>
    </row>
    <row r="934" spans="1:7" x14ac:dyDescent="0.25">
      <c r="A934" s="1">
        <v>41899</v>
      </c>
      <c r="B934">
        <v>63.57</v>
      </c>
      <c r="C934">
        <v>63.720001000000003</v>
      </c>
      <c r="D934">
        <v>63.02</v>
      </c>
      <c r="E934">
        <v>63.130001</v>
      </c>
      <c r="F934">
        <v>1076500</v>
      </c>
      <c r="G934">
        <v>60.901634999999999</v>
      </c>
    </row>
    <row r="935" spans="1:7" x14ac:dyDescent="0.25">
      <c r="A935" s="1">
        <v>41900</v>
      </c>
      <c r="B935">
        <v>63.09</v>
      </c>
      <c r="C935">
        <v>63.540000999999997</v>
      </c>
      <c r="D935">
        <v>62.98</v>
      </c>
      <c r="E935">
        <v>63.360000999999997</v>
      </c>
      <c r="F935">
        <v>864500</v>
      </c>
      <c r="G935">
        <v>61.123516000000002</v>
      </c>
    </row>
    <row r="936" spans="1:7" x14ac:dyDescent="0.25">
      <c r="A936" s="1">
        <v>41901</v>
      </c>
      <c r="B936">
        <v>63.509998000000003</v>
      </c>
      <c r="C936">
        <v>64.540001000000004</v>
      </c>
      <c r="D936">
        <v>63.23</v>
      </c>
      <c r="E936">
        <v>64.169998000000007</v>
      </c>
      <c r="F936">
        <v>2216700</v>
      </c>
      <c r="G936">
        <v>61.904921999999999</v>
      </c>
    </row>
    <row r="937" spans="1:7" x14ac:dyDescent="0.25">
      <c r="A937" s="1">
        <v>41904</v>
      </c>
      <c r="B937">
        <v>64.099997999999999</v>
      </c>
      <c r="C937">
        <v>65.430000000000007</v>
      </c>
      <c r="D937">
        <v>64.080001999999993</v>
      </c>
      <c r="E937">
        <v>65.319999999999993</v>
      </c>
      <c r="F937">
        <v>2422800</v>
      </c>
      <c r="G937">
        <v>63.014330999999999</v>
      </c>
    </row>
    <row r="938" spans="1:7" x14ac:dyDescent="0.25">
      <c r="A938" s="1">
        <v>41905</v>
      </c>
      <c r="B938">
        <v>65.069999999999993</v>
      </c>
      <c r="C938">
        <v>65.169998000000007</v>
      </c>
      <c r="D938">
        <v>63.790000999999997</v>
      </c>
      <c r="E938">
        <v>63.799999</v>
      </c>
      <c r="F938">
        <v>1907600</v>
      </c>
      <c r="G938">
        <v>61.547984</v>
      </c>
    </row>
    <row r="939" spans="1:7" x14ac:dyDescent="0.25">
      <c r="A939" s="1">
        <v>41906</v>
      </c>
      <c r="B939">
        <v>63.970001000000003</v>
      </c>
      <c r="C939">
        <v>64.989998</v>
      </c>
      <c r="D939">
        <v>63.959999000000003</v>
      </c>
      <c r="E939">
        <v>64.940002000000007</v>
      </c>
      <c r="F939">
        <v>1411300</v>
      </c>
      <c r="G939">
        <v>62.647747000000003</v>
      </c>
    </row>
    <row r="940" spans="1:7" x14ac:dyDescent="0.25">
      <c r="A940" s="1">
        <v>41907</v>
      </c>
      <c r="B940">
        <v>64.620002999999997</v>
      </c>
      <c r="C940">
        <v>64.620002999999997</v>
      </c>
      <c r="D940">
        <v>63.75</v>
      </c>
      <c r="E940">
        <v>63.950001</v>
      </c>
      <c r="F940">
        <v>1055100</v>
      </c>
      <c r="G940">
        <v>61.692689999999999</v>
      </c>
    </row>
    <row r="941" spans="1:7" x14ac:dyDescent="0.25">
      <c r="A941" s="1">
        <v>41908</v>
      </c>
      <c r="B941">
        <v>63.91</v>
      </c>
      <c r="C941">
        <v>64.180000000000007</v>
      </c>
      <c r="D941">
        <v>63.419998</v>
      </c>
      <c r="E941">
        <v>64.050003000000004</v>
      </c>
      <c r="F941">
        <v>1216400</v>
      </c>
      <c r="G941">
        <v>61.789163000000002</v>
      </c>
    </row>
    <row r="942" spans="1:7" x14ac:dyDescent="0.25">
      <c r="A942" s="1">
        <v>41911</v>
      </c>
      <c r="B942">
        <v>63.700001</v>
      </c>
      <c r="C942">
        <v>64.120002999999997</v>
      </c>
      <c r="D942">
        <v>63.52</v>
      </c>
      <c r="E942">
        <v>64.089995999999999</v>
      </c>
      <c r="F942">
        <v>1295300</v>
      </c>
      <c r="G942">
        <v>61.827744000000003</v>
      </c>
    </row>
    <row r="943" spans="1:7" x14ac:dyDescent="0.25">
      <c r="A943" s="1">
        <v>41912</v>
      </c>
      <c r="B943">
        <v>64.230002999999996</v>
      </c>
      <c r="C943">
        <v>64.510002</v>
      </c>
      <c r="D943">
        <v>63.869999</v>
      </c>
      <c r="E943">
        <v>64.309997999999993</v>
      </c>
      <c r="F943">
        <v>1116600</v>
      </c>
      <c r="G943">
        <v>62.03998</v>
      </c>
    </row>
    <row r="944" spans="1:7" x14ac:dyDescent="0.25">
      <c r="A944" s="1">
        <v>41913</v>
      </c>
      <c r="B944">
        <v>64.230002999999996</v>
      </c>
      <c r="C944">
        <v>64.5</v>
      </c>
      <c r="D944">
        <v>63.560001</v>
      </c>
      <c r="E944">
        <v>63.57</v>
      </c>
      <c r="F944">
        <v>1650600</v>
      </c>
      <c r="G944">
        <v>61.326103000000003</v>
      </c>
    </row>
    <row r="945" spans="1:7" x14ac:dyDescent="0.25">
      <c r="A945" s="1">
        <v>41914</v>
      </c>
      <c r="B945">
        <v>63.470001000000003</v>
      </c>
      <c r="C945">
        <v>63.91</v>
      </c>
      <c r="D945">
        <v>63.349997999999999</v>
      </c>
      <c r="E945">
        <v>63.599997999999999</v>
      </c>
      <c r="F945">
        <v>2068500</v>
      </c>
      <c r="G945">
        <v>61.355043000000002</v>
      </c>
    </row>
    <row r="946" spans="1:7" x14ac:dyDescent="0.25">
      <c r="A946" s="1">
        <v>41915</v>
      </c>
      <c r="B946">
        <v>64.180000000000007</v>
      </c>
      <c r="C946">
        <v>64.900002000000001</v>
      </c>
      <c r="D946">
        <v>63.599997999999999</v>
      </c>
      <c r="E946">
        <v>64.739998</v>
      </c>
      <c r="F946">
        <v>1842000</v>
      </c>
      <c r="G946">
        <v>62.454802000000001</v>
      </c>
    </row>
    <row r="947" spans="1:7" x14ac:dyDescent="0.25">
      <c r="A947" s="1">
        <v>41918</v>
      </c>
      <c r="B947">
        <v>64.980002999999996</v>
      </c>
      <c r="C947">
        <v>64.980002999999996</v>
      </c>
      <c r="D947">
        <v>64.069999999999993</v>
      </c>
      <c r="E947">
        <v>64.690002000000007</v>
      </c>
      <c r="F947">
        <v>981900</v>
      </c>
      <c r="G947">
        <v>62.406571999999997</v>
      </c>
    </row>
    <row r="948" spans="1:7" x14ac:dyDescent="0.25">
      <c r="A948" s="1">
        <v>41919</v>
      </c>
      <c r="B948">
        <v>64.440002000000007</v>
      </c>
      <c r="C948">
        <v>64.980002999999996</v>
      </c>
      <c r="D948">
        <v>64.169998000000007</v>
      </c>
      <c r="E948">
        <v>64.169998000000007</v>
      </c>
      <c r="F948">
        <v>1634500</v>
      </c>
      <c r="G948">
        <v>61.904921999999999</v>
      </c>
    </row>
    <row r="949" spans="1:7" x14ac:dyDescent="0.25">
      <c r="A949" s="1">
        <v>41920</v>
      </c>
      <c r="B949">
        <v>64.330001999999993</v>
      </c>
      <c r="C949">
        <v>65.239998</v>
      </c>
      <c r="D949">
        <v>64.139999000000003</v>
      </c>
      <c r="E949">
        <v>65.199996999999996</v>
      </c>
      <c r="F949">
        <v>1401200</v>
      </c>
      <c r="G949">
        <v>62.898564</v>
      </c>
    </row>
    <row r="950" spans="1:7" x14ac:dyDescent="0.25">
      <c r="A950" s="1">
        <v>41921</v>
      </c>
      <c r="B950">
        <v>65.319999999999993</v>
      </c>
      <c r="C950">
        <v>65.769997000000004</v>
      </c>
      <c r="D950">
        <v>64.099997999999999</v>
      </c>
      <c r="E950">
        <v>64.260002</v>
      </c>
      <c r="F950">
        <v>1879700</v>
      </c>
      <c r="G950">
        <v>61.991748999999999</v>
      </c>
    </row>
    <row r="951" spans="1:7" x14ac:dyDescent="0.25">
      <c r="A951" s="1">
        <v>41922</v>
      </c>
      <c r="B951">
        <v>64.519997000000004</v>
      </c>
      <c r="C951">
        <v>65.190002000000007</v>
      </c>
      <c r="D951">
        <v>64.410004000000001</v>
      </c>
      <c r="E951">
        <v>64.430000000000007</v>
      </c>
      <c r="F951">
        <v>1650800</v>
      </c>
      <c r="G951">
        <v>62.155746999999998</v>
      </c>
    </row>
    <row r="952" spans="1:7" x14ac:dyDescent="0.25">
      <c r="A952" s="1">
        <v>41925</v>
      </c>
      <c r="B952">
        <v>64.269997000000004</v>
      </c>
      <c r="C952">
        <v>64.620002999999997</v>
      </c>
      <c r="D952">
        <v>63.689999</v>
      </c>
      <c r="E952">
        <v>63.790000999999997</v>
      </c>
      <c r="F952">
        <v>1095000</v>
      </c>
      <c r="G952">
        <v>61.538338000000003</v>
      </c>
    </row>
    <row r="953" spans="1:7" x14ac:dyDescent="0.25">
      <c r="A953" s="1">
        <v>41926</v>
      </c>
      <c r="B953">
        <v>64.040001000000004</v>
      </c>
      <c r="C953">
        <v>64.599997999999999</v>
      </c>
      <c r="D953">
        <v>63.990001999999997</v>
      </c>
      <c r="E953">
        <v>64.080001999999993</v>
      </c>
      <c r="F953">
        <v>1594000</v>
      </c>
      <c r="G953">
        <v>61.818103000000001</v>
      </c>
    </row>
    <row r="954" spans="1:7" x14ac:dyDescent="0.25">
      <c r="A954" s="1">
        <v>41927</v>
      </c>
      <c r="B954">
        <v>63.57</v>
      </c>
      <c r="C954">
        <v>63.900002000000001</v>
      </c>
      <c r="D954">
        <v>61.259998000000003</v>
      </c>
      <c r="E954">
        <v>62.139999000000003</v>
      </c>
      <c r="F954">
        <v>2382700</v>
      </c>
      <c r="G954">
        <v>59.946579</v>
      </c>
    </row>
    <row r="955" spans="1:7" x14ac:dyDescent="0.25">
      <c r="A955" s="1">
        <v>41928</v>
      </c>
      <c r="B955">
        <v>61.299999</v>
      </c>
      <c r="C955">
        <v>62.139999000000003</v>
      </c>
      <c r="D955">
        <v>60.650002000000001</v>
      </c>
      <c r="E955">
        <v>61.849997999999999</v>
      </c>
      <c r="F955">
        <v>2229500</v>
      </c>
      <c r="G955">
        <v>59.666814000000002</v>
      </c>
    </row>
    <row r="956" spans="1:7" x14ac:dyDescent="0.25">
      <c r="A956" s="1">
        <v>41929</v>
      </c>
      <c r="B956">
        <v>62.220001000000003</v>
      </c>
      <c r="C956">
        <v>63.310001</v>
      </c>
      <c r="D956">
        <v>61.759998000000003</v>
      </c>
      <c r="E956">
        <v>63.09</v>
      </c>
      <c r="F956">
        <v>1853100</v>
      </c>
      <c r="G956">
        <v>60.863045999999997</v>
      </c>
    </row>
    <row r="957" spans="1:7" x14ac:dyDescent="0.25">
      <c r="A957" s="1">
        <v>41932</v>
      </c>
      <c r="B957">
        <v>63.099997999999999</v>
      </c>
      <c r="C957">
        <v>64.949996999999996</v>
      </c>
      <c r="D957">
        <v>62.959999000000003</v>
      </c>
      <c r="E957">
        <v>64.879997000000003</v>
      </c>
      <c r="F957">
        <v>1790100</v>
      </c>
      <c r="G957">
        <v>62.589860000000002</v>
      </c>
    </row>
    <row r="958" spans="1:7" x14ac:dyDescent="0.25">
      <c r="A958" s="1">
        <v>41933</v>
      </c>
      <c r="B958">
        <v>64.779999000000004</v>
      </c>
      <c r="C958">
        <v>65.660004000000001</v>
      </c>
      <c r="D958">
        <v>64.5</v>
      </c>
      <c r="E958">
        <v>65.360000999999997</v>
      </c>
      <c r="F958">
        <v>1529900</v>
      </c>
      <c r="G958">
        <v>63.05292</v>
      </c>
    </row>
    <row r="959" spans="1:7" x14ac:dyDescent="0.25">
      <c r="A959" s="1">
        <v>41934</v>
      </c>
      <c r="B959">
        <v>65.370002999999997</v>
      </c>
      <c r="C959">
        <v>65.629997000000003</v>
      </c>
      <c r="D959">
        <v>64.449996999999996</v>
      </c>
      <c r="E959">
        <v>65.430000000000007</v>
      </c>
      <c r="F959">
        <v>2433700</v>
      </c>
      <c r="G959">
        <v>63.120449000000001</v>
      </c>
    </row>
    <row r="960" spans="1:7" x14ac:dyDescent="0.25">
      <c r="A960" s="1">
        <v>41935</v>
      </c>
      <c r="B960">
        <v>67.129997000000003</v>
      </c>
      <c r="C960">
        <v>69.349997999999999</v>
      </c>
      <c r="D960">
        <v>66.75</v>
      </c>
      <c r="E960">
        <v>66.949996999999996</v>
      </c>
      <c r="F960">
        <v>2675300</v>
      </c>
      <c r="G960">
        <v>64.586793</v>
      </c>
    </row>
    <row r="961" spans="1:7" x14ac:dyDescent="0.25">
      <c r="A961" s="1">
        <v>41936</v>
      </c>
      <c r="B961">
        <v>67.019997000000004</v>
      </c>
      <c r="C961">
        <v>67.489998</v>
      </c>
      <c r="D961">
        <v>66.430000000000007</v>
      </c>
      <c r="E961">
        <v>66.800003000000004</v>
      </c>
      <c r="F961">
        <v>1587500</v>
      </c>
      <c r="G961">
        <v>64.442093</v>
      </c>
    </row>
    <row r="962" spans="1:7" x14ac:dyDescent="0.25">
      <c r="A962" s="1">
        <v>41939</v>
      </c>
      <c r="B962">
        <v>66.349997999999999</v>
      </c>
      <c r="C962">
        <v>67.959998999999996</v>
      </c>
      <c r="D962">
        <v>66.25</v>
      </c>
      <c r="E962">
        <v>67.919998000000007</v>
      </c>
      <c r="F962">
        <v>1832100</v>
      </c>
      <c r="G962">
        <v>65.522554999999997</v>
      </c>
    </row>
    <row r="963" spans="1:7" x14ac:dyDescent="0.25">
      <c r="A963" s="1">
        <v>41940</v>
      </c>
      <c r="B963">
        <v>68.379997000000003</v>
      </c>
      <c r="C963">
        <v>68.709998999999996</v>
      </c>
      <c r="D963">
        <v>67.470000999999996</v>
      </c>
      <c r="E963">
        <v>67.900002000000001</v>
      </c>
      <c r="F963">
        <v>1453100</v>
      </c>
      <c r="G963">
        <v>65.503264000000001</v>
      </c>
    </row>
    <row r="964" spans="1:7" x14ac:dyDescent="0.25">
      <c r="A964" s="1">
        <v>41941</v>
      </c>
      <c r="B964">
        <v>67.919998000000007</v>
      </c>
      <c r="C964">
        <v>68.139999000000003</v>
      </c>
      <c r="D964">
        <v>67.290001000000004</v>
      </c>
      <c r="E964">
        <v>67.720000999999996</v>
      </c>
      <c r="F964">
        <v>1237200</v>
      </c>
      <c r="G964">
        <v>65.329616999999999</v>
      </c>
    </row>
    <row r="965" spans="1:7" x14ac:dyDescent="0.25">
      <c r="A965" s="1">
        <v>41942</v>
      </c>
      <c r="B965">
        <v>67.870002999999997</v>
      </c>
      <c r="C965">
        <v>69.260002</v>
      </c>
      <c r="D965">
        <v>67.519997000000004</v>
      </c>
      <c r="E965">
        <v>68.940002000000007</v>
      </c>
      <c r="F965">
        <v>1683400</v>
      </c>
      <c r="G965">
        <v>66.506555000000006</v>
      </c>
    </row>
    <row r="966" spans="1:7" x14ac:dyDescent="0.25">
      <c r="A966" s="1">
        <v>41943</v>
      </c>
      <c r="B966">
        <v>69.680000000000007</v>
      </c>
      <c r="C966">
        <v>69.879997000000003</v>
      </c>
      <c r="D966">
        <v>68.959998999999996</v>
      </c>
      <c r="E966">
        <v>69.25</v>
      </c>
      <c r="F966">
        <v>1884300</v>
      </c>
      <c r="G966">
        <v>66.805610000000001</v>
      </c>
    </row>
    <row r="967" spans="1:7" x14ac:dyDescent="0.25">
      <c r="A967" s="1">
        <v>41946</v>
      </c>
      <c r="B967">
        <v>69.089995999999999</v>
      </c>
      <c r="C967">
        <v>69.690002000000007</v>
      </c>
      <c r="D967">
        <v>69.080001999999993</v>
      </c>
      <c r="E967">
        <v>69.529999000000004</v>
      </c>
      <c r="F967">
        <v>1468500</v>
      </c>
      <c r="G967">
        <v>67.075725000000006</v>
      </c>
    </row>
    <row r="968" spans="1:7" x14ac:dyDescent="0.25">
      <c r="A968" s="1">
        <v>41947</v>
      </c>
      <c r="B968">
        <v>69.639999000000003</v>
      </c>
      <c r="C968">
        <v>70.540001000000004</v>
      </c>
      <c r="D968">
        <v>69.629997000000003</v>
      </c>
      <c r="E968">
        <v>70.349997999999999</v>
      </c>
      <c r="F968">
        <v>1617500</v>
      </c>
      <c r="G968">
        <v>67.866781000000003</v>
      </c>
    </row>
    <row r="969" spans="1:7" x14ac:dyDescent="0.25">
      <c r="A969" s="1">
        <v>41948</v>
      </c>
      <c r="B969">
        <v>70.980002999999996</v>
      </c>
      <c r="C969">
        <v>70.989998</v>
      </c>
      <c r="D969">
        <v>68.839995999999999</v>
      </c>
      <c r="E969">
        <v>69</v>
      </c>
      <c r="F969">
        <v>1889800</v>
      </c>
      <c r="G969">
        <v>66.564435000000003</v>
      </c>
    </row>
    <row r="970" spans="1:7" x14ac:dyDescent="0.25">
      <c r="A970" s="1">
        <v>41949</v>
      </c>
      <c r="B970">
        <v>69.25</v>
      </c>
      <c r="C970">
        <v>70.029999000000004</v>
      </c>
      <c r="D970">
        <v>69.129997000000003</v>
      </c>
      <c r="E970">
        <v>69.940002000000007</v>
      </c>
      <c r="F970">
        <v>1792300</v>
      </c>
      <c r="G970">
        <v>67.471256999999994</v>
      </c>
    </row>
    <row r="971" spans="1:7" x14ac:dyDescent="0.25">
      <c r="A971" s="1">
        <v>41950</v>
      </c>
      <c r="B971">
        <v>69.930000000000007</v>
      </c>
      <c r="C971">
        <v>70.349997999999999</v>
      </c>
      <c r="D971">
        <v>69.489998</v>
      </c>
      <c r="E971">
        <v>69.949996999999996</v>
      </c>
      <c r="F971">
        <v>1168500</v>
      </c>
      <c r="G971">
        <v>67.480897999999996</v>
      </c>
    </row>
    <row r="972" spans="1:7" x14ac:dyDescent="0.25">
      <c r="A972" s="1">
        <v>41953</v>
      </c>
      <c r="B972">
        <v>69.949996999999996</v>
      </c>
      <c r="C972">
        <v>70.559997999999993</v>
      </c>
      <c r="D972">
        <v>69.599997999999999</v>
      </c>
      <c r="E972">
        <v>70.470000999999996</v>
      </c>
      <c r="F972">
        <v>1184700</v>
      </c>
      <c r="G972">
        <v>67.982547999999994</v>
      </c>
    </row>
    <row r="973" spans="1:7" x14ac:dyDescent="0.25">
      <c r="A973" s="1">
        <v>41954</v>
      </c>
      <c r="B973">
        <v>70.480002999999996</v>
      </c>
      <c r="C973">
        <v>70.559997999999993</v>
      </c>
      <c r="D973">
        <v>69.620002999999997</v>
      </c>
      <c r="E973">
        <v>69.739998</v>
      </c>
      <c r="F973">
        <v>1254700</v>
      </c>
      <c r="G973">
        <v>67.278312</v>
      </c>
    </row>
    <row r="974" spans="1:7" x14ac:dyDescent="0.25">
      <c r="A974" s="1">
        <v>41955</v>
      </c>
      <c r="B974">
        <v>69.319999999999993</v>
      </c>
      <c r="C974">
        <v>70.739998</v>
      </c>
      <c r="D974">
        <v>69.040001000000004</v>
      </c>
      <c r="E974">
        <v>70.660004000000001</v>
      </c>
      <c r="F974">
        <v>1552700</v>
      </c>
      <c r="G974">
        <v>68.165842999999995</v>
      </c>
    </row>
    <row r="975" spans="1:7" x14ac:dyDescent="0.25">
      <c r="A975" s="1">
        <v>41956</v>
      </c>
      <c r="B975">
        <v>70.830001999999993</v>
      </c>
      <c r="C975">
        <v>71.5</v>
      </c>
      <c r="D975">
        <v>70.190002000000007</v>
      </c>
      <c r="E975">
        <v>70.709998999999996</v>
      </c>
      <c r="F975">
        <v>1408000</v>
      </c>
      <c r="G975">
        <v>68.214073999999997</v>
      </c>
    </row>
    <row r="976" spans="1:7" x14ac:dyDescent="0.25">
      <c r="A976" s="1">
        <v>41957</v>
      </c>
      <c r="B976">
        <v>70.730002999999996</v>
      </c>
      <c r="C976">
        <v>70.769997000000004</v>
      </c>
      <c r="D976">
        <v>69.809997999999993</v>
      </c>
      <c r="E976">
        <v>70.099997999999999</v>
      </c>
      <c r="F976">
        <v>1215100</v>
      </c>
      <c r="G976">
        <v>67.625604999999993</v>
      </c>
    </row>
    <row r="977" spans="1:7" x14ac:dyDescent="0.25">
      <c r="A977" s="1">
        <v>41960</v>
      </c>
      <c r="B977">
        <v>70</v>
      </c>
      <c r="C977">
        <v>70.769997000000004</v>
      </c>
      <c r="D977">
        <v>69.830001999999993</v>
      </c>
      <c r="E977">
        <v>70.75</v>
      </c>
      <c r="F977">
        <v>1258300</v>
      </c>
      <c r="G977">
        <v>68.252662999999998</v>
      </c>
    </row>
    <row r="978" spans="1:7" x14ac:dyDescent="0.25">
      <c r="A978" s="1">
        <v>41961</v>
      </c>
      <c r="B978">
        <v>71.160004000000001</v>
      </c>
      <c r="C978">
        <v>71.449996999999996</v>
      </c>
      <c r="D978">
        <v>70.669998000000007</v>
      </c>
      <c r="E978">
        <v>70.900002000000001</v>
      </c>
      <c r="F978">
        <v>1970700</v>
      </c>
      <c r="G978">
        <v>68.397369999999995</v>
      </c>
    </row>
    <row r="979" spans="1:7" x14ac:dyDescent="0.25">
      <c r="A979" s="1">
        <v>41962</v>
      </c>
      <c r="B979">
        <v>71.169998000000007</v>
      </c>
      <c r="C979">
        <v>71.199996999999996</v>
      </c>
      <c r="D979">
        <v>70.690002000000007</v>
      </c>
      <c r="E979">
        <v>71.180000000000007</v>
      </c>
      <c r="F979">
        <v>2333100</v>
      </c>
      <c r="G979">
        <v>68.667484999999999</v>
      </c>
    </row>
    <row r="980" spans="1:7" x14ac:dyDescent="0.25">
      <c r="A980" s="1">
        <v>41963</v>
      </c>
      <c r="B980">
        <v>70.870002999999997</v>
      </c>
      <c r="C980">
        <v>72.120002999999997</v>
      </c>
      <c r="D980">
        <v>70.870002999999997</v>
      </c>
      <c r="E980">
        <v>71.760002</v>
      </c>
      <c r="F980">
        <v>1494300</v>
      </c>
      <c r="G980">
        <v>69.227013999999997</v>
      </c>
    </row>
    <row r="981" spans="1:7" x14ac:dyDescent="0.25">
      <c r="A981" s="1">
        <v>41964</v>
      </c>
      <c r="B981">
        <v>72.550003000000004</v>
      </c>
      <c r="C981">
        <v>72.629997000000003</v>
      </c>
      <c r="D981">
        <v>71.589995999999999</v>
      </c>
      <c r="E981">
        <v>71.980002999999996</v>
      </c>
      <c r="F981">
        <v>1815100</v>
      </c>
      <c r="G981">
        <v>69.439250000000001</v>
      </c>
    </row>
    <row r="982" spans="1:7" x14ac:dyDescent="0.25">
      <c r="A982" s="1">
        <v>41967</v>
      </c>
      <c r="B982">
        <v>72.25</v>
      </c>
      <c r="C982">
        <v>72.809997999999993</v>
      </c>
      <c r="D982">
        <v>72.040001000000004</v>
      </c>
      <c r="E982">
        <v>72.690002000000007</v>
      </c>
      <c r="F982">
        <v>1673500</v>
      </c>
      <c r="G982">
        <v>70.124187000000006</v>
      </c>
    </row>
    <row r="983" spans="1:7" x14ac:dyDescent="0.25">
      <c r="A983" s="1">
        <v>41968</v>
      </c>
      <c r="B983">
        <v>72.650002000000001</v>
      </c>
      <c r="C983">
        <v>73.730002999999996</v>
      </c>
      <c r="D983">
        <v>72.550003000000004</v>
      </c>
      <c r="E983">
        <v>73.260002</v>
      </c>
      <c r="F983">
        <v>1764900</v>
      </c>
      <c r="G983">
        <v>70.674066999999994</v>
      </c>
    </row>
    <row r="984" spans="1:7" x14ac:dyDescent="0.25">
      <c r="A984" s="1">
        <v>41969</v>
      </c>
      <c r="B984">
        <v>73.069999999999993</v>
      </c>
      <c r="C984">
        <v>73.410004000000001</v>
      </c>
      <c r="D984">
        <v>72.639999000000003</v>
      </c>
      <c r="E984">
        <v>72.889999000000003</v>
      </c>
      <c r="F984">
        <v>1329300</v>
      </c>
      <c r="G984">
        <v>70.317125000000004</v>
      </c>
    </row>
    <row r="985" spans="1:7" x14ac:dyDescent="0.25">
      <c r="A985" s="1">
        <v>41971</v>
      </c>
      <c r="B985">
        <v>73.190002000000007</v>
      </c>
      <c r="C985">
        <v>74.279999000000004</v>
      </c>
      <c r="D985">
        <v>73.190002000000007</v>
      </c>
      <c r="E985">
        <v>74</v>
      </c>
      <c r="F985">
        <v>708700</v>
      </c>
      <c r="G985">
        <v>71.387944000000005</v>
      </c>
    </row>
    <row r="986" spans="1:7" x14ac:dyDescent="0.25">
      <c r="A986" s="1">
        <v>41974</v>
      </c>
      <c r="B986">
        <v>72.839995999999999</v>
      </c>
      <c r="C986">
        <v>73.660004000000001</v>
      </c>
      <c r="D986">
        <v>72.459998999999996</v>
      </c>
      <c r="E986">
        <v>73.029999000000004</v>
      </c>
      <c r="F986">
        <v>1529300</v>
      </c>
      <c r="G986">
        <v>70.452181999999993</v>
      </c>
    </row>
    <row r="987" spans="1:7" x14ac:dyDescent="0.25">
      <c r="A987" s="1">
        <v>41975</v>
      </c>
      <c r="B987">
        <v>72.940002000000007</v>
      </c>
      <c r="C987">
        <v>73.959998999999996</v>
      </c>
      <c r="D987">
        <v>72.699996999999996</v>
      </c>
      <c r="E987">
        <v>73.589995999999999</v>
      </c>
      <c r="F987">
        <v>2105300</v>
      </c>
      <c r="G987">
        <v>70.992412999999999</v>
      </c>
    </row>
    <row r="988" spans="1:7" x14ac:dyDescent="0.25">
      <c r="A988" s="1">
        <v>41976</v>
      </c>
      <c r="B988">
        <v>73.480002999999996</v>
      </c>
      <c r="C988">
        <v>73.680000000000007</v>
      </c>
      <c r="D988">
        <v>72.290001000000004</v>
      </c>
      <c r="E988">
        <v>72.400002000000001</v>
      </c>
      <c r="F988">
        <v>2774600</v>
      </c>
      <c r="G988">
        <v>69.844423000000006</v>
      </c>
    </row>
    <row r="989" spans="1:7" x14ac:dyDescent="0.25">
      <c r="A989" s="1">
        <v>41977</v>
      </c>
      <c r="B989">
        <v>72.459998999999996</v>
      </c>
      <c r="C989">
        <v>72.800003000000004</v>
      </c>
      <c r="D989">
        <v>71.970000999999996</v>
      </c>
      <c r="E989">
        <v>72.120002999999997</v>
      </c>
      <c r="F989">
        <v>1788500</v>
      </c>
      <c r="G989">
        <v>69.574307000000005</v>
      </c>
    </row>
    <row r="990" spans="1:7" x14ac:dyDescent="0.25">
      <c r="A990" s="1">
        <v>41978</v>
      </c>
      <c r="B990">
        <v>71.989998</v>
      </c>
      <c r="C990">
        <v>72.25</v>
      </c>
      <c r="D990">
        <v>71.580001999999993</v>
      </c>
      <c r="E990">
        <v>71.940002000000007</v>
      </c>
      <c r="F990">
        <v>1389200</v>
      </c>
      <c r="G990">
        <v>69.400660999999999</v>
      </c>
    </row>
    <row r="991" spans="1:7" x14ac:dyDescent="0.25">
      <c r="A991" s="1">
        <v>41981</v>
      </c>
      <c r="B991">
        <v>72.040001000000004</v>
      </c>
      <c r="C991">
        <v>72.440002000000007</v>
      </c>
      <c r="D991">
        <v>71.540001000000004</v>
      </c>
      <c r="E991">
        <v>71.760002</v>
      </c>
      <c r="F991">
        <v>1480000</v>
      </c>
      <c r="G991">
        <v>69.227013999999997</v>
      </c>
    </row>
    <row r="992" spans="1:7" x14ac:dyDescent="0.25">
      <c r="A992" s="1">
        <v>41982</v>
      </c>
      <c r="B992">
        <v>71.239998</v>
      </c>
      <c r="C992">
        <v>71.839995999999999</v>
      </c>
      <c r="D992">
        <v>70.5</v>
      </c>
      <c r="E992">
        <v>71.25</v>
      </c>
      <c r="F992">
        <v>1631700</v>
      </c>
      <c r="G992">
        <v>68.735014000000007</v>
      </c>
    </row>
    <row r="993" spans="1:7" x14ac:dyDescent="0.25">
      <c r="A993" s="1">
        <v>41983</v>
      </c>
      <c r="B993">
        <v>71.269997000000004</v>
      </c>
      <c r="C993">
        <v>72.160004000000001</v>
      </c>
      <c r="D993">
        <v>71.099997999999999</v>
      </c>
      <c r="E993">
        <v>71.239998</v>
      </c>
      <c r="F993">
        <v>1572100</v>
      </c>
      <c r="G993">
        <v>68.725364999999996</v>
      </c>
    </row>
    <row r="994" spans="1:7" x14ac:dyDescent="0.25">
      <c r="A994" s="1">
        <v>41984</v>
      </c>
      <c r="B994">
        <v>70.879997000000003</v>
      </c>
      <c r="C994">
        <v>71.680000000000007</v>
      </c>
      <c r="D994">
        <v>70.709998999999996</v>
      </c>
      <c r="E994">
        <v>71.029999000000004</v>
      </c>
      <c r="F994">
        <v>1283200</v>
      </c>
      <c r="G994">
        <v>68.919422999999995</v>
      </c>
    </row>
    <row r="995" spans="1:7" x14ac:dyDescent="0.25">
      <c r="A995" s="1">
        <v>41985</v>
      </c>
      <c r="B995">
        <v>70.629997000000003</v>
      </c>
      <c r="C995">
        <v>71.629997000000003</v>
      </c>
      <c r="D995">
        <v>70.169998000000007</v>
      </c>
      <c r="E995">
        <v>70.209998999999996</v>
      </c>
      <c r="F995">
        <v>1435500</v>
      </c>
      <c r="G995">
        <v>68.123788000000005</v>
      </c>
    </row>
    <row r="996" spans="1:7" x14ac:dyDescent="0.25">
      <c r="A996" s="1">
        <v>41988</v>
      </c>
      <c r="B996">
        <v>70.580001999999993</v>
      </c>
      <c r="C996">
        <v>70.889999000000003</v>
      </c>
      <c r="D996">
        <v>69.779999000000004</v>
      </c>
      <c r="E996">
        <v>69.910004000000001</v>
      </c>
      <c r="F996">
        <v>1364100</v>
      </c>
      <c r="G996">
        <v>67.832706999999999</v>
      </c>
    </row>
    <row r="997" spans="1:7" x14ac:dyDescent="0.25">
      <c r="A997" s="1">
        <v>41989</v>
      </c>
      <c r="B997">
        <v>69.75</v>
      </c>
      <c r="C997">
        <v>71.449996999999996</v>
      </c>
      <c r="D997">
        <v>69.389999000000003</v>
      </c>
      <c r="E997">
        <v>69.889999000000003</v>
      </c>
      <c r="F997">
        <v>1227900</v>
      </c>
      <c r="G997">
        <v>67.813297000000006</v>
      </c>
    </row>
    <row r="998" spans="1:7" x14ac:dyDescent="0.25">
      <c r="A998" s="1">
        <v>41990</v>
      </c>
      <c r="B998">
        <v>69.830001999999993</v>
      </c>
      <c r="C998">
        <v>70.790001000000004</v>
      </c>
      <c r="D998">
        <v>69.709998999999996</v>
      </c>
      <c r="E998">
        <v>70.510002</v>
      </c>
      <c r="F998">
        <v>2068100</v>
      </c>
      <c r="G998">
        <v>68.414877000000004</v>
      </c>
    </row>
    <row r="999" spans="1:7" x14ac:dyDescent="0.25">
      <c r="A999" s="1">
        <v>41991</v>
      </c>
      <c r="B999">
        <v>71.290001000000004</v>
      </c>
      <c r="C999">
        <v>72.309997999999993</v>
      </c>
      <c r="D999">
        <v>70.730002999999996</v>
      </c>
      <c r="E999">
        <v>72.309997999999993</v>
      </c>
      <c r="F999">
        <v>2347600</v>
      </c>
      <c r="G999">
        <v>70.161388000000002</v>
      </c>
    </row>
    <row r="1000" spans="1:7" x14ac:dyDescent="0.25">
      <c r="A1000" s="1">
        <v>41992</v>
      </c>
      <c r="B1000">
        <v>72.209998999999996</v>
      </c>
      <c r="C1000">
        <v>72.839995999999999</v>
      </c>
      <c r="D1000">
        <v>71.319999999999993</v>
      </c>
      <c r="E1000">
        <v>71.660004000000001</v>
      </c>
      <c r="F1000">
        <v>2703800</v>
      </c>
      <c r="G1000">
        <v>69.530708000000004</v>
      </c>
    </row>
    <row r="1001" spans="1:7" x14ac:dyDescent="0.25">
      <c r="A1001" s="1">
        <v>41995</v>
      </c>
      <c r="B1001">
        <v>71.919998000000007</v>
      </c>
      <c r="C1001">
        <v>72.800003000000004</v>
      </c>
      <c r="D1001">
        <v>71.919998000000007</v>
      </c>
      <c r="E1001">
        <v>72.760002</v>
      </c>
      <c r="F1001">
        <v>1073000</v>
      </c>
      <c r="G1001">
        <v>70.598021000000003</v>
      </c>
    </row>
    <row r="1002" spans="1:7" x14ac:dyDescent="0.25">
      <c r="A1002" s="1">
        <v>41996</v>
      </c>
      <c r="B1002">
        <v>73.120002999999997</v>
      </c>
      <c r="C1002">
        <v>73.599997999999999</v>
      </c>
      <c r="D1002">
        <v>73</v>
      </c>
      <c r="E1002">
        <v>73.449996999999996</v>
      </c>
      <c r="F1002">
        <v>936000</v>
      </c>
      <c r="G1002">
        <v>71.267512999999994</v>
      </c>
    </row>
    <row r="1003" spans="1:7" x14ac:dyDescent="0.25">
      <c r="A1003" s="1">
        <v>41997</v>
      </c>
      <c r="B1003">
        <v>73.419998000000007</v>
      </c>
      <c r="C1003">
        <v>73.980002999999996</v>
      </c>
      <c r="D1003">
        <v>73.389999000000003</v>
      </c>
      <c r="E1003">
        <v>73.480002999999996</v>
      </c>
      <c r="F1003">
        <v>500900</v>
      </c>
      <c r="G1003">
        <v>71.296627999999998</v>
      </c>
    </row>
    <row r="1004" spans="1:7" x14ac:dyDescent="0.25">
      <c r="A1004" s="1">
        <v>41999</v>
      </c>
      <c r="B1004">
        <v>73.400002000000001</v>
      </c>
      <c r="C1004">
        <v>73.480002999999996</v>
      </c>
      <c r="D1004">
        <v>73.080001999999993</v>
      </c>
      <c r="E1004">
        <v>73.110000999999997</v>
      </c>
      <c r="F1004">
        <v>461500</v>
      </c>
      <c r="G1004">
        <v>70.937619999999995</v>
      </c>
    </row>
    <row r="1005" spans="1:7" x14ac:dyDescent="0.25">
      <c r="A1005" s="1">
        <v>42002</v>
      </c>
      <c r="B1005">
        <v>72.980002999999996</v>
      </c>
      <c r="C1005">
        <v>73.260002</v>
      </c>
      <c r="D1005">
        <v>72.25</v>
      </c>
      <c r="E1005">
        <v>72.910004000000001</v>
      </c>
      <c r="F1005">
        <v>599500</v>
      </c>
      <c r="G1005">
        <v>70.743565000000004</v>
      </c>
    </row>
    <row r="1006" spans="1:7" x14ac:dyDescent="0.25">
      <c r="A1006" s="1">
        <v>42003</v>
      </c>
      <c r="B1006">
        <v>72.629997000000003</v>
      </c>
      <c r="C1006">
        <v>73.139999000000003</v>
      </c>
      <c r="D1006">
        <v>72.5</v>
      </c>
      <c r="E1006">
        <v>72.699996999999996</v>
      </c>
      <c r="F1006">
        <v>813000</v>
      </c>
      <c r="G1006">
        <v>70.539799000000002</v>
      </c>
    </row>
    <row r="1007" spans="1:7" x14ac:dyDescent="0.25">
      <c r="A1007" s="1">
        <v>42004</v>
      </c>
      <c r="B1007">
        <v>72.800003000000004</v>
      </c>
      <c r="C1007">
        <v>72.910004000000001</v>
      </c>
      <c r="D1007">
        <v>71.680000000000007</v>
      </c>
      <c r="E1007">
        <v>71.680000000000007</v>
      </c>
      <c r="F1007">
        <v>871300</v>
      </c>
      <c r="G1007">
        <v>69.550110000000004</v>
      </c>
    </row>
    <row r="1008" spans="1:7" x14ac:dyDescent="0.25">
      <c r="A1008" s="1">
        <v>42006</v>
      </c>
      <c r="B1008">
        <v>71.680000000000007</v>
      </c>
      <c r="C1008">
        <v>72.339995999999999</v>
      </c>
      <c r="D1008">
        <v>70.970000999999996</v>
      </c>
      <c r="E1008">
        <v>71.599997999999999</v>
      </c>
      <c r="F1008">
        <v>1042400</v>
      </c>
      <c r="G1008">
        <v>69.472485000000006</v>
      </c>
    </row>
    <row r="1009" spans="1:7" x14ac:dyDescent="0.25">
      <c r="A1009" s="1">
        <v>42009</v>
      </c>
      <c r="B1009">
        <v>70.989998</v>
      </c>
      <c r="C1009">
        <v>71.709998999999996</v>
      </c>
      <c r="D1009">
        <v>70.930000000000007</v>
      </c>
      <c r="E1009">
        <v>71.379997000000003</v>
      </c>
      <c r="F1009">
        <v>1433500</v>
      </c>
      <c r="G1009">
        <v>69.259021000000004</v>
      </c>
    </row>
    <row r="1010" spans="1:7" x14ac:dyDescent="0.25">
      <c r="A1010" s="1">
        <v>42010</v>
      </c>
      <c r="B1010">
        <v>71.639999000000003</v>
      </c>
      <c r="C1010">
        <v>71.989998</v>
      </c>
      <c r="D1010">
        <v>70.779999000000004</v>
      </c>
      <c r="E1010">
        <v>71.480002999999996</v>
      </c>
      <c r="F1010">
        <v>1549100</v>
      </c>
      <c r="G1010">
        <v>69.356055999999995</v>
      </c>
    </row>
    <row r="1011" spans="1:7" x14ac:dyDescent="0.25">
      <c r="A1011" s="1">
        <v>42011</v>
      </c>
      <c r="B1011">
        <v>71.919998000000007</v>
      </c>
      <c r="C1011">
        <v>72.75</v>
      </c>
      <c r="D1011">
        <v>71.760002</v>
      </c>
      <c r="E1011">
        <v>72.519997000000004</v>
      </c>
      <c r="F1011">
        <v>1163600</v>
      </c>
      <c r="G1011">
        <v>70.365146999999993</v>
      </c>
    </row>
    <row r="1012" spans="1:7" x14ac:dyDescent="0.25">
      <c r="A1012" s="1">
        <v>42012</v>
      </c>
      <c r="B1012">
        <v>73.230002999999996</v>
      </c>
      <c r="C1012">
        <v>74.25</v>
      </c>
      <c r="D1012">
        <v>73.150002000000001</v>
      </c>
      <c r="E1012">
        <v>74.199996999999996</v>
      </c>
      <c r="F1012">
        <v>1794800</v>
      </c>
      <c r="G1012">
        <v>71.995227999999997</v>
      </c>
    </row>
    <row r="1013" spans="1:7" x14ac:dyDescent="0.25">
      <c r="A1013" s="1">
        <v>42013</v>
      </c>
      <c r="B1013">
        <v>74.230002999999996</v>
      </c>
      <c r="C1013">
        <v>74.260002</v>
      </c>
      <c r="D1013">
        <v>73.400002000000001</v>
      </c>
      <c r="E1013">
        <v>73.849997999999999</v>
      </c>
      <c r="F1013">
        <v>1155700</v>
      </c>
      <c r="G1013">
        <v>71.655629000000005</v>
      </c>
    </row>
    <row r="1014" spans="1:7" x14ac:dyDescent="0.25">
      <c r="A1014" s="1">
        <v>42016</v>
      </c>
      <c r="B1014">
        <v>74.160004000000001</v>
      </c>
      <c r="C1014">
        <v>74.190002000000007</v>
      </c>
      <c r="D1014">
        <v>73.129997000000003</v>
      </c>
      <c r="E1014">
        <v>73.230002999999996</v>
      </c>
      <c r="F1014">
        <v>1049900</v>
      </c>
      <c r="G1014">
        <v>71.054057</v>
      </c>
    </row>
    <row r="1015" spans="1:7" x14ac:dyDescent="0.25">
      <c r="A1015" s="1">
        <v>42017</v>
      </c>
      <c r="B1015">
        <v>73.930000000000007</v>
      </c>
      <c r="C1015">
        <v>74.870002999999997</v>
      </c>
      <c r="D1015">
        <v>73.360000999999997</v>
      </c>
      <c r="E1015">
        <v>73.790001000000004</v>
      </c>
      <c r="F1015">
        <v>1311400</v>
      </c>
      <c r="G1015">
        <v>71.597414000000001</v>
      </c>
    </row>
    <row r="1016" spans="1:7" x14ac:dyDescent="0.25">
      <c r="A1016" s="1">
        <v>42018</v>
      </c>
      <c r="B1016">
        <v>73.169998000000007</v>
      </c>
      <c r="C1016">
        <v>74.870002999999997</v>
      </c>
      <c r="D1016">
        <v>73.059997999999993</v>
      </c>
      <c r="E1016">
        <v>74.809997999999993</v>
      </c>
      <c r="F1016">
        <v>1395600</v>
      </c>
      <c r="G1016">
        <v>72.587102999999999</v>
      </c>
    </row>
    <row r="1017" spans="1:7" x14ac:dyDescent="0.25">
      <c r="A1017" s="1">
        <v>42019</v>
      </c>
      <c r="B1017">
        <v>74.809997999999993</v>
      </c>
      <c r="C1017">
        <v>76.089995999999999</v>
      </c>
      <c r="D1017">
        <v>74.809997999999993</v>
      </c>
      <c r="E1017">
        <v>75.510002</v>
      </c>
      <c r="F1017">
        <v>1566700</v>
      </c>
      <c r="G1017">
        <v>73.266307999999995</v>
      </c>
    </row>
    <row r="1018" spans="1:7" x14ac:dyDescent="0.25">
      <c r="A1018" s="1">
        <v>42020</v>
      </c>
      <c r="B1018">
        <v>75.480002999999996</v>
      </c>
      <c r="C1018">
        <v>76.5</v>
      </c>
      <c r="D1018">
        <v>75.319999999999993</v>
      </c>
      <c r="E1018">
        <v>76.459998999999996</v>
      </c>
      <c r="F1018">
        <v>1036500</v>
      </c>
      <c r="G1018">
        <v>74.188077000000007</v>
      </c>
    </row>
    <row r="1019" spans="1:7" x14ac:dyDescent="0.25">
      <c r="A1019" s="1">
        <v>42024</v>
      </c>
      <c r="B1019">
        <v>77.120002999999997</v>
      </c>
      <c r="C1019">
        <v>77.830001999999993</v>
      </c>
      <c r="D1019">
        <v>76.269997000000004</v>
      </c>
      <c r="E1019">
        <v>77.800003000000004</v>
      </c>
      <c r="F1019">
        <v>1445000</v>
      </c>
      <c r="G1019">
        <v>75.488264000000001</v>
      </c>
    </row>
    <row r="1020" spans="1:7" x14ac:dyDescent="0.25">
      <c r="A1020" s="1">
        <v>42025</v>
      </c>
      <c r="B1020">
        <v>77.830001999999993</v>
      </c>
      <c r="C1020">
        <v>78.800003000000004</v>
      </c>
      <c r="D1020">
        <v>77.319999999999993</v>
      </c>
      <c r="E1020">
        <v>78.739998</v>
      </c>
      <c r="F1020">
        <v>2058900</v>
      </c>
      <c r="G1020">
        <v>76.400328000000002</v>
      </c>
    </row>
    <row r="1021" spans="1:7" x14ac:dyDescent="0.25">
      <c r="A1021" s="1">
        <v>42026</v>
      </c>
      <c r="B1021">
        <v>79.139999000000003</v>
      </c>
      <c r="C1021">
        <v>79.410004000000001</v>
      </c>
      <c r="D1021">
        <v>78.260002</v>
      </c>
      <c r="E1021">
        <v>79.339995999999999</v>
      </c>
      <c r="F1021">
        <v>3003900</v>
      </c>
      <c r="G1021">
        <v>76.982498000000007</v>
      </c>
    </row>
    <row r="1022" spans="1:7" x14ac:dyDescent="0.25">
      <c r="A1022" s="1">
        <v>42027</v>
      </c>
      <c r="B1022">
        <v>79.449996999999996</v>
      </c>
      <c r="C1022">
        <v>79.489998</v>
      </c>
      <c r="D1022">
        <v>78.419998000000007</v>
      </c>
      <c r="E1022">
        <v>78.510002</v>
      </c>
      <c r="F1022">
        <v>1088800</v>
      </c>
      <c r="G1022">
        <v>76.177166</v>
      </c>
    </row>
    <row r="1023" spans="1:7" x14ac:dyDescent="0.25">
      <c r="A1023" s="1">
        <v>42030</v>
      </c>
      <c r="B1023">
        <v>78.510002</v>
      </c>
      <c r="C1023">
        <v>79.169998000000007</v>
      </c>
      <c r="D1023">
        <v>78.080001999999993</v>
      </c>
      <c r="E1023">
        <v>79.120002999999997</v>
      </c>
      <c r="F1023">
        <v>1264900</v>
      </c>
      <c r="G1023">
        <v>76.769041000000001</v>
      </c>
    </row>
    <row r="1024" spans="1:7" x14ac:dyDescent="0.25">
      <c r="A1024" s="1">
        <v>42031</v>
      </c>
      <c r="B1024">
        <v>78.370002999999997</v>
      </c>
      <c r="C1024">
        <v>79.510002</v>
      </c>
      <c r="D1024">
        <v>78.150002000000001</v>
      </c>
      <c r="E1024">
        <v>79.199996999999996</v>
      </c>
      <c r="F1024">
        <v>1497200</v>
      </c>
      <c r="G1024">
        <v>76.846659000000002</v>
      </c>
    </row>
    <row r="1025" spans="1:7" x14ac:dyDescent="0.25">
      <c r="A1025" s="1">
        <v>42032</v>
      </c>
      <c r="B1025">
        <v>79.480002999999996</v>
      </c>
      <c r="C1025">
        <v>80.040001000000004</v>
      </c>
      <c r="D1025">
        <v>78.300003000000004</v>
      </c>
      <c r="E1025">
        <v>78.459998999999996</v>
      </c>
      <c r="F1025">
        <v>1050200</v>
      </c>
      <c r="G1025">
        <v>76.128648999999996</v>
      </c>
    </row>
    <row r="1026" spans="1:7" x14ac:dyDescent="0.25">
      <c r="A1026" s="1">
        <v>42033</v>
      </c>
      <c r="B1026">
        <v>78.639999000000003</v>
      </c>
      <c r="C1026">
        <v>79.209998999999996</v>
      </c>
      <c r="D1026">
        <v>77.910004000000001</v>
      </c>
      <c r="E1026">
        <v>79.080001999999993</v>
      </c>
      <c r="F1026">
        <v>1870900</v>
      </c>
      <c r="G1026">
        <v>76.730228999999994</v>
      </c>
    </row>
    <row r="1027" spans="1:7" x14ac:dyDescent="0.25">
      <c r="A1027" s="1">
        <v>42034</v>
      </c>
      <c r="B1027">
        <v>78.709998999999996</v>
      </c>
      <c r="C1027">
        <v>78.790001000000004</v>
      </c>
      <c r="D1027">
        <v>77.129997000000003</v>
      </c>
      <c r="E1027">
        <v>77.269997000000004</v>
      </c>
      <c r="F1027">
        <v>1590500</v>
      </c>
      <c r="G1027">
        <v>74.974006000000003</v>
      </c>
    </row>
    <row r="1028" spans="1:7" x14ac:dyDescent="0.25">
      <c r="A1028" s="1">
        <v>42037</v>
      </c>
      <c r="B1028">
        <v>77.430000000000007</v>
      </c>
      <c r="C1028">
        <v>78.529999000000004</v>
      </c>
      <c r="D1028">
        <v>76.699996999999996</v>
      </c>
      <c r="E1028">
        <v>78.5</v>
      </c>
      <c r="F1028">
        <v>1400300</v>
      </c>
      <c r="G1028">
        <v>76.167461000000003</v>
      </c>
    </row>
    <row r="1029" spans="1:7" x14ac:dyDescent="0.25">
      <c r="A1029" s="1">
        <v>42038</v>
      </c>
      <c r="B1029">
        <v>78.459998999999996</v>
      </c>
      <c r="C1029">
        <v>78.849997999999999</v>
      </c>
      <c r="D1029">
        <v>77.620002999999997</v>
      </c>
      <c r="E1029">
        <v>77.819999999999993</v>
      </c>
      <c r="F1029">
        <v>1225100</v>
      </c>
      <c r="G1029">
        <v>75.507666</v>
      </c>
    </row>
    <row r="1030" spans="1:7" x14ac:dyDescent="0.25">
      <c r="A1030" s="1">
        <v>42039</v>
      </c>
      <c r="B1030">
        <v>77.75</v>
      </c>
      <c r="C1030">
        <v>79.199996999999996</v>
      </c>
      <c r="D1030">
        <v>77.620002999999997</v>
      </c>
      <c r="E1030">
        <v>78.650002000000001</v>
      </c>
      <c r="F1030">
        <v>1249200</v>
      </c>
      <c r="G1030">
        <v>76.313006000000001</v>
      </c>
    </row>
    <row r="1031" spans="1:7" x14ac:dyDescent="0.25">
      <c r="A1031" s="1">
        <v>42040</v>
      </c>
      <c r="B1031">
        <v>78.660004000000001</v>
      </c>
      <c r="C1031">
        <v>78.889999000000003</v>
      </c>
      <c r="D1031">
        <v>77.239998</v>
      </c>
      <c r="E1031">
        <v>77.360000999999997</v>
      </c>
      <c r="F1031">
        <v>1922900</v>
      </c>
      <c r="G1031">
        <v>75.061335999999997</v>
      </c>
    </row>
    <row r="1032" spans="1:7" x14ac:dyDescent="0.25">
      <c r="A1032" s="1">
        <v>42041</v>
      </c>
      <c r="B1032">
        <v>76.459998999999996</v>
      </c>
      <c r="C1032">
        <v>78.389999000000003</v>
      </c>
      <c r="D1032">
        <v>76.459998999999996</v>
      </c>
      <c r="E1032">
        <v>77.989998</v>
      </c>
      <c r="F1032">
        <v>1953400</v>
      </c>
      <c r="G1032">
        <v>75.672612999999998</v>
      </c>
    </row>
    <row r="1033" spans="1:7" x14ac:dyDescent="0.25">
      <c r="A1033" s="1">
        <v>42044</v>
      </c>
      <c r="B1033">
        <v>78.029999000000004</v>
      </c>
      <c r="C1033">
        <v>78.370002999999997</v>
      </c>
      <c r="D1033">
        <v>77.510002</v>
      </c>
      <c r="E1033">
        <v>77.879997000000003</v>
      </c>
      <c r="F1033">
        <v>939900</v>
      </c>
      <c r="G1033">
        <v>75.565881000000005</v>
      </c>
    </row>
    <row r="1034" spans="1:7" x14ac:dyDescent="0.25">
      <c r="A1034" s="1">
        <v>42045</v>
      </c>
      <c r="B1034">
        <v>78.690002000000007</v>
      </c>
      <c r="C1034">
        <v>79.110000999999997</v>
      </c>
      <c r="D1034">
        <v>77.709998999999996</v>
      </c>
      <c r="E1034">
        <v>78.790001000000004</v>
      </c>
      <c r="F1034">
        <v>1273100</v>
      </c>
      <c r="G1034">
        <v>76.448845000000006</v>
      </c>
    </row>
    <row r="1035" spans="1:7" x14ac:dyDescent="0.25">
      <c r="A1035" s="1">
        <v>42046</v>
      </c>
      <c r="B1035">
        <v>78.919998000000007</v>
      </c>
      <c r="C1035">
        <v>79.529999000000004</v>
      </c>
      <c r="D1035">
        <v>78.400002000000001</v>
      </c>
      <c r="E1035">
        <v>79.489998</v>
      </c>
      <c r="F1035">
        <v>1656300</v>
      </c>
      <c r="G1035">
        <v>77.128041999999994</v>
      </c>
    </row>
    <row r="1036" spans="1:7" x14ac:dyDescent="0.25">
      <c r="A1036" s="1">
        <v>42047</v>
      </c>
      <c r="B1036">
        <v>80.5</v>
      </c>
      <c r="C1036">
        <v>81.449996999999996</v>
      </c>
      <c r="D1036">
        <v>77.769997000000004</v>
      </c>
      <c r="E1036">
        <v>78.300003000000004</v>
      </c>
      <c r="F1036">
        <v>2782800</v>
      </c>
      <c r="G1036">
        <v>75.973406999999995</v>
      </c>
    </row>
    <row r="1037" spans="1:7" x14ac:dyDescent="0.25">
      <c r="A1037" s="1">
        <v>42048</v>
      </c>
      <c r="B1037">
        <v>77.550003000000004</v>
      </c>
      <c r="C1037">
        <v>77.779999000000004</v>
      </c>
      <c r="D1037">
        <v>76.150002000000001</v>
      </c>
      <c r="E1037">
        <v>76.949996999999996</v>
      </c>
      <c r="F1037">
        <v>2685000</v>
      </c>
      <c r="G1037">
        <v>74.663515000000004</v>
      </c>
    </row>
    <row r="1038" spans="1:7" x14ac:dyDescent="0.25">
      <c r="A1038" s="1">
        <v>42052</v>
      </c>
      <c r="B1038">
        <v>76.559997999999993</v>
      </c>
      <c r="C1038">
        <v>77.470000999999996</v>
      </c>
      <c r="D1038">
        <v>76.260002</v>
      </c>
      <c r="E1038">
        <v>77.069999999999993</v>
      </c>
      <c r="F1038">
        <v>1518100</v>
      </c>
      <c r="G1038">
        <v>74.779951999999994</v>
      </c>
    </row>
    <row r="1039" spans="1:7" x14ac:dyDescent="0.25">
      <c r="A1039" s="1">
        <v>42053</v>
      </c>
      <c r="B1039">
        <v>76.680000000000007</v>
      </c>
      <c r="C1039">
        <v>78.300003000000004</v>
      </c>
      <c r="D1039">
        <v>76.680000000000007</v>
      </c>
      <c r="E1039">
        <v>78.019997000000004</v>
      </c>
      <c r="F1039">
        <v>1377400</v>
      </c>
      <c r="G1039">
        <v>75.701721000000006</v>
      </c>
    </row>
    <row r="1040" spans="1:7" x14ac:dyDescent="0.25">
      <c r="A1040" s="1">
        <v>42054</v>
      </c>
      <c r="B1040">
        <v>78.050003000000004</v>
      </c>
      <c r="C1040">
        <v>78.800003000000004</v>
      </c>
      <c r="D1040">
        <v>77.949996999999996</v>
      </c>
      <c r="E1040">
        <v>78.220000999999996</v>
      </c>
      <c r="F1040">
        <v>1626800</v>
      </c>
      <c r="G1040">
        <v>75.895781999999997</v>
      </c>
    </row>
    <row r="1041" spans="1:7" x14ac:dyDescent="0.25">
      <c r="A1041" s="1">
        <v>42055</v>
      </c>
      <c r="B1041">
        <v>77.989998</v>
      </c>
      <c r="C1041">
        <v>78.839995999999999</v>
      </c>
      <c r="D1041">
        <v>77.419998000000007</v>
      </c>
      <c r="E1041">
        <v>78.819999999999993</v>
      </c>
      <c r="F1041">
        <v>1322300</v>
      </c>
      <c r="G1041">
        <v>76.477952999999999</v>
      </c>
    </row>
    <row r="1042" spans="1:7" x14ac:dyDescent="0.25">
      <c r="A1042" s="1">
        <v>42058</v>
      </c>
      <c r="B1042">
        <v>78.819999999999993</v>
      </c>
      <c r="C1042">
        <v>79</v>
      </c>
      <c r="D1042">
        <v>78.440002000000007</v>
      </c>
      <c r="E1042">
        <v>78.849997999999999</v>
      </c>
      <c r="F1042">
        <v>874500</v>
      </c>
      <c r="G1042">
        <v>76.507059999999996</v>
      </c>
    </row>
    <row r="1043" spans="1:7" x14ac:dyDescent="0.25">
      <c r="A1043" s="1">
        <v>42059</v>
      </c>
      <c r="B1043">
        <v>78.680000000000007</v>
      </c>
      <c r="C1043">
        <v>79.080001999999993</v>
      </c>
      <c r="D1043">
        <v>78.339995999999999</v>
      </c>
      <c r="E1043">
        <v>78.910004000000001</v>
      </c>
      <c r="F1043">
        <v>1488900</v>
      </c>
      <c r="G1043">
        <v>76.565281999999996</v>
      </c>
    </row>
    <row r="1044" spans="1:7" x14ac:dyDescent="0.25">
      <c r="A1044" s="1">
        <v>42060</v>
      </c>
      <c r="B1044">
        <v>79</v>
      </c>
      <c r="C1044">
        <v>79.230002999999996</v>
      </c>
      <c r="D1044">
        <v>78.510002</v>
      </c>
      <c r="E1044">
        <v>79.029999000000004</v>
      </c>
      <c r="F1044">
        <v>813900</v>
      </c>
      <c r="G1044">
        <v>76.681712000000005</v>
      </c>
    </row>
    <row r="1045" spans="1:7" x14ac:dyDescent="0.25">
      <c r="A1045" s="1">
        <v>42061</v>
      </c>
      <c r="B1045">
        <v>79.069999999999993</v>
      </c>
      <c r="C1045">
        <v>79.069999999999993</v>
      </c>
      <c r="D1045">
        <v>77.900002000000001</v>
      </c>
      <c r="E1045">
        <v>78.190002000000007</v>
      </c>
      <c r="F1045">
        <v>3503100</v>
      </c>
      <c r="G1045">
        <v>75.866675000000001</v>
      </c>
    </row>
    <row r="1046" spans="1:7" x14ac:dyDescent="0.25">
      <c r="A1046" s="1">
        <v>42062</v>
      </c>
      <c r="B1046">
        <v>78.190002000000007</v>
      </c>
      <c r="C1046">
        <v>79.099997999999999</v>
      </c>
      <c r="D1046">
        <v>78.110000999999997</v>
      </c>
      <c r="E1046">
        <v>78.790001000000004</v>
      </c>
      <c r="F1046">
        <v>1398500</v>
      </c>
      <c r="G1046">
        <v>76.448845000000006</v>
      </c>
    </row>
    <row r="1047" spans="1:7" x14ac:dyDescent="0.25">
      <c r="A1047" s="1">
        <v>42065</v>
      </c>
      <c r="B1047">
        <v>78.930000000000007</v>
      </c>
      <c r="C1047">
        <v>79.419998000000007</v>
      </c>
      <c r="D1047">
        <v>78.790001000000004</v>
      </c>
      <c r="E1047">
        <v>79.199996999999996</v>
      </c>
      <c r="F1047">
        <v>1039100</v>
      </c>
      <c r="G1047">
        <v>76.846659000000002</v>
      </c>
    </row>
    <row r="1048" spans="1:7" x14ac:dyDescent="0.25">
      <c r="A1048" s="1">
        <v>42066</v>
      </c>
      <c r="B1048">
        <v>79.260002</v>
      </c>
      <c r="C1048">
        <v>79.309997999999993</v>
      </c>
      <c r="D1048">
        <v>78.489998</v>
      </c>
      <c r="E1048">
        <v>78.989998</v>
      </c>
      <c r="F1048">
        <v>1059100</v>
      </c>
      <c r="G1048">
        <v>76.642899</v>
      </c>
    </row>
    <row r="1049" spans="1:7" x14ac:dyDescent="0.25">
      <c r="A1049" s="1">
        <v>42067</v>
      </c>
      <c r="B1049">
        <v>78.970000999999996</v>
      </c>
      <c r="C1049">
        <v>78.989998</v>
      </c>
      <c r="D1049">
        <v>77.660004000000001</v>
      </c>
      <c r="E1049">
        <v>78.019997000000004</v>
      </c>
      <c r="F1049">
        <v>1826500</v>
      </c>
      <c r="G1049">
        <v>75.701721000000006</v>
      </c>
    </row>
    <row r="1050" spans="1:7" x14ac:dyDescent="0.25">
      <c r="A1050" s="1">
        <v>42068</v>
      </c>
      <c r="B1050">
        <v>78.330001999999993</v>
      </c>
      <c r="C1050">
        <v>79.050003000000004</v>
      </c>
      <c r="D1050">
        <v>78.069999999999993</v>
      </c>
      <c r="E1050">
        <v>78.900002000000001</v>
      </c>
      <c r="F1050">
        <v>1376700</v>
      </c>
      <c r="G1050">
        <v>76.555577</v>
      </c>
    </row>
    <row r="1051" spans="1:7" x14ac:dyDescent="0.25">
      <c r="A1051" s="1">
        <v>42069</v>
      </c>
      <c r="B1051">
        <v>78.800003000000004</v>
      </c>
      <c r="C1051">
        <v>78.800003000000004</v>
      </c>
      <c r="D1051">
        <v>78.089995999999999</v>
      </c>
      <c r="E1051">
        <v>78.349997999999999</v>
      </c>
      <c r="F1051">
        <v>2182200</v>
      </c>
      <c r="G1051">
        <v>76.021917000000002</v>
      </c>
    </row>
    <row r="1052" spans="1:7" x14ac:dyDescent="0.25">
      <c r="A1052" s="1">
        <v>42072</v>
      </c>
      <c r="B1052">
        <v>78.379997000000003</v>
      </c>
      <c r="C1052">
        <v>79.050003000000004</v>
      </c>
      <c r="D1052">
        <v>78.160004000000001</v>
      </c>
      <c r="E1052">
        <v>78.790001000000004</v>
      </c>
      <c r="F1052">
        <v>1101900</v>
      </c>
      <c r="G1052">
        <v>76.448845000000006</v>
      </c>
    </row>
    <row r="1053" spans="1:7" x14ac:dyDescent="0.25">
      <c r="A1053" s="1">
        <v>42073</v>
      </c>
      <c r="B1053">
        <v>78.080001999999993</v>
      </c>
      <c r="C1053">
        <v>78.480002999999996</v>
      </c>
      <c r="D1053">
        <v>77.889999000000003</v>
      </c>
      <c r="E1053">
        <v>77.949996999999996</v>
      </c>
      <c r="F1053">
        <v>1061200</v>
      </c>
      <c r="G1053">
        <v>75.633801000000005</v>
      </c>
    </row>
    <row r="1054" spans="1:7" x14ac:dyDescent="0.25">
      <c r="A1054" s="1">
        <v>42074</v>
      </c>
      <c r="B1054">
        <v>78.099997999999999</v>
      </c>
      <c r="C1054">
        <v>78.099997999999999</v>
      </c>
      <c r="D1054">
        <v>76.779999000000004</v>
      </c>
      <c r="E1054">
        <v>76.870002999999997</v>
      </c>
      <c r="F1054">
        <v>898100</v>
      </c>
      <c r="G1054">
        <v>74.585898</v>
      </c>
    </row>
    <row r="1055" spans="1:7" x14ac:dyDescent="0.25">
      <c r="A1055" s="1">
        <v>42075</v>
      </c>
      <c r="B1055">
        <v>76.75</v>
      </c>
      <c r="C1055">
        <v>77.610000999999997</v>
      </c>
      <c r="D1055">
        <v>76.75</v>
      </c>
      <c r="E1055">
        <v>77.559997999999993</v>
      </c>
      <c r="F1055">
        <v>864300</v>
      </c>
      <c r="G1055">
        <v>75.728261000000003</v>
      </c>
    </row>
    <row r="1056" spans="1:7" x14ac:dyDescent="0.25">
      <c r="A1056" s="1">
        <v>42076</v>
      </c>
      <c r="B1056">
        <v>77.230002999999996</v>
      </c>
      <c r="C1056">
        <v>77.489998</v>
      </c>
      <c r="D1056">
        <v>76.449996999999996</v>
      </c>
      <c r="E1056">
        <v>76.690002000000007</v>
      </c>
      <c r="F1056">
        <v>1126200</v>
      </c>
      <c r="G1056">
        <v>74.878811999999996</v>
      </c>
    </row>
    <row r="1057" spans="1:7" x14ac:dyDescent="0.25">
      <c r="A1057" s="1">
        <v>42079</v>
      </c>
      <c r="B1057">
        <v>76.910004000000001</v>
      </c>
      <c r="C1057">
        <v>77.680000000000007</v>
      </c>
      <c r="D1057">
        <v>76.830001999999993</v>
      </c>
      <c r="E1057">
        <v>77.269997000000004</v>
      </c>
      <c r="F1057">
        <v>1523100</v>
      </c>
      <c r="G1057">
        <v>75.445109000000002</v>
      </c>
    </row>
    <row r="1058" spans="1:7" x14ac:dyDescent="0.25">
      <c r="A1058" s="1">
        <v>42080</v>
      </c>
      <c r="B1058">
        <v>76.769997000000004</v>
      </c>
      <c r="C1058">
        <v>76.989998</v>
      </c>
      <c r="D1058">
        <v>75.480002999999996</v>
      </c>
      <c r="E1058">
        <v>75.739998</v>
      </c>
      <c r="F1058">
        <v>1562800</v>
      </c>
      <c r="G1058">
        <v>73.951244000000003</v>
      </c>
    </row>
    <row r="1059" spans="1:7" x14ac:dyDescent="0.25">
      <c r="A1059" s="1">
        <v>42081</v>
      </c>
      <c r="B1059">
        <v>75.709998999999996</v>
      </c>
      <c r="C1059">
        <v>77.010002</v>
      </c>
      <c r="D1059">
        <v>74.809997999999993</v>
      </c>
      <c r="E1059">
        <v>76.650002000000001</v>
      </c>
      <c r="F1059">
        <v>1458300</v>
      </c>
      <c r="G1059">
        <v>74.839755999999994</v>
      </c>
    </row>
    <row r="1060" spans="1:7" x14ac:dyDescent="0.25">
      <c r="A1060" s="1">
        <v>42082</v>
      </c>
      <c r="B1060">
        <v>76.370002999999997</v>
      </c>
      <c r="C1060">
        <v>76.839995999999999</v>
      </c>
      <c r="D1060">
        <v>75.720000999999996</v>
      </c>
      <c r="E1060">
        <v>76.110000999999997</v>
      </c>
      <c r="F1060">
        <v>1006900</v>
      </c>
      <c r="G1060">
        <v>74.312509000000006</v>
      </c>
    </row>
    <row r="1061" spans="1:7" x14ac:dyDescent="0.25">
      <c r="A1061" s="1">
        <v>42083</v>
      </c>
      <c r="B1061">
        <v>76.480002999999996</v>
      </c>
      <c r="C1061">
        <v>77.069999999999993</v>
      </c>
      <c r="D1061">
        <v>76.180000000000007</v>
      </c>
      <c r="E1061">
        <v>77.029999000000004</v>
      </c>
      <c r="F1061">
        <v>1826100</v>
      </c>
      <c r="G1061">
        <v>75.210779000000002</v>
      </c>
    </row>
    <row r="1062" spans="1:7" x14ac:dyDescent="0.25">
      <c r="A1062" s="1">
        <v>42086</v>
      </c>
      <c r="B1062">
        <v>77</v>
      </c>
      <c r="C1062">
        <v>77.650002000000001</v>
      </c>
      <c r="D1062">
        <v>77</v>
      </c>
      <c r="E1062">
        <v>77.400002000000001</v>
      </c>
      <c r="F1062">
        <v>1462500</v>
      </c>
      <c r="G1062">
        <v>75.572042999999994</v>
      </c>
    </row>
    <row r="1063" spans="1:7" x14ac:dyDescent="0.25">
      <c r="A1063" s="1">
        <v>42087</v>
      </c>
      <c r="B1063">
        <v>77.370002999999997</v>
      </c>
      <c r="C1063">
        <v>78.110000999999997</v>
      </c>
      <c r="D1063">
        <v>77.269997000000004</v>
      </c>
      <c r="E1063">
        <v>77.610000999999997</v>
      </c>
      <c r="F1063">
        <v>1228200</v>
      </c>
      <c r="G1063">
        <v>75.777083000000005</v>
      </c>
    </row>
    <row r="1064" spans="1:7" x14ac:dyDescent="0.25">
      <c r="A1064" s="1">
        <v>42088</v>
      </c>
      <c r="B1064">
        <v>78.019997000000004</v>
      </c>
      <c r="C1064">
        <v>78.230002999999996</v>
      </c>
      <c r="D1064">
        <v>77.160004000000001</v>
      </c>
      <c r="E1064">
        <v>77.169998000000007</v>
      </c>
      <c r="F1064">
        <v>1464200</v>
      </c>
      <c r="G1064">
        <v>75.347471999999996</v>
      </c>
    </row>
    <row r="1065" spans="1:7" x14ac:dyDescent="0.25">
      <c r="A1065" s="1">
        <v>42089</v>
      </c>
      <c r="B1065">
        <v>77.949996999999996</v>
      </c>
      <c r="C1065">
        <v>79.440002000000007</v>
      </c>
      <c r="D1065">
        <v>77.900002000000001</v>
      </c>
      <c r="E1065">
        <v>79.099997999999999</v>
      </c>
      <c r="F1065">
        <v>2313000</v>
      </c>
      <c r="G1065">
        <v>77.231892000000002</v>
      </c>
    </row>
    <row r="1066" spans="1:7" x14ac:dyDescent="0.25">
      <c r="A1066" s="1">
        <v>42090</v>
      </c>
      <c r="B1066">
        <v>79.5</v>
      </c>
      <c r="C1066">
        <v>79.639999000000003</v>
      </c>
      <c r="D1066">
        <v>78.540001000000004</v>
      </c>
      <c r="E1066">
        <v>78.919998000000007</v>
      </c>
      <c r="F1066">
        <v>1690500</v>
      </c>
      <c r="G1066">
        <v>77.056141999999994</v>
      </c>
    </row>
    <row r="1067" spans="1:7" x14ac:dyDescent="0.25">
      <c r="A1067" s="1">
        <v>42093</v>
      </c>
      <c r="B1067">
        <v>79.010002</v>
      </c>
      <c r="C1067">
        <v>79.980002999999996</v>
      </c>
      <c r="D1067">
        <v>78.529999000000004</v>
      </c>
      <c r="E1067">
        <v>79.669998000000007</v>
      </c>
      <c r="F1067">
        <v>1247700</v>
      </c>
      <c r="G1067">
        <v>77.788428999999994</v>
      </c>
    </row>
    <row r="1068" spans="1:7" x14ac:dyDescent="0.25">
      <c r="A1068" s="1">
        <v>42094</v>
      </c>
      <c r="B1068">
        <v>79.260002</v>
      </c>
      <c r="C1068">
        <v>79.809997999999993</v>
      </c>
      <c r="D1068">
        <v>78.410004000000001</v>
      </c>
      <c r="E1068">
        <v>78.480002999999996</v>
      </c>
      <c r="F1068">
        <v>1910200</v>
      </c>
      <c r="G1068">
        <v>76.626538999999994</v>
      </c>
    </row>
    <row r="1069" spans="1:7" x14ac:dyDescent="0.25">
      <c r="A1069" s="1">
        <v>42095</v>
      </c>
      <c r="B1069">
        <v>78.610000999999997</v>
      </c>
      <c r="C1069">
        <v>78.720000999999996</v>
      </c>
      <c r="D1069">
        <v>77.919998000000007</v>
      </c>
      <c r="E1069">
        <v>78.5</v>
      </c>
      <c r="F1069">
        <v>1899100</v>
      </c>
      <c r="G1069">
        <v>76.646062999999998</v>
      </c>
    </row>
    <row r="1070" spans="1:7" x14ac:dyDescent="0.25">
      <c r="A1070" s="1">
        <v>42096</v>
      </c>
      <c r="B1070">
        <v>78.550003000000004</v>
      </c>
      <c r="C1070">
        <v>78.550003000000004</v>
      </c>
      <c r="D1070">
        <v>77.940002000000007</v>
      </c>
      <c r="E1070">
        <v>78.120002999999997</v>
      </c>
      <c r="F1070">
        <v>1880500</v>
      </c>
      <c r="G1070">
        <v>76.275040000000004</v>
      </c>
    </row>
    <row r="1071" spans="1:7" x14ac:dyDescent="0.25">
      <c r="A1071" s="1">
        <v>42100</v>
      </c>
      <c r="B1071">
        <v>78</v>
      </c>
      <c r="C1071">
        <v>79.669998000000007</v>
      </c>
      <c r="D1071">
        <v>77.769997000000004</v>
      </c>
      <c r="E1071">
        <v>78.680000000000007</v>
      </c>
      <c r="F1071">
        <v>1982200</v>
      </c>
      <c r="G1071">
        <v>76.821811999999994</v>
      </c>
    </row>
    <row r="1072" spans="1:7" x14ac:dyDescent="0.25">
      <c r="A1072" s="1">
        <v>42101</v>
      </c>
      <c r="B1072">
        <v>79.089995999999999</v>
      </c>
      <c r="C1072">
        <v>79.569999999999993</v>
      </c>
      <c r="D1072">
        <v>79.019997000000004</v>
      </c>
      <c r="E1072">
        <v>79.330001999999993</v>
      </c>
      <c r="F1072">
        <v>2187500</v>
      </c>
      <c r="G1072">
        <v>77.456462999999999</v>
      </c>
    </row>
    <row r="1073" spans="1:7" x14ac:dyDescent="0.25">
      <c r="A1073" s="1">
        <v>42102</v>
      </c>
      <c r="B1073">
        <v>79.290001000000004</v>
      </c>
      <c r="C1073">
        <v>79.510002</v>
      </c>
      <c r="D1073">
        <v>78.489998</v>
      </c>
      <c r="E1073">
        <v>78.819999999999993</v>
      </c>
      <c r="F1073">
        <v>1546300</v>
      </c>
      <c r="G1073">
        <v>76.958505000000002</v>
      </c>
    </row>
    <row r="1074" spans="1:7" x14ac:dyDescent="0.25">
      <c r="A1074" s="1">
        <v>42103</v>
      </c>
      <c r="B1074">
        <v>78.879997000000003</v>
      </c>
      <c r="C1074">
        <v>79.279999000000004</v>
      </c>
      <c r="D1074">
        <v>78.639999000000003</v>
      </c>
      <c r="E1074">
        <v>79.019997000000004</v>
      </c>
      <c r="F1074">
        <v>1348700</v>
      </c>
      <c r="G1074">
        <v>77.153779</v>
      </c>
    </row>
    <row r="1075" spans="1:7" x14ac:dyDescent="0.25">
      <c r="A1075" s="1">
        <v>42104</v>
      </c>
      <c r="B1075">
        <v>79.190002000000007</v>
      </c>
      <c r="C1075">
        <v>79.379997000000003</v>
      </c>
      <c r="D1075">
        <v>78.559997999999993</v>
      </c>
      <c r="E1075">
        <v>78.720000999999996</v>
      </c>
      <c r="F1075">
        <v>1354900</v>
      </c>
      <c r="G1075">
        <v>76.860868999999994</v>
      </c>
    </row>
    <row r="1076" spans="1:7" x14ac:dyDescent="0.25">
      <c r="A1076" s="1">
        <v>42107</v>
      </c>
      <c r="B1076">
        <v>78.720000999999996</v>
      </c>
      <c r="C1076">
        <v>78.889999000000003</v>
      </c>
      <c r="D1076">
        <v>78.080001999999993</v>
      </c>
      <c r="E1076">
        <v>78.099997999999999</v>
      </c>
      <c r="F1076">
        <v>861500</v>
      </c>
      <c r="G1076">
        <v>76.255509000000004</v>
      </c>
    </row>
    <row r="1077" spans="1:7" x14ac:dyDescent="0.25">
      <c r="A1077" s="1">
        <v>42108</v>
      </c>
      <c r="B1077">
        <v>77.989998</v>
      </c>
      <c r="C1077">
        <v>78.400002000000001</v>
      </c>
      <c r="D1077">
        <v>77.599997999999999</v>
      </c>
      <c r="E1077">
        <v>78.150002000000001</v>
      </c>
      <c r="F1077">
        <v>1159400</v>
      </c>
      <c r="G1077">
        <v>76.304331000000005</v>
      </c>
    </row>
    <row r="1078" spans="1:7" x14ac:dyDescent="0.25">
      <c r="A1078" s="1">
        <v>42109</v>
      </c>
      <c r="B1078">
        <v>78.449996999999996</v>
      </c>
      <c r="C1078">
        <v>79.040001000000004</v>
      </c>
      <c r="D1078">
        <v>77.790001000000004</v>
      </c>
      <c r="E1078">
        <v>78.019997000000004</v>
      </c>
      <c r="F1078">
        <v>1321500</v>
      </c>
      <c r="G1078">
        <v>76.177396000000002</v>
      </c>
    </row>
    <row r="1079" spans="1:7" x14ac:dyDescent="0.25">
      <c r="A1079" s="1">
        <v>42110</v>
      </c>
      <c r="B1079">
        <v>78.150002000000001</v>
      </c>
      <c r="C1079">
        <v>78.589995999999999</v>
      </c>
      <c r="D1079">
        <v>77.900002000000001</v>
      </c>
      <c r="E1079">
        <v>78.360000999999997</v>
      </c>
      <c r="F1079">
        <v>976900</v>
      </c>
      <c r="G1079">
        <v>76.509370000000004</v>
      </c>
    </row>
    <row r="1080" spans="1:7" x14ac:dyDescent="0.25">
      <c r="A1080" s="1">
        <v>42111</v>
      </c>
      <c r="B1080">
        <v>77.900002000000001</v>
      </c>
      <c r="C1080">
        <v>78.069999999999993</v>
      </c>
      <c r="D1080">
        <v>76.669998000000007</v>
      </c>
      <c r="E1080">
        <v>76.980002999999996</v>
      </c>
      <c r="F1080">
        <v>1025900</v>
      </c>
      <c r="G1080">
        <v>75.161963999999998</v>
      </c>
    </row>
    <row r="1081" spans="1:7" x14ac:dyDescent="0.25">
      <c r="A1081" s="1">
        <v>42114</v>
      </c>
      <c r="B1081">
        <v>77.199996999999996</v>
      </c>
      <c r="C1081">
        <v>78.430000000000007</v>
      </c>
      <c r="D1081">
        <v>77.160004000000001</v>
      </c>
      <c r="E1081">
        <v>77.790001000000004</v>
      </c>
      <c r="F1081">
        <v>919000</v>
      </c>
      <c r="G1081">
        <v>75.952832000000001</v>
      </c>
    </row>
    <row r="1082" spans="1:7" x14ac:dyDescent="0.25">
      <c r="A1082" s="1">
        <v>42115</v>
      </c>
      <c r="B1082">
        <v>78.150002000000001</v>
      </c>
      <c r="C1082">
        <v>79.440002000000007</v>
      </c>
      <c r="D1082">
        <v>78.120002999999997</v>
      </c>
      <c r="E1082">
        <v>79.190002000000007</v>
      </c>
      <c r="F1082">
        <v>1862800</v>
      </c>
      <c r="G1082">
        <v>77.319770000000005</v>
      </c>
    </row>
    <row r="1083" spans="1:7" x14ac:dyDescent="0.25">
      <c r="A1083" s="1">
        <v>42116</v>
      </c>
      <c r="B1083">
        <v>79.519997000000004</v>
      </c>
      <c r="C1083">
        <v>79.589995999999999</v>
      </c>
      <c r="D1083">
        <v>78.069999999999993</v>
      </c>
      <c r="E1083">
        <v>78.809997999999993</v>
      </c>
      <c r="F1083">
        <v>1436900</v>
      </c>
      <c r="G1083">
        <v>76.948740000000001</v>
      </c>
    </row>
    <row r="1084" spans="1:7" x14ac:dyDescent="0.25">
      <c r="A1084" s="1">
        <v>42117</v>
      </c>
      <c r="B1084">
        <v>79.599997999999999</v>
      </c>
      <c r="C1084">
        <v>79.980002999999996</v>
      </c>
      <c r="D1084">
        <v>78.269997000000004</v>
      </c>
      <c r="E1084">
        <v>78.949996999999996</v>
      </c>
      <c r="F1084">
        <v>1884400</v>
      </c>
      <c r="G1084">
        <v>77.085432999999995</v>
      </c>
    </row>
    <row r="1085" spans="1:7" x14ac:dyDescent="0.25">
      <c r="A1085" s="1">
        <v>42118</v>
      </c>
      <c r="B1085">
        <v>79.190002000000007</v>
      </c>
      <c r="C1085">
        <v>79.739998</v>
      </c>
      <c r="D1085">
        <v>78.669998000000007</v>
      </c>
      <c r="E1085">
        <v>78.860000999999997</v>
      </c>
      <c r="F1085">
        <v>1273800</v>
      </c>
      <c r="G1085">
        <v>76.997562000000002</v>
      </c>
    </row>
    <row r="1086" spans="1:7" x14ac:dyDescent="0.25">
      <c r="A1086" s="1">
        <v>42121</v>
      </c>
      <c r="B1086">
        <v>79.169998000000007</v>
      </c>
      <c r="C1086">
        <v>79.169998000000007</v>
      </c>
      <c r="D1086">
        <v>77.059997999999993</v>
      </c>
      <c r="E1086">
        <v>77.239998</v>
      </c>
      <c r="F1086">
        <v>1204200</v>
      </c>
      <c r="G1086">
        <v>75.415818999999999</v>
      </c>
    </row>
    <row r="1087" spans="1:7" x14ac:dyDescent="0.25">
      <c r="A1087" s="1">
        <v>42122</v>
      </c>
      <c r="B1087">
        <v>77.139999000000003</v>
      </c>
      <c r="C1087">
        <v>77.610000999999997</v>
      </c>
      <c r="D1087">
        <v>76.080001999999993</v>
      </c>
      <c r="E1087">
        <v>76.25</v>
      </c>
      <c r="F1087">
        <v>1771900</v>
      </c>
      <c r="G1087">
        <v>74.449202</v>
      </c>
    </row>
    <row r="1088" spans="1:7" x14ac:dyDescent="0.25">
      <c r="A1088" s="1">
        <v>42123</v>
      </c>
      <c r="B1088">
        <v>76.220000999999996</v>
      </c>
      <c r="C1088">
        <v>76.269997000000004</v>
      </c>
      <c r="D1088">
        <v>74.769997000000004</v>
      </c>
      <c r="E1088">
        <v>75.300003000000004</v>
      </c>
      <c r="F1088">
        <v>1896700</v>
      </c>
      <c r="G1088">
        <v>73.521641000000002</v>
      </c>
    </row>
    <row r="1089" spans="1:7" x14ac:dyDescent="0.25">
      <c r="A1089" s="1">
        <v>42124</v>
      </c>
      <c r="B1089">
        <v>75.180000000000007</v>
      </c>
      <c r="C1089">
        <v>75.559997999999993</v>
      </c>
      <c r="D1089">
        <v>74.230002999999996</v>
      </c>
      <c r="E1089">
        <v>74.580001999999993</v>
      </c>
      <c r="F1089">
        <v>1467700</v>
      </c>
      <c r="G1089">
        <v>72.818644000000006</v>
      </c>
    </row>
    <row r="1090" spans="1:7" x14ac:dyDescent="0.25">
      <c r="A1090" s="1">
        <v>42125</v>
      </c>
      <c r="B1090">
        <v>74.830001999999993</v>
      </c>
      <c r="C1090">
        <v>75.989998</v>
      </c>
      <c r="D1090">
        <v>74.720000999999996</v>
      </c>
      <c r="E1090">
        <v>75.970000999999996</v>
      </c>
      <c r="F1090">
        <v>1470300</v>
      </c>
      <c r="G1090">
        <v>74.175815</v>
      </c>
    </row>
    <row r="1091" spans="1:7" x14ac:dyDescent="0.25">
      <c r="A1091" s="1">
        <v>42128</v>
      </c>
      <c r="B1091">
        <v>75.809997999999993</v>
      </c>
      <c r="C1091">
        <v>76.290001000000004</v>
      </c>
      <c r="D1091">
        <v>75.690002000000007</v>
      </c>
      <c r="E1091">
        <v>76.169998000000007</v>
      </c>
      <c r="F1091">
        <v>781400</v>
      </c>
      <c r="G1091">
        <v>74.371088999999998</v>
      </c>
    </row>
    <row r="1092" spans="1:7" x14ac:dyDescent="0.25">
      <c r="A1092" s="1">
        <v>42129</v>
      </c>
      <c r="B1092">
        <v>75.860000999999997</v>
      </c>
      <c r="C1092">
        <v>76.339995999999999</v>
      </c>
      <c r="D1092">
        <v>75.239998</v>
      </c>
      <c r="E1092">
        <v>75.550003000000004</v>
      </c>
      <c r="F1092">
        <v>790600</v>
      </c>
      <c r="G1092">
        <v>73.765736000000004</v>
      </c>
    </row>
    <row r="1093" spans="1:7" x14ac:dyDescent="0.25">
      <c r="A1093" s="1">
        <v>42130</v>
      </c>
      <c r="B1093">
        <v>75.849997999999999</v>
      </c>
      <c r="C1093">
        <v>76.239998</v>
      </c>
      <c r="D1093">
        <v>75.300003000000004</v>
      </c>
      <c r="E1093">
        <v>75.519997000000004</v>
      </c>
      <c r="F1093">
        <v>1063300</v>
      </c>
      <c r="G1093">
        <v>73.736439000000004</v>
      </c>
    </row>
    <row r="1094" spans="1:7" x14ac:dyDescent="0.25">
      <c r="A1094" s="1">
        <v>42131</v>
      </c>
      <c r="B1094">
        <v>75.800003000000004</v>
      </c>
      <c r="C1094">
        <v>76.260002</v>
      </c>
      <c r="D1094">
        <v>75.599997999999999</v>
      </c>
      <c r="E1094">
        <v>75.75</v>
      </c>
      <c r="F1094">
        <v>1194500</v>
      </c>
      <c r="G1094">
        <v>73.961010000000002</v>
      </c>
    </row>
    <row r="1095" spans="1:7" x14ac:dyDescent="0.25">
      <c r="A1095" s="1">
        <v>42132</v>
      </c>
      <c r="B1095">
        <v>76.370002999999997</v>
      </c>
      <c r="C1095">
        <v>76.900002000000001</v>
      </c>
      <c r="D1095">
        <v>76.160004000000001</v>
      </c>
      <c r="E1095">
        <v>76.510002</v>
      </c>
      <c r="F1095">
        <v>818400</v>
      </c>
      <c r="G1095">
        <v>74.703063</v>
      </c>
    </row>
    <row r="1096" spans="1:7" x14ac:dyDescent="0.25">
      <c r="A1096" s="1">
        <v>42135</v>
      </c>
      <c r="B1096">
        <v>76.25</v>
      </c>
      <c r="C1096">
        <v>77.330001999999993</v>
      </c>
      <c r="D1096">
        <v>76.239998</v>
      </c>
      <c r="E1096">
        <v>76.370002999999997</v>
      </c>
      <c r="F1096">
        <v>830200</v>
      </c>
      <c r="G1096">
        <v>74.566370000000006</v>
      </c>
    </row>
    <row r="1097" spans="1:7" x14ac:dyDescent="0.25">
      <c r="A1097" s="1">
        <v>42136</v>
      </c>
      <c r="B1097">
        <v>75.959998999999996</v>
      </c>
      <c r="C1097">
        <v>75.980002999999996</v>
      </c>
      <c r="D1097">
        <v>75.300003000000004</v>
      </c>
      <c r="E1097">
        <v>75.760002</v>
      </c>
      <c r="F1097">
        <v>802000</v>
      </c>
      <c r="G1097">
        <v>73.970776000000001</v>
      </c>
    </row>
    <row r="1098" spans="1:7" x14ac:dyDescent="0.25">
      <c r="A1098" s="1">
        <v>42137</v>
      </c>
      <c r="B1098">
        <v>75.930000000000007</v>
      </c>
      <c r="C1098">
        <v>77.080001999999993</v>
      </c>
      <c r="D1098">
        <v>75.930000000000007</v>
      </c>
      <c r="E1098">
        <v>77.010002</v>
      </c>
      <c r="F1098">
        <v>1976300</v>
      </c>
      <c r="G1098">
        <v>75.191254999999998</v>
      </c>
    </row>
    <row r="1099" spans="1:7" x14ac:dyDescent="0.25">
      <c r="A1099" s="1">
        <v>42138</v>
      </c>
      <c r="B1099">
        <v>77.349997999999999</v>
      </c>
      <c r="C1099">
        <v>77.910004000000001</v>
      </c>
      <c r="D1099">
        <v>77.180000000000007</v>
      </c>
      <c r="E1099">
        <v>77.660004000000001</v>
      </c>
      <c r="F1099">
        <v>993900</v>
      </c>
      <c r="G1099">
        <v>75.825905000000006</v>
      </c>
    </row>
    <row r="1100" spans="1:7" x14ac:dyDescent="0.25">
      <c r="A1100" s="1">
        <v>42139</v>
      </c>
      <c r="B1100">
        <v>77.629997000000003</v>
      </c>
      <c r="C1100">
        <v>78.470000999999996</v>
      </c>
      <c r="D1100">
        <v>77.169998000000007</v>
      </c>
      <c r="E1100">
        <v>77.410004000000001</v>
      </c>
      <c r="F1100">
        <v>1670700</v>
      </c>
      <c r="G1100">
        <v>75.581809000000007</v>
      </c>
    </row>
    <row r="1101" spans="1:7" x14ac:dyDescent="0.25">
      <c r="A1101" s="1">
        <v>42142</v>
      </c>
      <c r="B1101">
        <v>77.319999999999993</v>
      </c>
      <c r="C1101">
        <v>77.75</v>
      </c>
      <c r="D1101">
        <v>77.309997999999993</v>
      </c>
      <c r="E1101">
        <v>77.349997999999999</v>
      </c>
      <c r="F1101">
        <v>856700</v>
      </c>
      <c r="G1101">
        <v>75.523221000000007</v>
      </c>
    </row>
    <row r="1102" spans="1:7" x14ac:dyDescent="0.25">
      <c r="A1102" s="1">
        <v>42143</v>
      </c>
      <c r="B1102">
        <v>77.339995999999999</v>
      </c>
      <c r="C1102">
        <v>77.940002000000007</v>
      </c>
      <c r="D1102">
        <v>77.129997000000003</v>
      </c>
      <c r="E1102">
        <v>77.480002999999996</v>
      </c>
      <c r="F1102">
        <v>1576900</v>
      </c>
      <c r="G1102">
        <v>75.650155999999996</v>
      </c>
    </row>
    <row r="1103" spans="1:7" x14ac:dyDescent="0.25">
      <c r="A1103" s="1">
        <v>42144</v>
      </c>
      <c r="B1103">
        <v>77.589995999999999</v>
      </c>
      <c r="C1103">
        <v>77.910004000000001</v>
      </c>
      <c r="D1103">
        <v>77.400002000000001</v>
      </c>
      <c r="E1103">
        <v>77.400002000000001</v>
      </c>
      <c r="F1103">
        <v>1075400</v>
      </c>
      <c r="G1103">
        <v>75.572042999999994</v>
      </c>
    </row>
    <row r="1104" spans="1:7" x14ac:dyDescent="0.25">
      <c r="A1104" s="1">
        <v>42145</v>
      </c>
      <c r="B1104">
        <v>77.459998999999996</v>
      </c>
      <c r="C1104">
        <v>77.839995999999999</v>
      </c>
      <c r="D1104">
        <v>77.069999999999993</v>
      </c>
      <c r="E1104">
        <v>77.690002000000007</v>
      </c>
      <c r="F1104">
        <v>844200</v>
      </c>
      <c r="G1104">
        <v>75.855194999999995</v>
      </c>
    </row>
    <row r="1105" spans="1:7" x14ac:dyDescent="0.25">
      <c r="A1105" s="1">
        <v>42146</v>
      </c>
      <c r="B1105">
        <v>77.610000999999997</v>
      </c>
      <c r="C1105">
        <v>77.790001000000004</v>
      </c>
      <c r="D1105">
        <v>76.949996999999996</v>
      </c>
      <c r="E1105">
        <v>77.059997999999993</v>
      </c>
      <c r="F1105">
        <v>977900</v>
      </c>
      <c r="G1105">
        <v>75.240069000000005</v>
      </c>
    </row>
    <row r="1106" spans="1:7" x14ac:dyDescent="0.25">
      <c r="A1106" s="1">
        <v>42150</v>
      </c>
      <c r="B1106">
        <v>76.980002999999996</v>
      </c>
      <c r="C1106">
        <v>77.199996999999996</v>
      </c>
      <c r="D1106">
        <v>76.339995999999999</v>
      </c>
      <c r="E1106">
        <v>76.440002000000007</v>
      </c>
      <c r="F1106">
        <v>1069800</v>
      </c>
      <c r="G1106">
        <v>74.634716999999995</v>
      </c>
    </row>
    <row r="1107" spans="1:7" x14ac:dyDescent="0.25">
      <c r="A1107" s="1">
        <v>42151</v>
      </c>
      <c r="B1107">
        <v>76.660004000000001</v>
      </c>
      <c r="C1107">
        <v>77.459998999999996</v>
      </c>
      <c r="D1107">
        <v>76.480002999999996</v>
      </c>
      <c r="E1107">
        <v>77.370002999999997</v>
      </c>
      <c r="F1107">
        <v>824800</v>
      </c>
      <c r="G1107">
        <v>75.542753000000005</v>
      </c>
    </row>
    <row r="1108" spans="1:7" x14ac:dyDescent="0.25">
      <c r="A1108" s="1">
        <v>42152</v>
      </c>
      <c r="B1108">
        <v>77.139999000000003</v>
      </c>
      <c r="C1108">
        <v>77.510002</v>
      </c>
      <c r="D1108">
        <v>76.639999000000003</v>
      </c>
      <c r="E1108">
        <v>76.989998</v>
      </c>
      <c r="F1108">
        <v>900900</v>
      </c>
      <c r="G1108">
        <v>75.171723</v>
      </c>
    </row>
    <row r="1109" spans="1:7" x14ac:dyDescent="0.25">
      <c r="A1109" s="1">
        <v>42153</v>
      </c>
      <c r="B1109">
        <v>76.860000999999997</v>
      </c>
      <c r="C1109">
        <v>77.089995999999999</v>
      </c>
      <c r="D1109">
        <v>76.25</v>
      </c>
      <c r="E1109">
        <v>76.639999000000003</v>
      </c>
      <c r="F1109">
        <v>883900</v>
      </c>
      <c r="G1109">
        <v>74.829989999999995</v>
      </c>
    </row>
    <row r="1110" spans="1:7" x14ac:dyDescent="0.25">
      <c r="A1110" s="1">
        <v>42156</v>
      </c>
      <c r="B1110">
        <v>76.730002999999996</v>
      </c>
      <c r="C1110">
        <v>77.069999999999993</v>
      </c>
      <c r="D1110">
        <v>76.169998000000007</v>
      </c>
      <c r="E1110">
        <v>76.459998999999996</v>
      </c>
      <c r="F1110">
        <v>690300</v>
      </c>
      <c r="G1110">
        <v>74.654240999999999</v>
      </c>
    </row>
    <row r="1111" spans="1:7" x14ac:dyDescent="0.25">
      <c r="A1111" s="1">
        <v>42157</v>
      </c>
      <c r="B1111">
        <v>76.459998999999996</v>
      </c>
      <c r="C1111">
        <v>76.5</v>
      </c>
      <c r="D1111">
        <v>75.680000000000007</v>
      </c>
      <c r="E1111">
        <v>76</v>
      </c>
      <c r="F1111">
        <v>621800</v>
      </c>
      <c r="G1111">
        <v>74.205106000000001</v>
      </c>
    </row>
    <row r="1112" spans="1:7" x14ac:dyDescent="0.25">
      <c r="A1112" s="1">
        <v>42158</v>
      </c>
      <c r="B1112">
        <v>76.419998000000007</v>
      </c>
      <c r="C1112">
        <v>76.480002999999996</v>
      </c>
      <c r="D1112">
        <v>75.690002000000007</v>
      </c>
      <c r="E1112">
        <v>76.139999000000003</v>
      </c>
      <c r="F1112">
        <v>1148800</v>
      </c>
      <c r="G1112">
        <v>74.341798999999995</v>
      </c>
    </row>
    <row r="1113" spans="1:7" x14ac:dyDescent="0.25">
      <c r="A1113" s="1">
        <v>42159</v>
      </c>
      <c r="B1113">
        <v>75.809997999999993</v>
      </c>
      <c r="C1113">
        <v>76.089995999999999</v>
      </c>
      <c r="D1113">
        <v>75.150002000000001</v>
      </c>
      <c r="E1113">
        <v>75.260002</v>
      </c>
      <c r="F1113">
        <v>1082900</v>
      </c>
      <c r="G1113">
        <v>73.482584000000003</v>
      </c>
    </row>
    <row r="1114" spans="1:7" x14ac:dyDescent="0.25">
      <c r="A1114" s="1">
        <v>42160</v>
      </c>
      <c r="B1114">
        <v>75.139999000000003</v>
      </c>
      <c r="C1114">
        <v>75.25</v>
      </c>
      <c r="D1114">
        <v>73.300003000000004</v>
      </c>
      <c r="E1114">
        <v>73.860000999999997</v>
      </c>
      <c r="F1114">
        <v>1578100</v>
      </c>
      <c r="G1114">
        <v>72.115646999999996</v>
      </c>
    </row>
    <row r="1115" spans="1:7" x14ac:dyDescent="0.25">
      <c r="A1115" s="1">
        <v>42163</v>
      </c>
      <c r="B1115">
        <v>73.809997999999993</v>
      </c>
      <c r="C1115">
        <v>73.989998</v>
      </c>
      <c r="D1115">
        <v>73.430000000000007</v>
      </c>
      <c r="E1115">
        <v>73.459998999999996</v>
      </c>
      <c r="F1115">
        <v>697700</v>
      </c>
      <c r="G1115">
        <v>71.725092000000004</v>
      </c>
    </row>
    <row r="1116" spans="1:7" x14ac:dyDescent="0.25">
      <c r="A1116" s="1">
        <v>42164</v>
      </c>
      <c r="B1116">
        <v>73.459998999999996</v>
      </c>
      <c r="C1116">
        <v>73.650002000000001</v>
      </c>
      <c r="D1116">
        <v>72.779999000000004</v>
      </c>
      <c r="E1116">
        <v>73.269997000000004</v>
      </c>
      <c r="F1116">
        <v>1291200</v>
      </c>
      <c r="G1116">
        <v>71.539576999999994</v>
      </c>
    </row>
    <row r="1117" spans="1:7" x14ac:dyDescent="0.25">
      <c r="A1117" s="1">
        <v>42165</v>
      </c>
      <c r="B1117">
        <v>73.620002999999997</v>
      </c>
      <c r="C1117">
        <v>74.309997999999993</v>
      </c>
      <c r="D1117">
        <v>73.400002000000001</v>
      </c>
      <c r="E1117">
        <v>74.040001000000004</v>
      </c>
      <c r="F1117">
        <v>1089200</v>
      </c>
      <c r="G1117">
        <v>72.291396000000006</v>
      </c>
    </row>
    <row r="1118" spans="1:7" x14ac:dyDescent="0.25">
      <c r="A1118" s="1">
        <v>42166</v>
      </c>
      <c r="B1118">
        <v>73.690002000000007</v>
      </c>
      <c r="C1118">
        <v>74.360000999999997</v>
      </c>
      <c r="D1118">
        <v>73.690002000000007</v>
      </c>
      <c r="E1118">
        <v>74.169998000000007</v>
      </c>
      <c r="F1118">
        <v>1064600</v>
      </c>
      <c r="G1118">
        <v>72.890871000000004</v>
      </c>
    </row>
    <row r="1119" spans="1:7" x14ac:dyDescent="0.25">
      <c r="A1119" s="1">
        <v>42167</v>
      </c>
      <c r="B1119">
        <v>73.919998000000007</v>
      </c>
      <c r="C1119">
        <v>74.139999000000003</v>
      </c>
      <c r="D1119">
        <v>73.5</v>
      </c>
      <c r="E1119">
        <v>73.540001000000004</v>
      </c>
      <c r="F1119">
        <v>673900</v>
      </c>
      <c r="G1119">
        <v>72.271737999999999</v>
      </c>
    </row>
    <row r="1120" spans="1:7" x14ac:dyDescent="0.25">
      <c r="A1120" s="1">
        <v>42170</v>
      </c>
      <c r="B1120">
        <v>73.339995999999999</v>
      </c>
      <c r="C1120">
        <v>73.639999000000003</v>
      </c>
      <c r="D1120">
        <v>72.580001999999993</v>
      </c>
      <c r="E1120">
        <v>72.75</v>
      </c>
      <c r="F1120">
        <v>1264900</v>
      </c>
      <c r="G1120">
        <v>71.495362</v>
      </c>
    </row>
    <row r="1121" spans="1:7" x14ac:dyDescent="0.25">
      <c r="A1121" s="1">
        <v>42171</v>
      </c>
      <c r="B1121">
        <v>72.830001999999993</v>
      </c>
      <c r="C1121">
        <v>73.599997999999999</v>
      </c>
      <c r="D1121">
        <v>72.760002</v>
      </c>
      <c r="E1121">
        <v>73.540001000000004</v>
      </c>
      <c r="F1121">
        <v>719300</v>
      </c>
      <c r="G1121">
        <v>72.271737999999999</v>
      </c>
    </row>
    <row r="1122" spans="1:7" x14ac:dyDescent="0.25">
      <c r="A1122" s="1">
        <v>42172</v>
      </c>
      <c r="B1122">
        <v>73.489998</v>
      </c>
      <c r="C1122">
        <v>74.25</v>
      </c>
      <c r="D1122">
        <v>73.260002</v>
      </c>
      <c r="E1122">
        <v>74.089995999999999</v>
      </c>
      <c r="F1122">
        <v>840900</v>
      </c>
      <c r="G1122">
        <v>72.812248999999994</v>
      </c>
    </row>
    <row r="1123" spans="1:7" x14ac:dyDescent="0.25">
      <c r="A1123" s="1">
        <v>42173</v>
      </c>
      <c r="B1123">
        <v>74.25</v>
      </c>
      <c r="C1123">
        <v>75.059997999999993</v>
      </c>
      <c r="D1123">
        <v>74.150002000000001</v>
      </c>
      <c r="E1123">
        <v>74.769997000000004</v>
      </c>
      <c r="F1123">
        <v>717100</v>
      </c>
      <c r="G1123">
        <v>73.480521999999993</v>
      </c>
    </row>
    <row r="1124" spans="1:7" x14ac:dyDescent="0.25">
      <c r="A1124" s="1">
        <v>42174</v>
      </c>
      <c r="B1124">
        <v>74.769997000000004</v>
      </c>
      <c r="C1124">
        <v>74.989998</v>
      </c>
      <c r="D1124">
        <v>74.470000999999996</v>
      </c>
      <c r="E1124">
        <v>74.599997999999999</v>
      </c>
      <c r="F1124">
        <v>1283800</v>
      </c>
      <c r="G1124">
        <v>73.313455000000005</v>
      </c>
    </row>
    <row r="1125" spans="1:7" x14ac:dyDescent="0.25">
      <c r="A1125" s="1">
        <v>42177</v>
      </c>
      <c r="B1125">
        <v>74.889999000000003</v>
      </c>
      <c r="C1125">
        <v>75.330001999999993</v>
      </c>
      <c r="D1125">
        <v>74.650002000000001</v>
      </c>
      <c r="E1125">
        <v>74.680000000000007</v>
      </c>
      <c r="F1125">
        <v>465700</v>
      </c>
      <c r="G1125">
        <v>73.392077</v>
      </c>
    </row>
    <row r="1126" spans="1:7" x14ac:dyDescent="0.25">
      <c r="A1126" s="1">
        <v>42178</v>
      </c>
      <c r="B1126">
        <v>74.580001999999993</v>
      </c>
      <c r="C1126">
        <v>74.819999999999993</v>
      </c>
      <c r="D1126">
        <v>74.239998</v>
      </c>
      <c r="E1126">
        <v>74.25</v>
      </c>
      <c r="F1126">
        <v>566800</v>
      </c>
      <c r="G1126">
        <v>72.969493</v>
      </c>
    </row>
    <row r="1127" spans="1:7" x14ac:dyDescent="0.25">
      <c r="A1127" s="1">
        <v>42179</v>
      </c>
      <c r="B1127">
        <v>74.330001999999993</v>
      </c>
      <c r="C1127">
        <v>75.360000999999997</v>
      </c>
      <c r="D1127">
        <v>74.330001999999993</v>
      </c>
      <c r="E1127">
        <v>74.419998000000007</v>
      </c>
      <c r="F1127">
        <v>982100</v>
      </c>
      <c r="G1127">
        <v>73.136559000000005</v>
      </c>
    </row>
    <row r="1128" spans="1:7" x14ac:dyDescent="0.25">
      <c r="A1128" s="1">
        <v>42180</v>
      </c>
      <c r="B1128">
        <v>74.519997000000004</v>
      </c>
      <c r="C1128">
        <v>75.029999000000004</v>
      </c>
      <c r="D1128">
        <v>74.459998999999996</v>
      </c>
      <c r="E1128">
        <v>74.690002000000007</v>
      </c>
      <c r="F1128">
        <v>1243400</v>
      </c>
      <c r="G1128">
        <v>73.401906999999994</v>
      </c>
    </row>
    <row r="1129" spans="1:7" x14ac:dyDescent="0.25">
      <c r="A1129" s="1">
        <v>42181</v>
      </c>
      <c r="B1129">
        <v>74.739998</v>
      </c>
      <c r="C1129">
        <v>75.160004000000001</v>
      </c>
      <c r="D1129">
        <v>74.559997999999993</v>
      </c>
      <c r="E1129">
        <v>74.870002999999997</v>
      </c>
      <c r="F1129">
        <v>782400</v>
      </c>
      <c r="G1129">
        <v>73.578802999999994</v>
      </c>
    </row>
    <row r="1130" spans="1:7" x14ac:dyDescent="0.25">
      <c r="A1130" s="1">
        <v>42184</v>
      </c>
      <c r="B1130">
        <v>74.279999000000004</v>
      </c>
      <c r="C1130">
        <v>74.419998000000007</v>
      </c>
      <c r="D1130">
        <v>73.290001000000004</v>
      </c>
      <c r="E1130">
        <v>73.330001999999993</v>
      </c>
      <c r="F1130">
        <v>687400</v>
      </c>
      <c r="G1130">
        <v>72.065360999999996</v>
      </c>
    </row>
    <row r="1131" spans="1:7" x14ac:dyDescent="0.25">
      <c r="A1131" s="1">
        <v>42185</v>
      </c>
      <c r="B1131">
        <v>73.839995999999999</v>
      </c>
      <c r="C1131">
        <v>73.940002000000007</v>
      </c>
      <c r="D1131">
        <v>72.709998999999996</v>
      </c>
      <c r="E1131">
        <v>72.900002000000001</v>
      </c>
      <c r="F1131">
        <v>1216100</v>
      </c>
      <c r="G1131">
        <v>71.642775999999998</v>
      </c>
    </row>
    <row r="1132" spans="1:7" x14ac:dyDescent="0.25">
      <c r="A1132" s="1">
        <v>42186</v>
      </c>
      <c r="B1132">
        <v>73.309997999999993</v>
      </c>
      <c r="C1132">
        <v>74.569999999999993</v>
      </c>
      <c r="D1132">
        <v>73.160004000000001</v>
      </c>
      <c r="E1132">
        <v>74.569999999999993</v>
      </c>
      <c r="F1132">
        <v>1631600</v>
      </c>
      <c r="G1132">
        <v>73.283974000000001</v>
      </c>
    </row>
    <row r="1133" spans="1:7" x14ac:dyDescent="0.25">
      <c r="A1133" s="1">
        <v>42187</v>
      </c>
      <c r="B1133">
        <v>74.529999000000004</v>
      </c>
      <c r="C1133">
        <v>74.849997999999999</v>
      </c>
      <c r="D1133">
        <v>73.760002</v>
      </c>
      <c r="E1133">
        <v>74.180000000000007</v>
      </c>
      <c r="F1133">
        <v>925600</v>
      </c>
      <c r="G1133">
        <v>72.900700000000001</v>
      </c>
    </row>
    <row r="1134" spans="1:7" x14ac:dyDescent="0.25">
      <c r="A1134" s="1">
        <v>42191</v>
      </c>
      <c r="B1134">
        <v>73.779999000000004</v>
      </c>
      <c r="C1134">
        <v>75.449996999999996</v>
      </c>
      <c r="D1134">
        <v>73.569999999999993</v>
      </c>
      <c r="E1134">
        <v>75.150002000000001</v>
      </c>
      <c r="F1134">
        <v>1443800</v>
      </c>
      <c r="G1134">
        <v>73.853972999999996</v>
      </c>
    </row>
    <row r="1135" spans="1:7" x14ac:dyDescent="0.25">
      <c r="A1135" s="1">
        <v>42192</v>
      </c>
      <c r="B1135">
        <v>75.239998</v>
      </c>
      <c r="C1135">
        <v>77.529999000000004</v>
      </c>
      <c r="D1135">
        <v>75.169998000000007</v>
      </c>
      <c r="E1135">
        <v>77.339995999999999</v>
      </c>
      <c r="F1135">
        <v>1781100</v>
      </c>
      <c r="G1135">
        <v>76.006198999999995</v>
      </c>
    </row>
    <row r="1136" spans="1:7" x14ac:dyDescent="0.25">
      <c r="A1136" s="1">
        <v>42193</v>
      </c>
      <c r="B1136">
        <v>77.059997999999993</v>
      </c>
      <c r="C1136">
        <v>77.160004000000001</v>
      </c>
      <c r="D1136">
        <v>76.129997000000003</v>
      </c>
      <c r="E1136">
        <v>76.129997000000003</v>
      </c>
      <c r="F1136">
        <v>1096100</v>
      </c>
      <c r="G1136">
        <v>74.817068000000006</v>
      </c>
    </row>
    <row r="1137" spans="1:7" x14ac:dyDescent="0.25">
      <c r="A1137" s="1">
        <v>42194</v>
      </c>
      <c r="B1137">
        <v>77.069999999999993</v>
      </c>
      <c r="C1137">
        <v>77.779999000000004</v>
      </c>
      <c r="D1137">
        <v>76.220000999999996</v>
      </c>
      <c r="E1137">
        <v>76.339995999999999</v>
      </c>
      <c r="F1137">
        <v>1005700</v>
      </c>
      <c r="G1137">
        <v>75.023444999999995</v>
      </c>
    </row>
    <row r="1138" spans="1:7" x14ac:dyDescent="0.25">
      <c r="A1138" s="1">
        <v>42195</v>
      </c>
      <c r="B1138">
        <v>76.879997000000003</v>
      </c>
      <c r="C1138">
        <v>77.699996999999996</v>
      </c>
      <c r="D1138">
        <v>76.690002000000007</v>
      </c>
      <c r="E1138">
        <v>77.180000000000007</v>
      </c>
      <c r="F1138">
        <v>895900</v>
      </c>
      <c r="G1138">
        <v>75.848962999999998</v>
      </c>
    </row>
    <row r="1139" spans="1:7" x14ac:dyDescent="0.25">
      <c r="A1139" s="1">
        <v>42198</v>
      </c>
      <c r="B1139">
        <v>77.720000999999996</v>
      </c>
      <c r="C1139">
        <v>78.360000999999997</v>
      </c>
      <c r="D1139">
        <v>77.440002000000007</v>
      </c>
      <c r="E1139">
        <v>78.309997999999993</v>
      </c>
      <c r="F1139">
        <v>751700</v>
      </c>
      <c r="G1139">
        <v>76.959472000000005</v>
      </c>
    </row>
    <row r="1140" spans="1:7" x14ac:dyDescent="0.25">
      <c r="A1140" s="1">
        <v>42199</v>
      </c>
      <c r="B1140">
        <v>78.470000999999996</v>
      </c>
      <c r="C1140">
        <v>78.940002000000007</v>
      </c>
      <c r="D1140">
        <v>78.080001999999993</v>
      </c>
      <c r="E1140">
        <v>78.569999999999993</v>
      </c>
      <c r="F1140">
        <v>972100</v>
      </c>
      <c r="G1140">
        <v>77.21499</v>
      </c>
    </row>
    <row r="1141" spans="1:7" x14ac:dyDescent="0.25">
      <c r="A1141" s="1">
        <v>42200</v>
      </c>
      <c r="B1141">
        <v>78.349997999999999</v>
      </c>
      <c r="C1141">
        <v>78.930000000000007</v>
      </c>
      <c r="D1141">
        <v>78.110000999999997</v>
      </c>
      <c r="E1141">
        <v>78.319999999999993</v>
      </c>
      <c r="F1141">
        <v>729300</v>
      </c>
      <c r="G1141">
        <v>76.969301999999999</v>
      </c>
    </row>
    <row r="1142" spans="1:7" x14ac:dyDescent="0.25">
      <c r="A1142" s="1">
        <v>42201</v>
      </c>
      <c r="B1142">
        <v>78.830001999999993</v>
      </c>
      <c r="C1142">
        <v>78.989998</v>
      </c>
      <c r="D1142">
        <v>78.569999999999993</v>
      </c>
      <c r="E1142">
        <v>78.760002</v>
      </c>
      <c r="F1142">
        <v>726100</v>
      </c>
      <c r="G1142">
        <v>77.401715999999993</v>
      </c>
    </row>
    <row r="1143" spans="1:7" x14ac:dyDescent="0.25">
      <c r="A1143" s="1">
        <v>42202</v>
      </c>
      <c r="B1143">
        <v>78.589995999999999</v>
      </c>
      <c r="C1143">
        <v>78.75</v>
      </c>
      <c r="D1143">
        <v>78.209998999999996</v>
      </c>
      <c r="E1143">
        <v>78.669998000000007</v>
      </c>
      <c r="F1143">
        <v>464700</v>
      </c>
      <c r="G1143">
        <v>77.313264000000004</v>
      </c>
    </row>
    <row r="1144" spans="1:7" x14ac:dyDescent="0.25">
      <c r="A1144" s="1">
        <v>42205</v>
      </c>
      <c r="B1144">
        <v>78.959998999999996</v>
      </c>
      <c r="C1144">
        <v>79.269997000000004</v>
      </c>
      <c r="D1144">
        <v>78.610000999999997</v>
      </c>
      <c r="E1144">
        <v>79.150002000000001</v>
      </c>
      <c r="F1144">
        <v>625500</v>
      </c>
      <c r="G1144">
        <v>77.784988999999996</v>
      </c>
    </row>
    <row r="1145" spans="1:7" x14ac:dyDescent="0.25">
      <c r="A1145" s="1">
        <v>42206</v>
      </c>
      <c r="B1145">
        <v>79.290001000000004</v>
      </c>
      <c r="C1145">
        <v>79.669998000000007</v>
      </c>
      <c r="D1145">
        <v>78.540001000000004</v>
      </c>
      <c r="E1145">
        <v>78.779999000000004</v>
      </c>
      <c r="F1145">
        <v>659500</v>
      </c>
      <c r="G1145">
        <v>77.421368000000001</v>
      </c>
    </row>
    <row r="1146" spans="1:7" x14ac:dyDescent="0.25">
      <c r="A1146" s="1">
        <v>42207</v>
      </c>
      <c r="B1146">
        <v>78.480002999999996</v>
      </c>
      <c r="C1146">
        <v>79.470000999999996</v>
      </c>
      <c r="D1146">
        <v>78.470000999999996</v>
      </c>
      <c r="E1146">
        <v>78.720000999999996</v>
      </c>
      <c r="F1146">
        <v>1024200</v>
      </c>
      <c r="G1146">
        <v>77.362404999999995</v>
      </c>
    </row>
    <row r="1147" spans="1:7" x14ac:dyDescent="0.25">
      <c r="A1147" s="1">
        <v>42208</v>
      </c>
      <c r="B1147">
        <v>78.930000000000007</v>
      </c>
      <c r="C1147">
        <v>79.370002999999997</v>
      </c>
      <c r="D1147">
        <v>76.430000000000007</v>
      </c>
      <c r="E1147">
        <v>77.260002</v>
      </c>
      <c r="F1147">
        <v>1261300</v>
      </c>
      <c r="G1147">
        <v>75.927584999999993</v>
      </c>
    </row>
    <row r="1148" spans="1:7" x14ac:dyDescent="0.25">
      <c r="A1148" s="1">
        <v>42209</v>
      </c>
      <c r="B1148">
        <v>77.459998999999996</v>
      </c>
      <c r="C1148">
        <v>78.349997999999999</v>
      </c>
      <c r="D1148">
        <v>77.300003000000004</v>
      </c>
      <c r="E1148">
        <v>77.919998000000007</v>
      </c>
      <c r="F1148">
        <v>895800</v>
      </c>
      <c r="G1148">
        <v>76.576199000000003</v>
      </c>
    </row>
    <row r="1149" spans="1:7" x14ac:dyDescent="0.25">
      <c r="A1149" s="1">
        <v>42212</v>
      </c>
      <c r="B1149">
        <v>77.569999999999993</v>
      </c>
      <c r="C1149">
        <v>78.010002</v>
      </c>
      <c r="D1149">
        <v>77.029999000000004</v>
      </c>
      <c r="E1149">
        <v>77.639999000000003</v>
      </c>
      <c r="F1149">
        <v>1381900</v>
      </c>
      <c r="G1149">
        <v>76.301029</v>
      </c>
    </row>
    <row r="1150" spans="1:7" x14ac:dyDescent="0.25">
      <c r="A1150" s="1">
        <v>42213</v>
      </c>
      <c r="B1150">
        <v>77.910004000000001</v>
      </c>
      <c r="C1150">
        <v>79.080001999999993</v>
      </c>
      <c r="D1150">
        <v>77.809997999999993</v>
      </c>
      <c r="E1150">
        <v>78.980002999999996</v>
      </c>
      <c r="F1150">
        <v>1087700</v>
      </c>
      <c r="G1150">
        <v>77.617923000000005</v>
      </c>
    </row>
    <row r="1151" spans="1:7" x14ac:dyDescent="0.25">
      <c r="A1151" s="1">
        <v>42214</v>
      </c>
      <c r="B1151">
        <v>79.089995999999999</v>
      </c>
      <c r="C1151">
        <v>79.660004000000001</v>
      </c>
      <c r="D1151">
        <v>78.699996999999996</v>
      </c>
      <c r="E1151">
        <v>79.5</v>
      </c>
      <c r="F1151">
        <v>1309400</v>
      </c>
      <c r="G1151">
        <v>78.128951999999998</v>
      </c>
    </row>
    <row r="1152" spans="1:7" x14ac:dyDescent="0.25">
      <c r="A1152" s="1">
        <v>42215</v>
      </c>
      <c r="B1152">
        <v>79.080001999999993</v>
      </c>
      <c r="C1152">
        <v>80.099997999999999</v>
      </c>
      <c r="D1152">
        <v>79</v>
      </c>
      <c r="E1152">
        <v>79.819999999999993</v>
      </c>
      <c r="F1152">
        <v>1000600</v>
      </c>
      <c r="G1152">
        <v>78.443432999999999</v>
      </c>
    </row>
    <row r="1153" spans="1:7" x14ac:dyDescent="0.25">
      <c r="A1153" s="1">
        <v>42216</v>
      </c>
      <c r="B1153">
        <v>80.220000999999996</v>
      </c>
      <c r="C1153">
        <v>80.410004000000001</v>
      </c>
      <c r="D1153">
        <v>79.930000000000007</v>
      </c>
      <c r="E1153">
        <v>80.220000999999996</v>
      </c>
      <c r="F1153">
        <v>1504500</v>
      </c>
      <c r="G1153">
        <v>78.836535999999995</v>
      </c>
    </row>
    <row r="1154" spans="1:7" x14ac:dyDescent="0.25">
      <c r="A1154" s="1">
        <v>42219</v>
      </c>
      <c r="B1154">
        <v>80.339995999999999</v>
      </c>
      <c r="C1154">
        <v>81.059997999999993</v>
      </c>
      <c r="D1154">
        <v>80.220000999999996</v>
      </c>
      <c r="E1154">
        <v>80.610000999999997</v>
      </c>
      <c r="F1154">
        <v>788200</v>
      </c>
      <c r="G1154">
        <v>79.219809999999995</v>
      </c>
    </row>
    <row r="1155" spans="1:7" x14ac:dyDescent="0.25">
      <c r="A1155" s="1">
        <v>42220</v>
      </c>
      <c r="B1155">
        <v>80.5</v>
      </c>
      <c r="C1155">
        <v>81.739998</v>
      </c>
      <c r="D1155">
        <v>80.5</v>
      </c>
      <c r="E1155">
        <v>81.529999000000004</v>
      </c>
      <c r="F1155">
        <v>1296500</v>
      </c>
      <c r="G1155">
        <v>80.123941000000002</v>
      </c>
    </row>
    <row r="1156" spans="1:7" x14ac:dyDescent="0.25">
      <c r="A1156" s="1">
        <v>42221</v>
      </c>
      <c r="B1156">
        <v>82.120002999999997</v>
      </c>
      <c r="C1156">
        <v>83.360000999999997</v>
      </c>
      <c r="D1156">
        <v>81.870002999999997</v>
      </c>
      <c r="E1156">
        <v>83.239998</v>
      </c>
      <c r="F1156">
        <v>1989900</v>
      </c>
      <c r="G1156">
        <v>81.804450000000003</v>
      </c>
    </row>
    <row r="1157" spans="1:7" x14ac:dyDescent="0.25">
      <c r="A1157" s="1">
        <v>42222</v>
      </c>
      <c r="B1157">
        <v>83.370002999999997</v>
      </c>
      <c r="C1157">
        <v>83.57</v>
      </c>
      <c r="D1157">
        <v>82.099997999999999</v>
      </c>
      <c r="E1157">
        <v>82.290001000000004</v>
      </c>
      <c r="F1157">
        <v>1632300</v>
      </c>
      <c r="G1157">
        <v>80.870836999999995</v>
      </c>
    </row>
    <row r="1158" spans="1:7" x14ac:dyDescent="0.25">
      <c r="A1158" s="1">
        <v>42223</v>
      </c>
      <c r="B1158">
        <v>82.269997000000004</v>
      </c>
      <c r="C1158">
        <v>82.779999000000004</v>
      </c>
      <c r="D1158">
        <v>81.779999000000004</v>
      </c>
      <c r="E1158">
        <v>81.870002999999997</v>
      </c>
      <c r="F1158">
        <v>1191300</v>
      </c>
      <c r="G1158">
        <v>80.458082000000005</v>
      </c>
    </row>
    <row r="1159" spans="1:7" x14ac:dyDescent="0.25">
      <c r="A1159" s="1">
        <v>42226</v>
      </c>
      <c r="B1159">
        <v>82.379997000000003</v>
      </c>
      <c r="C1159">
        <v>82.669998000000007</v>
      </c>
      <c r="D1159">
        <v>81.529999000000004</v>
      </c>
      <c r="E1159">
        <v>81.769997000000004</v>
      </c>
      <c r="F1159">
        <v>974300</v>
      </c>
      <c r="G1159">
        <v>80.359800000000007</v>
      </c>
    </row>
    <row r="1160" spans="1:7" x14ac:dyDescent="0.25">
      <c r="A1160" s="1">
        <v>42227</v>
      </c>
      <c r="B1160">
        <v>81.309997999999993</v>
      </c>
      <c r="C1160">
        <v>81.910004000000001</v>
      </c>
      <c r="D1160">
        <v>81.190002000000007</v>
      </c>
      <c r="E1160">
        <v>81.660004000000001</v>
      </c>
      <c r="F1160">
        <v>788400</v>
      </c>
      <c r="G1160">
        <v>80.251704000000004</v>
      </c>
    </row>
    <row r="1161" spans="1:7" x14ac:dyDescent="0.25">
      <c r="A1161" s="1">
        <v>42228</v>
      </c>
      <c r="B1161">
        <v>81.209998999999996</v>
      </c>
      <c r="C1161">
        <v>81.800003000000004</v>
      </c>
      <c r="D1161">
        <v>80.529999000000004</v>
      </c>
      <c r="E1161">
        <v>81.610000999999997</v>
      </c>
      <c r="F1161">
        <v>992000</v>
      </c>
      <c r="G1161">
        <v>80.202563999999995</v>
      </c>
    </row>
    <row r="1162" spans="1:7" x14ac:dyDescent="0.25">
      <c r="A1162" s="1">
        <v>42229</v>
      </c>
      <c r="B1162">
        <v>81.510002</v>
      </c>
      <c r="C1162">
        <v>82.5</v>
      </c>
      <c r="D1162">
        <v>81.5</v>
      </c>
      <c r="E1162">
        <v>82.120002999999997</v>
      </c>
      <c r="F1162">
        <v>609600</v>
      </c>
      <c r="G1162">
        <v>80.703770000000006</v>
      </c>
    </row>
    <row r="1163" spans="1:7" x14ac:dyDescent="0.25">
      <c r="A1163" s="1">
        <v>42230</v>
      </c>
      <c r="B1163">
        <v>82.07</v>
      </c>
      <c r="C1163">
        <v>82.400002000000001</v>
      </c>
      <c r="D1163">
        <v>81.730002999999996</v>
      </c>
      <c r="E1163">
        <v>82.25</v>
      </c>
      <c r="F1163">
        <v>653000</v>
      </c>
      <c r="G1163">
        <v>80.831525999999997</v>
      </c>
    </row>
    <row r="1164" spans="1:7" x14ac:dyDescent="0.25">
      <c r="A1164" s="1">
        <v>42233</v>
      </c>
      <c r="B1164">
        <v>81.860000999999997</v>
      </c>
      <c r="C1164">
        <v>83</v>
      </c>
      <c r="D1164">
        <v>81.860000999999997</v>
      </c>
      <c r="E1164">
        <v>83</v>
      </c>
      <c r="F1164">
        <v>610800</v>
      </c>
      <c r="G1164">
        <v>81.568590999999998</v>
      </c>
    </row>
    <row r="1165" spans="1:7" x14ac:dyDescent="0.25">
      <c r="A1165" s="1">
        <v>42234</v>
      </c>
      <c r="B1165">
        <v>82.800003000000004</v>
      </c>
      <c r="C1165">
        <v>83.129997000000003</v>
      </c>
      <c r="D1165">
        <v>82.57</v>
      </c>
      <c r="E1165">
        <v>82.779999000000004</v>
      </c>
      <c r="F1165">
        <v>713400</v>
      </c>
      <c r="G1165">
        <v>81.352384000000001</v>
      </c>
    </row>
    <row r="1166" spans="1:7" x14ac:dyDescent="0.25">
      <c r="A1166" s="1">
        <v>42235</v>
      </c>
      <c r="B1166">
        <v>82.379997000000003</v>
      </c>
      <c r="C1166">
        <v>83.209998999999996</v>
      </c>
      <c r="D1166">
        <v>81.830001999999993</v>
      </c>
      <c r="E1166">
        <v>82.589995999999999</v>
      </c>
      <c r="F1166">
        <v>1029200</v>
      </c>
      <c r="G1166">
        <v>81.165657999999993</v>
      </c>
    </row>
    <row r="1167" spans="1:7" x14ac:dyDescent="0.25">
      <c r="A1167" s="1">
        <v>42236</v>
      </c>
      <c r="B1167">
        <v>81.900002000000001</v>
      </c>
      <c r="C1167">
        <v>82.18</v>
      </c>
      <c r="D1167">
        <v>81.349997999999999</v>
      </c>
      <c r="E1167">
        <v>81.419998000000007</v>
      </c>
      <c r="F1167">
        <v>725900</v>
      </c>
      <c r="G1167">
        <v>80.015838000000002</v>
      </c>
    </row>
    <row r="1168" spans="1:7" x14ac:dyDescent="0.25">
      <c r="A1168" s="1">
        <v>42237</v>
      </c>
      <c r="B1168">
        <v>80.980002999999996</v>
      </c>
      <c r="C1168">
        <v>80.980002999999996</v>
      </c>
      <c r="D1168">
        <v>78.959998999999996</v>
      </c>
      <c r="E1168">
        <v>79</v>
      </c>
      <c r="F1168">
        <v>1309200</v>
      </c>
      <c r="G1168">
        <v>77.637574999999998</v>
      </c>
    </row>
    <row r="1169" spans="1:7" x14ac:dyDescent="0.25">
      <c r="A1169" s="1">
        <v>42240</v>
      </c>
      <c r="B1169">
        <v>75.989998</v>
      </c>
      <c r="C1169">
        <v>77.819999999999993</v>
      </c>
      <c r="D1169">
        <v>72</v>
      </c>
      <c r="E1169">
        <v>76.75</v>
      </c>
      <c r="F1169">
        <v>1984600</v>
      </c>
      <c r="G1169">
        <v>75.426378</v>
      </c>
    </row>
    <row r="1170" spans="1:7" x14ac:dyDescent="0.25">
      <c r="A1170" s="1">
        <v>42241</v>
      </c>
      <c r="B1170">
        <v>78.260002</v>
      </c>
      <c r="C1170">
        <v>78.480002999999996</v>
      </c>
      <c r="D1170">
        <v>74.930000000000007</v>
      </c>
      <c r="E1170">
        <v>75.019997000000004</v>
      </c>
      <c r="F1170">
        <v>1593700</v>
      </c>
      <c r="G1170">
        <v>73.726209999999995</v>
      </c>
    </row>
    <row r="1171" spans="1:7" x14ac:dyDescent="0.25">
      <c r="A1171" s="1">
        <v>42242</v>
      </c>
      <c r="B1171">
        <v>76.319999999999993</v>
      </c>
      <c r="C1171">
        <v>76.680000000000007</v>
      </c>
      <c r="D1171">
        <v>73.809997999999993</v>
      </c>
      <c r="E1171">
        <v>76.620002999999997</v>
      </c>
      <c r="F1171">
        <v>3405900</v>
      </c>
      <c r="G1171">
        <v>75.298623000000006</v>
      </c>
    </row>
    <row r="1172" spans="1:7" x14ac:dyDescent="0.25">
      <c r="A1172" s="1">
        <v>42243</v>
      </c>
      <c r="B1172">
        <v>77.209998999999996</v>
      </c>
      <c r="C1172">
        <v>77.650002000000001</v>
      </c>
      <c r="D1172">
        <v>75.690002000000007</v>
      </c>
      <c r="E1172">
        <v>77.059997999999993</v>
      </c>
      <c r="F1172">
        <v>2228000</v>
      </c>
      <c r="G1172">
        <v>75.731029000000007</v>
      </c>
    </row>
    <row r="1173" spans="1:7" x14ac:dyDescent="0.25">
      <c r="A1173" s="1">
        <v>42244</v>
      </c>
      <c r="B1173">
        <v>76.730002999999996</v>
      </c>
      <c r="C1173">
        <v>77.169998000000007</v>
      </c>
      <c r="D1173">
        <v>76.330001999999993</v>
      </c>
      <c r="E1173">
        <v>77.110000999999997</v>
      </c>
      <c r="F1173">
        <v>1007800</v>
      </c>
      <c r="G1173">
        <v>75.780169999999998</v>
      </c>
    </row>
    <row r="1174" spans="1:7" x14ac:dyDescent="0.25">
      <c r="A1174" s="1">
        <v>42247</v>
      </c>
      <c r="B1174">
        <v>76.879997000000003</v>
      </c>
      <c r="C1174">
        <v>77.050003000000004</v>
      </c>
      <c r="D1174">
        <v>76.440002000000007</v>
      </c>
      <c r="E1174">
        <v>76.730002999999996</v>
      </c>
      <c r="F1174">
        <v>1166100</v>
      </c>
      <c r="G1174">
        <v>75.406726000000006</v>
      </c>
    </row>
    <row r="1175" spans="1:7" x14ac:dyDescent="0.25">
      <c r="A1175" s="1">
        <v>42248</v>
      </c>
      <c r="B1175">
        <v>75.519997000000004</v>
      </c>
      <c r="C1175">
        <v>76.290001000000004</v>
      </c>
      <c r="D1175">
        <v>75.089995999999999</v>
      </c>
      <c r="E1175">
        <v>75.410004000000001</v>
      </c>
      <c r="F1175">
        <v>1820200</v>
      </c>
      <c r="G1175">
        <v>74.109491000000006</v>
      </c>
    </row>
    <row r="1176" spans="1:7" x14ac:dyDescent="0.25">
      <c r="A1176" s="1">
        <v>42249</v>
      </c>
      <c r="B1176">
        <v>76.089995999999999</v>
      </c>
      <c r="C1176">
        <v>76.620002999999997</v>
      </c>
      <c r="D1176">
        <v>75.660004000000001</v>
      </c>
      <c r="E1176">
        <v>76.610000999999997</v>
      </c>
      <c r="F1176">
        <v>1113700</v>
      </c>
      <c r="G1176">
        <v>75.288792999999998</v>
      </c>
    </row>
    <row r="1177" spans="1:7" x14ac:dyDescent="0.25">
      <c r="A1177" s="1">
        <v>42250</v>
      </c>
      <c r="B1177">
        <v>76.739998</v>
      </c>
      <c r="C1177">
        <v>77.5</v>
      </c>
      <c r="D1177">
        <v>76.709998999999996</v>
      </c>
      <c r="E1177">
        <v>76.949996999999996</v>
      </c>
      <c r="F1177">
        <v>1116700</v>
      </c>
      <c r="G1177">
        <v>75.622926000000007</v>
      </c>
    </row>
    <row r="1178" spans="1:7" x14ac:dyDescent="0.25">
      <c r="A1178" s="1">
        <v>42251</v>
      </c>
      <c r="B1178">
        <v>76.190002000000007</v>
      </c>
      <c r="C1178">
        <v>76.300003000000004</v>
      </c>
      <c r="D1178">
        <v>75.300003000000004</v>
      </c>
      <c r="E1178">
        <v>75.769997000000004</v>
      </c>
      <c r="F1178">
        <v>1107200</v>
      </c>
      <c r="G1178">
        <v>74.463275999999993</v>
      </c>
    </row>
    <row r="1179" spans="1:7" x14ac:dyDescent="0.25">
      <c r="A1179" s="1">
        <v>42255</v>
      </c>
      <c r="B1179">
        <v>76.650002000000001</v>
      </c>
      <c r="C1179">
        <v>77.769997000000004</v>
      </c>
      <c r="D1179">
        <v>76.529999000000004</v>
      </c>
      <c r="E1179">
        <v>77.669998000000007</v>
      </c>
      <c r="F1179">
        <v>1320100</v>
      </c>
      <c r="G1179">
        <v>76.330510000000004</v>
      </c>
    </row>
    <row r="1180" spans="1:7" x14ac:dyDescent="0.25">
      <c r="A1180" s="1">
        <v>42256</v>
      </c>
      <c r="B1180">
        <v>78.059997999999993</v>
      </c>
      <c r="C1180">
        <v>78.239998</v>
      </c>
      <c r="D1180">
        <v>75.809997999999993</v>
      </c>
      <c r="E1180">
        <v>76.019997000000004</v>
      </c>
      <c r="F1180">
        <v>1297900</v>
      </c>
      <c r="G1180">
        <v>74.708963999999995</v>
      </c>
    </row>
    <row r="1181" spans="1:7" x14ac:dyDescent="0.25">
      <c r="A1181" s="1">
        <v>42257</v>
      </c>
      <c r="B1181">
        <v>75.760002</v>
      </c>
      <c r="C1181">
        <v>76.370002999999997</v>
      </c>
      <c r="D1181">
        <v>75.349997999999999</v>
      </c>
      <c r="E1181">
        <v>75.949996999999996</v>
      </c>
      <c r="F1181">
        <v>1001300</v>
      </c>
      <c r="G1181">
        <v>75.114453999999995</v>
      </c>
    </row>
    <row r="1182" spans="1:7" x14ac:dyDescent="0.25">
      <c r="A1182" s="1">
        <v>42258</v>
      </c>
      <c r="B1182">
        <v>75.650002000000001</v>
      </c>
      <c r="C1182">
        <v>76.470000999999996</v>
      </c>
      <c r="D1182">
        <v>75.580001999999993</v>
      </c>
      <c r="E1182">
        <v>76.449996999999996</v>
      </c>
      <c r="F1182">
        <v>997800</v>
      </c>
      <c r="G1182">
        <v>75.608953</v>
      </c>
    </row>
    <row r="1183" spans="1:7" x14ac:dyDescent="0.25">
      <c r="A1183" s="1">
        <v>42261</v>
      </c>
      <c r="B1183">
        <v>76.430000000000007</v>
      </c>
      <c r="C1183">
        <v>76.519997000000004</v>
      </c>
      <c r="D1183">
        <v>75.919998000000007</v>
      </c>
      <c r="E1183">
        <v>76.199996999999996</v>
      </c>
      <c r="F1183">
        <v>913900</v>
      </c>
      <c r="G1183">
        <v>75.361703000000006</v>
      </c>
    </row>
    <row r="1184" spans="1:7" x14ac:dyDescent="0.25">
      <c r="A1184" s="1">
        <v>42262</v>
      </c>
      <c r="B1184">
        <v>76.400002000000001</v>
      </c>
      <c r="C1184">
        <v>77.040001000000004</v>
      </c>
      <c r="D1184">
        <v>76.040001000000004</v>
      </c>
      <c r="E1184">
        <v>76.800003000000004</v>
      </c>
      <c r="F1184">
        <v>1048900</v>
      </c>
      <c r="G1184">
        <v>75.955108999999993</v>
      </c>
    </row>
    <row r="1185" spans="1:7" x14ac:dyDescent="0.25">
      <c r="A1185" s="1">
        <v>42263</v>
      </c>
      <c r="B1185">
        <v>76.809997999999993</v>
      </c>
      <c r="C1185">
        <v>77.449996999999996</v>
      </c>
      <c r="D1185">
        <v>76.809997999999993</v>
      </c>
      <c r="E1185">
        <v>77.260002</v>
      </c>
      <c r="F1185">
        <v>971100</v>
      </c>
      <c r="G1185">
        <v>76.410047000000006</v>
      </c>
    </row>
    <row r="1186" spans="1:7" x14ac:dyDescent="0.25">
      <c r="A1186" s="1">
        <v>42264</v>
      </c>
      <c r="B1186">
        <v>77.279999000000004</v>
      </c>
      <c r="C1186">
        <v>78.720000999999996</v>
      </c>
      <c r="D1186">
        <v>77.110000999999997</v>
      </c>
      <c r="E1186">
        <v>77.809997999999993</v>
      </c>
      <c r="F1186">
        <v>789300</v>
      </c>
      <c r="G1186">
        <v>76.953992</v>
      </c>
    </row>
    <row r="1187" spans="1:7" x14ac:dyDescent="0.25">
      <c r="A1187" s="1">
        <v>42265</v>
      </c>
      <c r="B1187">
        <v>77.209998999999996</v>
      </c>
      <c r="C1187">
        <v>78.129997000000003</v>
      </c>
      <c r="D1187">
        <v>77</v>
      </c>
      <c r="E1187">
        <v>77.230002999999996</v>
      </c>
      <c r="F1187">
        <v>1453200</v>
      </c>
      <c r="G1187">
        <v>76.380377999999993</v>
      </c>
    </row>
    <row r="1188" spans="1:7" x14ac:dyDescent="0.25">
      <c r="A1188" s="1">
        <v>42268</v>
      </c>
      <c r="B1188">
        <v>77.5</v>
      </c>
      <c r="C1188">
        <v>78.220000999999996</v>
      </c>
      <c r="D1188">
        <v>77.5</v>
      </c>
      <c r="E1188">
        <v>78.059997999999993</v>
      </c>
      <c r="F1188">
        <v>880600</v>
      </c>
      <c r="G1188">
        <v>77.201241999999993</v>
      </c>
    </row>
    <row r="1189" spans="1:7" x14ac:dyDescent="0.25">
      <c r="A1189" s="1">
        <v>42269</v>
      </c>
      <c r="B1189">
        <v>77.269997000000004</v>
      </c>
      <c r="C1189">
        <v>77.5</v>
      </c>
      <c r="D1189">
        <v>76.559997999999993</v>
      </c>
      <c r="E1189">
        <v>77.260002</v>
      </c>
      <c r="F1189">
        <v>1058900</v>
      </c>
      <c r="G1189">
        <v>76.410047000000006</v>
      </c>
    </row>
    <row r="1190" spans="1:7" x14ac:dyDescent="0.25">
      <c r="A1190" s="1">
        <v>42270</v>
      </c>
      <c r="B1190">
        <v>77.180000000000007</v>
      </c>
      <c r="C1190">
        <v>77.730002999999996</v>
      </c>
      <c r="D1190">
        <v>76.779999000000004</v>
      </c>
      <c r="E1190">
        <v>77.629997000000003</v>
      </c>
      <c r="F1190">
        <v>656600</v>
      </c>
      <c r="G1190">
        <v>76.775971999999996</v>
      </c>
    </row>
    <row r="1191" spans="1:7" x14ac:dyDescent="0.25">
      <c r="A1191" s="1">
        <v>42271</v>
      </c>
      <c r="B1191">
        <v>77.300003000000004</v>
      </c>
      <c r="C1191">
        <v>77.970000999999996</v>
      </c>
      <c r="D1191">
        <v>77.080001999999993</v>
      </c>
      <c r="E1191">
        <v>77.819999999999993</v>
      </c>
      <c r="F1191">
        <v>781200</v>
      </c>
      <c r="G1191">
        <v>76.963883999999993</v>
      </c>
    </row>
    <row r="1192" spans="1:7" x14ac:dyDescent="0.25">
      <c r="A1192" s="1">
        <v>42272</v>
      </c>
      <c r="B1192">
        <v>78.480002999999996</v>
      </c>
      <c r="C1192">
        <v>79.269997000000004</v>
      </c>
      <c r="D1192">
        <v>78.059997999999993</v>
      </c>
      <c r="E1192">
        <v>78.209998999999996</v>
      </c>
      <c r="F1192">
        <v>870300</v>
      </c>
      <c r="G1192">
        <v>77.349592999999999</v>
      </c>
    </row>
    <row r="1193" spans="1:7" x14ac:dyDescent="0.25">
      <c r="A1193" s="1">
        <v>42275</v>
      </c>
      <c r="B1193">
        <v>77.980002999999996</v>
      </c>
      <c r="C1193">
        <v>78.25</v>
      </c>
      <c r="D1193">
        <v>76.800003000000004</v>
      </c>
      <c r="E1193">
        <v>77.190002000000007</v>
      </c>
      <c r="F1193">
        <v>1267600</v>
      </c>
      <c r="G1193">
        <v>76.340817999999999</v>
      </c>
    </row>
    <row r="1194" spans="1:7" x14ac:dyDescent="0.25">
      <c r="A1194" s="1">
        <v>42276</v>
      </c>
      <c r="B1194">
        <v>77.120002999999997</v>
      </c>
      <c r="C1194">
        <v>78.430000000000007</v>
      </c>
      <c r="D1194">
        <v>77</v>
      </c>
      <c r="E1194">
        <v>78.239998</v>
      </c>
      <c r="F1194">
        <v>1727600</v>
      </c>
      <c r="G1194">
        <v>77.379261999999997</v>
      </c>
    </row>
    <row r="1195" spans="1:7" x14ac:dyDescent="0.25">
      <c r="A1195" s="1">
        <v>42277</v>
      </c>
      <c r="B1195">
        <v>79.069999999999993</v>
      </c>
      <c r="C1195">
        <v>79.180000000000007</v>
      </c>
      <c r="D1195">
        <v>78.519997000000004</v>
      </c>
      <c r="E1195">
        <v>79.050003000000004</v>
      </c>
      <c r="F1195">
        <v>1379400</v>
      </c>
      <c r="G1195">
        <v>78.180356000000003</v>
      </c>
    </row>
    <row r="1196" spans="1:7" x14ac:dyDescent="0.25">
      <c r="A1196" s="1">
        <v>42278</v>
      </c>
      <c r="B1196">
        <v>78.949996999999996</v>
      </c>
      <c r="C1196">
        <v>79.319999999999993</v>
      </c>
      <c r="D1196">
        <v>78.389999000000003</v>
      </c>
      <c r="E1196">
        <v>79.220000999999996</v>
      </c>
      <c r="F1196">
        <v>1149900</v>
      </c>
      <c r="G1196">
        <v>78.348483999999999</v>
      </c>
    </row>
    <row r="1197" spans="1:7" x14ac:dyDescent="0.25">
      <c r="A1197" s="1">
        <v>42279</v>
      </c>
      <c r="B1197">
        <v>78.489998</v>
      </c>
      <c r="C1197">
        <v>79.669998000000007</v>
      </c>
      <c r="D1197">
        <v>78.010002</v>
      </c>
      <c r="E1197">
        <v>79.569999999999993</v>
      </c>
      <c r="F1197">
        <v>1031000</v>
      </c>
      <c r="G1197">
        <v>78.694631999999999</v>
      </c>
    </row>
    <row r="1198" spans="1:7" x14ac:dyDescent="0.25">
      <c r="A1198" s="1">
        <v>42282</v>
      </c>
      <c r="B1198">
        <v>80.440002000000007</v>
      </c>
      <c r="C1198">
        <v>82.690002000000007</v>
      </c>
      <c r="D1198">
        <v>80.440002000000007</v>
      </c>
      <c r="E1198">
        <v>82.57</v>
      </c>
      <c r="F1198">
        <v>1659700</v>
      </c>
      <c r="G1198">
        <v>81.661627999999993</v>
      </c>
    </row>
    <row r="1199" spans="1:7" x14ac:dyDescent="0.25">
      <c r="A1199" s="1">
        <v>42283</v>
      </c>
      <c r="B1199">
        <v>82.769997000000004</v>
      </c>
      <c r="C1199">
        <v>83.279999000000004</v>
      </c>
      <c r="D1199">
        <v>81.900002000000001</v>
      </c>
      <c r="E1199">
        <v>81.959998999999996</v>
      </c>
      <c r="F1199">
        <v>1219900</v>
      </c>
      <c r="G1199">
        <v>81.058338000000006</v>
      </c>
    </row>
    <row r="1200" spans="1:7" x14ac:dyDescent="0.25">
      <c r="A1200" s="1">
        <v>42284</v>
      </c>
      <c r="B1200">
        <v>82.040001000000004</v>
      </c>
      <c r="C1200">
        <v>83.110000999999997</v>
      </c>
      <c r="D1200">
        <v>81.839995999999999</v>
      </c>
      <c r="E1200">
        <v>83.110000999999997</v>
      </c>
      <c r="F1200">
        <v>1526800</v>
      </c>
      <c r="G1200">
        <v>82.195688000000004</v>
      </c>
    </row>
    <row r="1201" spans="1:7" x14ac:dyDescent="0.25">
      <c r="A1201" s="1">
        <v>42285</v>
      </c>
      <c r="B1201">
        <v>82.940002000000007</v>
      </c>
      <c r="C1201">
        <v>83.790001000000004</v>
      </c>
      <c r="D1201">
        <v>82.489998</v>
      </c>
      <c r="E1201">
        <v>83.599997999999999</v>
      </c>
      <c r="F1201">
        <v>1056600</v>
      </c>
      <c r="G1201">
        <v>82.680295999999998</v>
      </c>
    </row>
    <row r="1202" spans="1:7" x14ac:dyDescent="0.25">
      <c r="A1202" s="1">
        <v>42286</v>
      </c>
      <c r="B1202">
        <v>83.419998000000007</v>
      </c>
      <c r="C1202">
        <v>84.18</v>
      </c>
      <c r="D1202">
        <v>83.370002999999997</v>
      </c>
      <c r="E1202">
        <v>83.699996999999996</v>
      </c>
      <c r="F1202">
        <v>1146100</v>
      </c>
      <c r="G1202">
        <v>82.779194000000004</v>
      </c>
    </row>
    <row r="1203" spans="1:7" x14ac:dyDescent="0.25">
      <c r="A1203" s="1">
        <v>42289</v>
      </c>
      <c r="B1203">
        <v>83.690002000000007</v>
      </c>
      <c r="C1203">
        <v>84.300003000000004</v>
      </c>
      <c r="D1203">
        <v>83.610000999999997</v>
      </c>
      <c r="E1203">
        <v>84.029999000000004</v>
      </c>
      <c r="F1203">
        <v>975800</v>
      </c>
      <c r="G1203">
        <v>83.105564999999999</v>
      </c>
    </row>
    <row r="1204" spans="1:7" x14ac:dyDescent="0.25">
      <c r="A1204" s="1">
        <v>42290</v>
      </c>
      <c r="B1204">
        <v>83.839995999999999</v>
      </c>
      <c r="C1204">
        <v>84.010002</v>
      </c>
      <c r="D1204">
        <v>83.300003000000004</v>
      </c>
      <c r="E1204">
        <v>83.599997999999999</v>
      </c>
      <c r="F1204">
        <v>1153400</v>
      </c>
      <c r="G1204">
        <v>82.680295999999998</v>
      </c>
    </row>
    <row r="1205" spans="1:7" x14ac:dyDescent="0.25">
      <c r="A1205" s="1">
        <v>42291</v>
      </c>
      <c r="B1205">
        <v>83.519997000000004</v>
      </c>
      <c r="C1205">
        <v>83.639999000000003</v>
      </c>
      <c r="D1205">
        <v>82.639999000000003</v>
      </c>
      <c r="E1205">
        <v>82.800003000000004</v>
      </c>
      <c r="F1205">
        <v>951800</v>
      </c>
      <c r="G1205">
        <v>81.889100999999997</v>
      </c>
    </row>
    <row r="1206" spans="1:7" x14ac:dyDescent="0.25">
      <c r="A1206" s="1">
        <v>42292</v>
      </c>
      <c r="B1206">
        <v>83.419998000000007</v>
      </c>
      <c r="C1206">
        <v>83.529999000000004</v>
      </c>
      <c r="D1206">
        <v>82.449996999999996</v>
      </c>
      <c r="E1206">
        <v>82.980002999999996</v>
      </c>
      <c r="F1206">
        <v>867800</v>
      </c>
      <c r="G1206">
        <v>82.067121</v>
      </c>
    </row>
    <row r="1207" spans="1:7" x14ac:dyDescent="0.25">
      <c r="A1207" s="1">
        <v>42293</v>
      </c>
      <c r="B1207">
        <v>83.059997999999993</v>
      </c>
      <c r="C1207">
        <v>84.150002000000001</v>
      </c>
      <c r="D1207">
        <v>82.989998</v>
      </c>
      <c r="E1207">
        <v>84.129997000000003</v>
      </c>
      <c r="F1207">
        <v>1067700</v>
      </c>
      <c r="G1207">
        <v>83.204464000000002</v>
      </c>
    </row>
    <row r="1208" spans="1:7" x14ac:dyDescent="0.25">
      <c r="A1208" s="1">
        <v>42296</v>
      </c>
      <c r="B1208">
        <v>84.129997000000003</v>
      </c>
      <c r="C1208">
        <v>84.970000999999996</v>
      </c>
      <c r="D1208">
        <v>83.82</v>
      </c>
      <c r="E1208">
        <v>84.900002000000001</v>
      </c>
      <c r="F1208">
        <v>993700</v>
      </c>
      <c r="G1208">
        <v>83.965997000000002</v>
      </c>
    </row>
    <row r="1209" spans="1:7" x14ac:dyDescent="0.25">
      <c r="A1209" s="1">
        <v>42297</v>
      </c>
      <c r="B1209">
        <v>84.790001000000004</v>
      </c>
      <c r="C1209">
        <v>85.699996999999996</v>
      </c>
      <c r="D1209">
        <v>84.580001999999993</v>
      </c>
      <c r="E1209">
        <v>84.730002999999996</v>
      </c>
      <c r="F1209">
        <v>1200300</v>
      </c>
      <c r="G1209">
        <v>83.797869000000006</v>
      </c>
    </row>
    <row r="1210" spans="1:7" x14ac:dyDescent="0.25">
      <c r="A1210" s="1">
        <v>42298</v>
      </c>
      <c r="B1210">
        <v>84.779999000000004</v>
      </c>
      <c r="C1210">
        <v>85.68</v>
      </c>
      <c r="D1210">
        <v>84.650002000000001</v>
      </c>
      <c r="E1210">
        <v>84.82</v>
      </c>
      <c r="F1210">
        <v>1487500</v>
      </c>
      <c r="G1210">
        <v>83.886875000000003</v>
      </c>
    </row>
    <row r="1211" spans="1:7" x14ac:dyDescent="0.25">
      <c r="A1211" s="1">
        <v>42299</v>
      </c>
      <c r="B1211">
        <v>85.639999000000003</v>
      </c>
      <c r="C1211">
        <v>90.120002999999997</v>
      </c>
      <c r="D1211">
        <v>85.639999000000003</v>
      </c>
      <c r="E1211">
        <v>89.599997999999999</v>
      </c>
      <c r="F1211">
        <v>2486800</v>
      </c>
      <c r="G1211">
        <v>88.614288000000002</v>
      </c>
    </row>
    <row r="1212" spans="1:7" x14ac:dyDescent="0.25">
      <c r="A1212" s="1">
        <v>42300</v>
      </c>
      <c r="B1212">
        <v>90.190002000000007</v>
      </c>
      <c r="C1212">
        <v>90.809997999999993</v>
      </c>
      <c r="D1212">
        <v>89.199996999999996</v>
      </c>
      <c r="E1212">
        <v>89.889999000000003</v>
      </c>
      <c r="F1212">
        <v>2293100</v>
      </c>
      <c r="G1212">
        <v>88.901099000000002</v>
      </c>
    </row>
    <row r="1213" spans="1:7" x14ac:dyDescent="0.25">
      <c r="A1213" s="1">
        <v>42303</v>
      </c>
      <c r="B1213">
        <v>90</v>
      </c>
      <c r="C1213">
        <v>90</v>
      </c>
      <c r="D1213">
        <v>89.440002000000007</v>
      </c>
      <c r="E1213">
        <v>89.879997000000003</v>
      </c>
      <c r="F1213">
        <v>979500</v>
      </c>
      <c r="G1213">
        <v>88.891206999999994</v>
      </c>
    </row>
    <row r="1214" spans="1:7" x14ac:dyDescent="0.25">
      <c r="A1214" s="1">
        <v>42304</v>
      </c>
      <c r="B1214">
        <v>90.050003000000004</v>
      </c>
      <c r="C1214">
        <v>90.519997000000004</v>
      </c>
      <c r="D1214">
        <v>89.699996999999996</v>
      </c>
      <c r="E1214">
        <v>90.489998</v>
      </c>
      <c r="F1214">
        <v>1541000</v>
      </c>
      <c r="G1214">
        <v>89.494496999999996</v>
      </c>
    </row>
    <row r="1215" spans="1:7" x14ac:dyDescent="0.25">
      <c r="A1215" s="1">
        <v>42305</v>
      </c>
      <c r="B1215">
        <v>90.82</v>
      </c>
      <c r="C1215">
        <v>90.949996999999996</v>
      </c>
      <c r="D1215">
        <v>89.919998000000007</v>
      </c>
      <c r="E1215">
        <v>90.93</v>
      </c>
      <c r="F1215">
        <v>1008800</v>
      </c>
      <c r="G1215">
        <v>89.929659000000001</v>
      </c>
    </row>
    <row r="1216" spans="1:7" x14ac:dyDescent="0.25">
      <c r="A1216" s="1">
        <v>42306</v>
      </c>
      <c r="B1216">
        <v>90.57</v>
      </c>
      <c r="C1216">
        <v>90.709998999999996</v>
      </c>
      <c r="D1216">
        <v>89.940002000000007</v>
      </c>
      <c r="E1216">
        <v>90.080001999999993</v>
      </c>
      <c r="F1216">
        <v>951900</v>
      </c>
      <c r="G1216">
        <v>89.089010999999999</v>
      </c>
    </row>
    <row r="1217" spans="1:7" x14ac:dyDescent="0.25">
      <c r="A1217" s="1">
        <v>42307</v>
      </c>
      <c r="B1217">
        <v>90.029999000000004</v>
      </c>
      <c r="C1217">
        <v>90.440002000000007</v>
      </c>
      <c r="D1217">
        <v>89.370002999999997</v>
      </c>
      <c r="E1217">
        <v>89.370002999999997</v>
      </c>
      <c r="F1217">
        <v>1222100</v>
      </c>
      <c r="G1217">
        <v>88.386823000000007</v>
      </c>
    </row>
    <row r="1218" spans="1:7" x14ac:dyDescent="0.25">
      <c r="A1218" s="1">
        <v>42310</v>
      </c>
      <c r="B1218">
        <v>89.82</v>
      </c>
      <c r="C1218">
        <v>89.839995999999999</v>
      </c>
      <c r="D1218">
        <v>88.959998999999996</v>
      </c>
      <c r="E1218">
        <v>89.139999000000003</v>
      </c>
      <c r="F1218">
        <v>1386700</v>
      </c>
      <c r="G1218">
        <v>88.159350000000003</v>
      </c>
    </row>
    <row r="1219" spans="1:7" x14ac:dyDescent="0.25">
      <c r="A1219" s="1">
        <v>42311</v>
      </c>
      <c r="B1219">
        <v>88.800003000000004</v>
      </c>
      <c r="C1219">
        <v>88.870002999999997</v>
      </c>
      <c r="D1219">
        <v>88.120002999999997</v>
      </c>
      <c r="E1219">
        <v>88.230002999999996</v>
      </c>
      <c r="F1219">
        <v>1758000</v>
      </c>
      <c r="G1219">
        <v>87.259365000000003</v>
      </c>
    </row>
    <row r="1220" spans="1:7" x14ac:dyDescent="0.25">
      <c r="A1220" s="1">
        <v>42312</v>
      </c>
      <c r="B1220">
        <v>88.480002999999996</v>
      </c>
      <c r="C1220">
        <v>88.480002999999996</v>
      </c>
      <c r="D1220">
        <v>87.809997999999993</v>
      </c>
      <c r="E1220">
        <v>88.18</v>
      </c>
      <c r="F1220">
        <v>907500</v>
      </c>
      <c r="G1220">
        <v>87.209912000000003</v>
      </c>
    </row>
    <row r="1221" spans="1:7" x14ac:dyDescent="0.25">
      <c r="A1221" s="1">
        <v>42313</v>
      </c>
      <c r="B1221">
        <v>88.379997000000003</v>
      </c>
      <c r="C1221">
        <v>88.389999000000003</v>
      </c>
      <c r="D1221">
        <v>87.489998</v>
      </c>
      <c r="E1221">
        <v>87.699996999999996</v>
      </c>
      <c r="F1221">
        <v>1453100</v>
      </c>
      <c r="G1221">
        <v>86.735189000000005</v>
      </c>
    </row>
    <row r="1222" spans="1:7" x14ac:dyDescent="0.25">
      <c r="A1222" s="1">
        <v>42314</v>
      </c>
      <c r="B1222">
        <v>87.43</v>
      </c>
      <c r="C1222">
        <v>87.699996999999996</v>
      </c>
      <c r="D1222">
        <v>86.040001000000004</v>
      </c>
      <c r="E1222">
        <v>86.260002</v>
      </c>
      <c r="F1222">
        <v>2199700</v>
      </c>
      <c r="G1222">
        <v>85.311036000000001</v>
      </c>
    </row>
    <row r="1223" spans="1:7" x14ac:dyDescent="0.25">
      <c r="A1223" s="1">
        <v>42317</v>
      </c>
      <c r="B1223">
        <v>86.220000999999996</v>
      </c>
      <c r="C1223">
        <v>86.300003000000004</v>
      </c>
      <c r="D1223">
        <v>85.5</v>
      </c>
      <c r="E1223">
        <v>85.900002000000001</v>
      </c>
      <c r="F1223">
        <v>1465000</v>
      </c>
      <c r="G1223">
        <v>84.954995999999994</v>
      </c>
    </row>
    <row r="1224" spans="1:7" x14ac:dyDescent="0.25">
      <c r="A1224" s="1">
        <v>42318</v>
      </c>
      <c r="B1224">
        <v>85.900002000000001</v>
      </c>
      <c r="C1224">
        <v>87.589995999999999</v>
      </c>
      <c r="D1224">
        <v>85.870002999999997</v>
      </c>
      <c r="E1224">
        <v>87.139999000000003</v>
      </c>
      <c r="F1224">
        <v>1466700</v>
      </c>
      <c r="G1224">
        <v>86.181352000000004</v>
      </c>
    </row>
    <row r="1225" spans="1:7" x14ac:dyDescent="0.25">
      <c r="A1225" s="1">
        <v>42319</v>
      </c>
      <c r="B1225">
        <v>87.459998999999996</v>
      </c>
      <c r="C1225">
        <v>89.239998</v>
      </c>
      <c r="D1225">
        <v>87.360000999999997</v>
      </c>
      <c r="E1225">
        <v>88.480002999999996</v>
      </c>
      <c r="F1225">
        <v>1670000</v>
      </c>
      <c r="G1225">
        <v>87.506614999999996</v>
      </c>
    </row>
    <row r="1226" spans="1:7" x14ac:dyDescent="0.25">
      <c r="A1226" s="1">
        <v>42320</v>
      </c>
      <c r="B1226">
        <v>88.169998000000007</v>
      </c>
      <c r="C1226">
        <v>88.43</v>
      </c>
      <c r="D1226">
        <v>86.790001000000004</v>
      </c>
      <c r="E1226">
        <v>86.82</v>
      </c>
      <c r="F1226">
        <v>1117700</v>
      </c>
      <c r="G1226">
        <v>85.864873000000003</v>
      </c>
    </row>
    <row r="1227" spans="1:7" x14ac:dyDescent="0.25">
      <c r="A1227" s="1">
        <v>42321</v>
      </c>
      <c r="B1227">
        <v>86.910004000000001</v>
      </c>
      <c r="C1227">
        <v>88</v>
      </c>
      <c r="D1227">
        <v>86.599997999999999</v>
      </c>
      <c r="E1227">
        <v>86.860000999999997</v>
      </c>
      <c r="F1227">
        <v>1043300</v>
      </c>
      <c r="G1227">
        <v>85.904433999999995</v>
      </c>
    </row>
    <row r="1228" spans="1:7" x14ac:dyDescent="0.25">
      <c r="A1228" s="1">
        <v>42324</v>
      </c>
      <c r="B1228">
        <v>86.860000999999997</v>
      </c>
      <c r="C1228">
        <v>88.059997999999993</v>
      </c>
      <c r="D1228">
        <v>86.730002999999996</v>
      </c>
      <c r="E1228">
        <v>88.019997000000004</v>
      </c>
      <c r="F1228">
        <v>909400</v>
      </c>
      <c r="G1228">
        <v>87.051668000000006</v>
      </c>
    </row>
    <row r="1229" spans="1:7" x14ac:dyDescent="0.25">
      <c r="A1229" s="1">
        <v>42325</v>
      </c>
      <c r="B1229">
        <v>87.949996999999996</v>
      </c>
      <c r="C1229">
        <v>88.349997999999999</v>
      </c>
      <c r="D1229">
        <v>86.93</v>
      </c>
      <c r="E1229">
        <v>87.160004000000001</v>
      </c>
      <c r="F1229">
        <v>732300</v>
      </c>
      <c r="G1229">
        <v>86.201136000000005</v>
      </c>
    </row>
    <row r="1230" spans="1:7" x14ac:dyDescent="0.25">
      <c r="A1230" s="1">
        <v>42326</v>
      </c>
      <c r="B1230">
        <v>87.25</v>
      </c>
      <c r="C1230">
        <v>88.849997999999999</v>
      </c>
      <c r="D1230">
        <v>87.080001999999993</v>
      </c>
      <c r="E1230">
        <v>88.769997000000004</v>
      </c>
      <c r="F1230">
        <v>856600</v>
      </c>
      <c r="G1230">
        <v>87.793418000000003</v>
      </c>
    </row>
    <row r="1231" spans="1:7" x14ac:dyDescent="0.25">
      <c r="A1231" s="1">
        <v>42327</v>
      </c>
      <c r="B1231">
        <v>89.040001000000004</v>
      </c>
      <c r="C1231">
        <v>89.910004000000001</v>
      </c>
      <c r="D1231">
        <v>89.019997000000004</v>
      </c>
      <c r="E1231">
        <v>89.32</v>
      </c>
      <c r="F1231">
        <v>958900</v>
      </c>
      <c r="G1231">
        <v>88.337370000000007</v>
      </c>
    </row>
    <row r="1232" spans="1:7" x14ac:dyDescent="0.25">
      <c r="A1232" s="1">
        <v>42328</v>
      </c>
      <c r="B1232">
        <v>89.730002999999996</v>
      </c>
      <c r="C1232">
        <v>90</v>
      </c>
      <c r="D1232">
        <v>87.82</v>
      </c>
      <c r="E1232">
        <v>87.879997000000003</v>
      </c>
      <c r="F1232">
        <v>1319500</v>
      </c>
      <c r="G1232">
        <v>86.913208999999995</v>
      </c>
    </row>
    <row r="1233" spans="1:7" x14ac:dyDescent="0.25">
      <c r="A1233" s="1">
        <v>42331</v>
      </c>
      <c r="B1233">
        <v>88.32</v>
      </c>
      <c r="C1233">
        <v>89.529999000000004</v>
      </c>
      <c r="D1233">
        <v>88.099997999999999</v>
      </c>
      <c r="E1233">
        <v>89.139999000000003</v>
      </c>
      <c r="F1233">
        <v>1057600</v>
      </c>
      <c r="G1233">
        <v>88.159350000000003</v>
      </c>
    </row>
    <row r="1234" spans="1:7" x14ac:dyDescent="0.25">
      <c r="A1234" s="1">
        <v>42332</v>
      </c>
      <c r="B1234">
        <v>88.5</v>
      </c>
      <c r="C1234">
        <v>89.760002</v>
      </c>
      <c r="D1234">
        <v>88.269997000000004</v>
      </c>
      <c r="E1234">
        <v>89.440002000000007</v>
      </c>
      <c r="F1234">
        <v>1219600</v>
      </c>
      <c r="G1234">
        <v>88.456052</v>
      </c>
    </row>
    <row r="1235" spans="1:7" x14ac:dyDescent="0.25">
      <c r="A1235" s="1">
        <v>42333</v>
      </c>
      <c r="B1235">
        <v>89.389999000000003</v>
      </c>
      <c r="C1235">
        <v>89.959998999999996</v>
      </c>
      <c r="D1235">
        <v>89.040001000000004</v>
      </c>
      <c r="E1235">
        <v>89.790001000000004</v>
      </c>
      <c r="F1235">
        <v>1033700</v>
      </c>
      <c r="G1235">
        <v>88.802200999999997</v>
      </c>
    </row>
    <row r="1236" spans="1:7" x14ac:dyDescent="0.25">
      <c r="A1236" s="1">
        <v>42335</v>
      </c>
      <c r="B1236">
        <v>89.730002999999996</v>
      </c>
      <c r="C1236">
        <v>90.690002000000007</v>
      </c>
      <c r="D1236">
        <v>89.209998999999996</v>
      </c>
      <c r="E1236">
        <v>90.57</v>
      </c>
      <c r="F1236">
        <v>639400</v>
      </c>
      <c r="G1236">
        <v>89.573617999999996</v>
      </c>
    </row>
    <row r="1237" spans="1:7" x14ac:dyDescent="0.25">
      <c r="A1237" s="1">
        <v>42338</v>
      </c>
      <c r="B1237">
        <v>90.589995999999999</v>
      </c>
      <c r="C1237">
        <v>90.949996999999996</v>
      </c>
      <c r="D1237">
        <v>89.650002000000001</v>
      </c>
      <c r="E1237">
        <v>89.75</v>
      </c>
      <c r="F1237">
        <v>1813200</v>
      </c>
      <c r="G1237">
        <v>88.762640000000005</v>
      </c>
    </row>
    <row r="1238" spans="1:7" x14ac:dyDescent="0.25">
      <c r="A1238" s="1">
        <v>42339</v>
      </c>
      <c r="B1238">
        <v>90.160004000000001</v>
      </c>
      <c r="C1238">
        <v>91.769997000000004</v>
      </c>
      <c r="D1238">
        <v>90.019997000000004</v>
      </c>
      <c r="E1238">
        <v>91.639999000000003</v>
      </c>
      <c r="F1238">
        <v>1778600</v>
      </c>
      <c r="G1238">
        <v>90.631846999999993</v>
      </c>
    </row>
    <row r="1239" spans="1:7" x14ac:dyDescent="0.25">
      <c r="A1239" s="1">
        <v>42340</v>
      </c>
      <c r="B1239">
        <v>91.510002</v>
      </c>
      <c r="C1239">
        <v>91.800003000000004</v>
      </c>
      <c r="D1239">
        <v>90.709998999999996</v>
      </c>
      <c r="E1239">
        <v>90.849997999999999</v>
      </c>
      <c r="F1239">
        <v>1065900</v>
      </c>
      <c r="G1239">
        <v>89.850537000000003</v>
      </c>
    </row>
    <row r="1240" spans="1:7" x14ac:dyDescent="0.25">
      <c r="A1240" s="1">
        <v>42341</v>
      </c>
      <c r="B1240">
        <v>90.790001000000004</v>
      </c>
      <c r="C1240">
        <v>91.059997999999993</v>
      </c>
      <c r="D1240">
        <v>89.410004000000001</v>
      </c>
      <c r="E1240">
        <v>89.790001000000004</v>
      </c>
      <c r="F1240">
        <v>1309700</v>
      </c>
      <c r="G1240">
        <v>88.802200999999997</v>
      </c>
    </row>
    <row r="1241" spans="1:7" x14ac:dyDescent="0.25">
      <c r="A1241" s="1">
        <v>42342</v>
      </c>
      <c r="B1241">
        <v>90.080001999999993</v>
      </c>
      <c r="C1241">
        <v>92.5</v>
      </c>
      <c r="D1241">
        <v>90.080001999999993</v>
      </c>
      <c r="E1241">
        <v>92.419998000000007</v>
      </c>
      <c r="F1241">
        <v>1214900</v>
      </c>
      <c r="G1241">
        <v>91.403265000000005</v>
      </c>
    </row>
    <row r="1242" spans="1:7" x14ac:dyDescent="0.25">
      <c r="A1242" s="1">
        <v>42345</v>
      </c>
      <c r="B1242">
        <v>92.269997000000004</v>
      </c>
      <c r="C1242">
        <v>92.529999000000004</v>
      </c>
      <c r="D1242">
        <v>91.110000999999997</v>
      </c>
      <c r="E1242">
        <v>91.82</v>
      </c>
      <c r="F1242">
        <v>1029400</v>
      </c>
      <c r="G1242">
        <v>90.809866999999997</v>
      </c>
    </row>
    <row r="1243" spans="1:7" x14ac:dyDescent="0.25">
      <c r="A1243" s="1">
        <v>42346</v>
      </c>
      <c r="B1243">
        <v>91.419998000000007</v>
      </c>
      <c r="C1243">
        <v>92.790001000000004</v>
      </c>
      <c r="D1243">
        <v>91.309997999999993</v>
      </c>
      <c r="E1243">
        <v>92.559997999999993</v>
      </c>
      <c r="F1243">
        <v>1349700</v>
      </c>
      <c r="G1243">
        <v>91.541724000000002</v>
      </c>
    </row>
    <row r="1244" spans="1:7" x14ac:dyDescent="0.25">
      <c r="A1244" s="1">
        <v>42347</v>
      </c>
      <c r="B1244">
        <v>92.059997999999993</v>
      </c>
      <c r="C1244">
        <v>92.830001999999993</v>
      </c>
      <c r="D1244">
        <v>90.669998000000007</v>
      </c>
      <c r="E1244">
        <v>90.940002000000007</v>
      </c>
      <c r="F1244">
        <v>1048700</v>
      </c>
      <c r="G1244">
        <v>89.939550999999994</v>
      </c>
    </row>
    <row r="1245" spans="1:7" x14ac:dyDescent="0.25">
      <c r="A1245" s="1">
        <v>42348</v>
      </c>
      <c r="B1245">
        <v>90.800003000000004</v>
      </c>
      <c r="C1245">
        <v>91.669998000000007</v>
      </c>
      <c r="D1245">
        <v>90.260002</v>
      </c>
      <c r="E1245">
        <v>91.080001999999993</v>
      </c>
      <c r="F1245">
        <v>1104100</v>
      </c>
      <c r="G1245">
        <v>90.555987999999999</v>
      </c>
    </row>
    <row r="1246" spans="1:7" x14ac:dyDescent="0.25">
      <c r="A1246" s="1">
        <v>42349</v>
      </c>
      <c r="B1246">
        <v>90.120002999999997</v>
      </c>
      <c r="C1246">
        <v>91.239998</v>
      </c>
      <c r="D1246">
        <v>89.849997999999999</v>
      </c>
      <c r="E1246">
        <v>90.440002000000007</v>
      </c>
      <c r="F1246">
        <v>1185700</v>
      </c>
      <c r="G1246">
        <v>89.919670999999994</v>
      </c>
    </row>
    <row r="1247" spans="1:7" x14ac:dyDescent="0.25">
      <c r="A1247" s="1">
        <v>42352</v>
      </c>
      <c r="B1247">
        <v>90.510002</v>
      </c>
      <c r="C1247">
        <v>91.959998999999996</v>
      </c>
      <c r="D1247">
        <v>90.389999000000003</v>
      </c>
      <c r="E1247">
        <v>91.830001999999993</v>
      </c>
      <c r="F1247">
        <v>1717300</v>
      </c>
      <c r="G1247">
        <v>91.301672999999994</v>
      </c>
    </row>
    <row r="1248" spans="1:7" x14ac:dyDescent="0.25">
      <c r="A1248" s="1">
        <v>42353</v>
      </c>
      <c r="B1248">
        <v>92.190002000000007</v>
      </c>
      <c r="C1248">
        <v>93.839995999999999</v>
      </c>
      <c r="D1248">
        <v>92.190002000000007</v>
      </c>
      <c r="E1248">
        <v>93.330001999999993</v>
      </c>
      <c r="F1248">
        <v>1843600</v>
      </c>
      <c r="G1248">
        <v>92.793042999999997</v>
      </c>
    </row>
    <row r="1249" spans="1:7" x14ac:dyDescent="0.25">
      <c r="A1249" s="1">
        <v>42354</v>
      </c>
      <c r="B1249">
        <v>93.589995999999999</v>
      </c>
      <c r="C1249">
        <v>94.220000999999996</v>
      </c>
      <c r="D1249">
        <v>92.029999000000004</v>
      </c>
      <c r="E1249">
        <v>94.080001999999993</v>
      </c>
      <c r="F1249">
        <v>1483300</v>
      </c>
      <c r="G1249">
        <v>93.538728000000006</v>
      </c>
    </row>
    <row r="1250" spans="1:7" x14ac:dyDescent="0.25">
      <c r="A1250" s="1">
        <v>42355</v>
      </c>
      <c r="B1250">
        <v>93.910004000000001</v>
      </c>
      <c r="C1250">
        <v>93.919998000000007</v>
      </c>
      <c r="D1250">
        <v>92.75</v>
      </c>
      <c r="E1250">
        <v>93.029999000000004</v>
      </c>
      <c r="F1250">
        <v>1986200</v>
      </c>
      <c r="G1250">
        <v>92.494765999999998</v>
      </c>
    </row>
    <row r="1251" spans="1:7" x14ac:dyDescent="0.25">
      <c r="A1251" s="1">
        <v>42356</v>
      </c>
      <c r="B1251">
        <v>92.849997999999999</v>
      </c>
      <c r="C1251">
        <v>92.849997999999999</v>
      </c>
      <c r="D1251">
        <v>91.620002999999997</v>
      </c>
      <c r="E1251">
        <v>91.639999000000003</v>
      </c>
      <c r="F1251">
        <v>2012400</v>
      </c>
      <c r="G1251">
        <v>91.112763000000001</v>
      </c>
    </row>
    <row r="1252" spans="1:7" x14ac:dyDescent="0.25">
      <c r="A1252" s="1">
        <v>42359</v>
      </c>
      <c r="B1252">
        <v>92.349997999999999</v>
      </c>
      <c r="C1252">
        <v>92.440002000000007</v>
      </c>
      <c r="D1252">
        <v>91.370002999999997</v>
      </c>
      <c r="E1252">
        <v>92.18</v>
      </c>
      <c r="F1252">
        <v>1473300</v>
      </c>
      <c r="G1252">
        <v>91.649658000000002</v>
      </c>
    </row>
    <row r="1253" spans="1:7" x14ac:dyDescent="0.25">
      <c r="A1253" s="1">
        <v>42360</v>
      </c>
      <c r="B1253">
        <v>92.739998</v>
      </c>
      <c r="C1253">
        <v>93.800003000000004</v>
      </c>
      <c r="D1253">
        <v>92.040001000000004</v>
      </c>
      <c r="E1253">
        <v>93.540001000000004</v>
      </c>
      <c r="F1253">
        <v>1207300</v>
      </c>
      <c r="G1253">
        <v>93.001834000000002</v>
      </c>
    </row>
    <row r="1254" spans="1:7" x14ac:dyDescent="0.25">
      <c r="A1254" s="1">
        <v>42361</v>
      </c>
      <c r="B1254">
        <v>94.010002</v>
      </c>
      <c r="C1254">
        <v>94.150002000000001</v>
      </c>
      <c r="D1254">
        <v>93.639999000000003</v>
      </c>
      <c r="E1254">
        <v>93.849997999999999</v>
      </c>
      <c r="F1254">
        <v>1028700</v>
      </c>
      <c r="G1254">
        <v>93.310047999999995</v>
      </c>
    </row>
    <row r="1255" spans="1:7" x14ac:dyDescent="0.25">
      <c r="A1255" s="1">
        <v>42362</v>
      </c>
      <c r="B1255">
        <v>93.610000999999997</v>
      </c>
      <c r="C1255">
        <v>94.309997999999993</v>
      </c>
      <c r="D1255">
        <v>93.5</v>
      </c>
      <c r="E1255">
        <v>93.919998000000007</v>
      </c>
      <c r="F1255">
        <v>347000</v>
      </c>
      <c r="G1255">
        <v>93.379644999999996</v>
      </c>
    </row>
    <row r="1256" spans="1:7" x14ac:dyDescent="0.25">
      <c r="A1256" s="1">
        <v>42366</v>
      </c>
      <c r="B1256">
        <v>93.900002000000001</v>
      </c>
      <c r="C1256">
        <v>94.330001999999993</v>
      </c>
      <c r="D1256">
        <v>93.440002000000007</v>
      </c>
      <c r="E1256">
        <v>94.330001999999993</v>
      </c>
      <c r="F1256">
        <v>854700</v>
      </c>
      <c r="G1256">
        <v>93.787289000000001</v>
      </c>
    </row>
    <row r="1257" spans="1:7" x14ac:dyDescent="0.25">
      <c r="A1257" s="1">
        <v>42367</v>
      </c>
      <c r="B1257">
        <v>94.599997999999999</v>
      </c>
      <c r="C1257">
        <v>95.260002</v>
      </c>
      <c r="D1257">
        <v>94.599997999999999</v>
      </c>
      <c r="E1257">
        <v>94.989998</v>
      </c>
      <c r="F1257">
        <v>717600</v>
      </c>
      <c r="G1257">
        <v>94.443488000000002</v>
      </c>
    </row>
    <row r="1258" spans="1:7" x14ac:dyDescent="0.25">
      <c r="A1258" s="1">
        <v>42368</v>
      </c>
      <c r="B1258">
        <v>94.959998999999996</v>
      </c>
      <c r="C1258">
        <v>95.139999000000003</v>
      </c>
      <c r="D1258">
        <v>94.550003000000004</v>
      </c>
      <c r="E1258">
        <v>94.650002000000001</v>
      </c>
      <c r="F1258">
        <v>607200</v>
      </c>
      <c r="G1258">
        <v>94.105447999999996</v>
      </c>
    </row>
    <row r="1259" spans="1:7" x14ac:dyDescent="0.25">
      <c r="A1259" s="1">
        <v>42369</v>
      </c>
      <c r="B1259">
        <v>94.410004000000001</v>
      </c>
      <c r="C1259">
        <v>94.550003000000004</v>
      </c>
      <c r="D1259">
        <v>93.18</v>
      </c>
      <c r="E1259">
        <v>93.199996999999996</v>
      </c>
      <c r="F1259">
        <v>775700</v>
      </c>
      <c r="G1259">
        <v>92.663786000000002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95F15-EB2A-4859-B711-9C520DA33EC5}">
  <dimension ref="A1:H1259"/>
  <sheetViews>
    <sheetView workbookViewId="0">
      <selection activeCell="J17" sqref="J17"/>
    </sheetView>
  </sheetViews>
  <sheetFormatPr defaultRowHeight="15" x14ac:dyDescent="0.25"/>
  <cols>
    <col min="1" max="1" width="10.7109375" bestFit="1" customWidth="1"/>
    <col min="3" max="3" width="10.7109375" bestFit="1" customWidth="1"/>
    <col min="4" max="5" width="21.85546875" bestFit="1" customWidth="1"/>
    <col min="6" max="6" width="10.7109375" bestFit="1" customWidth="1"/>
    <col min="7" max="7" width="21.85546875" bestFit="1" customWidth="1"/>
    <col min="8" max="8" width="10.7109375" bestFit="1" customWidth="1"/>
  </cols>
  <sheetData>
    <row r="1" spans="1:8" ht="15.75" thickBot="1" x14ac:dyDescent="0.3">
      <c r="A1" s="4" t="s">
        <v>0</v>
      </c>
      <c r="B1" s="4" t="s">
        <v>6</v>
      </c>
      <c r="C1" s="4" t="s">
        <v>0</v>
      </c>
      <c r="D1" s="4" t="s">
        <v>9</v>
      </c>
      <c r="E1" s="4" t="s">
        <v>10</v>
      </c>
    </row>
    <row r="2" spans="1:8" x14ac:dyDescent="0.25">
      <c r="A2" s="1">
        <v>40546</v>
      </c>
      <c r="B2" s="3">
        <v>30.336245000000002</v>
      </c>
      <c r="C2" s="1">
        <v>40546</v>
      </c>
      <c r="D2" t="e">
        <f>IF(B2=$H$5,$H$5,NA())</f>
        <v>#N/A</v>
      </c>
      <c r="E2" t="e">
        <f>IF(B2=$H$4,$H$4,NA())</f>
        <v>#N/A</v>
      </c>
      <c r="G2" s="8" t="s">
        <v>7</v>
      </c>
      <c r="H2" s="5">
        <f>COUNT(B2:B1259)</f>
        <v>1258</v>
      </c>
    </row>
    <row r="3" spans="1:8" x14ac:dyDescent="0.25">
      <c r="A3" s="1">
        <v>40547</v>
      </c>
      <c r="B3" s="3">
        <v>30.430537000000001</v>
      </c>
      <c r="C3" s="1">
        <v>40547</v>
      </c>
      <c r="D3" t="e">
        <f t="shared" ref="D3:D66" si="0">IF(B3=$H$5,$H$5,NA())</f>
        <v>#N/A</v>
      </c>
      <c r="E3" t="e">
        <f t="shared" ref="E3:E66" si="1">IF(B3=$H$4,$H$4,NA())</f>
        <v>#N/A</v>
      </c>
      <c r="G3" s="9" t="s">
        <v>8</v>
      </c>
      <c r="H3" s="5">
        <f>COUNTIF(B2:B1259,"&gt;50")</f>
        <v>445</v>
      </c>
    </row>
    <row r="4" spans="1:8" x14ac:dyDescent="0.25">
      <c r="A4" s="1">
        <v>40548</v>
      </c>
      <c r="B4" s="3">
        <v>31.073436000000001</v>
      </c>
      <c r="C4" s="1">
        <v>40548</v>
      </c>
      <c r="D4" t="e">
        <f t="shared" si="0"/>
        <v>#N/A</v>
      </c>
      <c r="E4" t="e">
        <f t="shared" si="1"/>
        <v>#N/A</v>
      </c>
      <c r="G4" s="9" t="s">
        <v>10</v>
      </c>
      <c r="H4" s="6">
        <f>MAX(B2:B1259)</f>
        <v>94.443488000000002</v>
      </c>
    </row>
    <row r="5" spans="1:8" x14ac:dyDescent="0.25">
      <c r="A5" s="1">
        <v>40549</v>
      </c>
      <c r="B5" s="3">
        <v>31.356313</v>
      </c>
      <c r="C5" s="1">
        <v>40549</v>
      </c>
      <c r="D5" t="e">
        <f t="shared" si="0"/>
        <v>#N/A</v>
      </c>
      <c r="E5" t="e">
        <f t="shared" si="1"/>
        <v>#N/A</v>
      </c>
      <c r="G5" s="9" t="s">
        <v>9</v>
      </c>
      <c r="H5" s="6">
        <f>MIN(B2:B1259)</f>
        <v>28.913295999999999</v>
      </c>
    </row>
    <row r="6" spans="1:8" x14ac:dyDescent="0.25">
      <c r="A6" s="1">
        <v>40550</v>
      </c>
      <c r="B6" s="3">
        <v>30.379104000000002</v>
      </c>
      <c r="C6" s="1">
        <v>40550</v>
      </c>
      <c r="D6" t="e">
        <f t="shared" si="0"/>
        <v>#N/A</v>
      </c>
      <c r="E6" t="e">
        <f t="shared" si="1"/>
        <v>#N/A</v>
      </c>
      <c r="G6" s="9" t="s">
        <v>12</v>
      </c>
      <c r="H6" s="7">
        <f>VLOOKUP(H4,B2:C1259,2,FALSE)</f>
        <v>42367</v>
      </c>
    </row>
    <row r="7" spans="1:8" x14ac:dyDescent="0.25">
      <c r="A7" s="1">
        <v>40553</v>
      </c>
      <c r="B7" s="3">
        <v>30.070516000000001</v>
      </c>
      <c r="C7" s="1">
        <v>40553</v>
      </c>
      <c r="D7" t="e">
        <f t="shared" si="0"/>
        <v>#N/A</v>
      </c>
      <c r="E7" t="e">
        <f t="shared" si="1"/>
        <v>#N/A</v>
      </c>
      <c r="G7" s="9" t="s">
        <v>12</v>
      </c>
      <c r="H7" s="7">
        <f>VLOOKUP(H5,B2:C1259,2,FALSE)</f>
        <v>40588</v>
      </c>
    </row>
    <row r="8" spans="1:8" ht="15.75" thickBot="1" x14ac:dyDescent="0.3">
      <c r="A8" s="1">
        <v>40554</v>
      </c>
      <c r="B8" s="3">
        <v>30.541974</v>
      </c>
      <c r="C8" s="1">
        <v>40554</v>
      </c>
      <c r="D8" t="e">
        <f t="shared" si="0"/>
        <v>#N/A</v>
      </c>
      <c r="E8" t="e">
        <f t="shared" si="1"/>
        <v>#N/A</v>
      </c>
      <c r="G8" s="10" t="s">
        <v>11</v>
      </c>
      <c r="H8" s="6">
        <f>VLOOKUP(A37,A2:B1259,2)</f>
        <v>30.473396999999999</v>
      </c>
    </row>
    <row r="9" spans="1:8" x14ac:dyDescent="0.25">
      <c r="A9" s="1">
        <v>40555</v>
      </c>
      <c r="B9" s="3">
        <v>30.739128999999998</v>
      </c>
      <c r="C9" s="1">
        <v>40555</v>
      </c>
      <c r="D9" t="e">
        <f t="shared" si="0"/>
        <v>#N/A</v>
      </c>
      <c r="E9" t="e">
        <f t="shared" si="1"/>
        <v>#N/A</v>
      </c>
    </row>
    <row r="10" spans="1:8" x14ac:dyDescent="0.25">
      <c r="A10" s="1">
        <v>40556</v>
      </c>
      <c r="B10" s="3">
        <v>30.644836999999999</v>
      </c>
      <c r="C10" s="1">
        <v>40556</v>
      </c>
      <c r="D10" t="e">
        <f t="shared" si="0"/>
        <v>#N/A</v>
      </c>
      <c r="E10" t="e">
        <f t="shared" si="1"/>
        <v>#N/A</v>
      </c>
    </row>
    <row r="11" spans="1:8" x14ac:dyDescent="0.25">
      <c r="A11" s="1">
        <v>40557</v>
      </c>
      <c r="B11" s="3">
        <v>30.473396999999999</v>
      </c>
      <c r="C11" s="1">
        <v>40557</v>
      </c>
      <c r="D11" t="e">
        <f t="shared" si="0"/>
        <v>#N/A</v>
      </c>
      <c r="E11" t="e">
        <f t="shared" si="1"/>
        <v>#N/A</v>
      </c>
    </row>
    <row r="12" spans="1:8" x14ac:dyDescent="0.25">
      <c r="A12" s="1">
        <v>40561</v>
      </c>
      <c r="B12" s="3">
        <v>30.293386000000002</v>
      </c>
      <c r="C12" s="1">
        <v>40561</v>
      </c>
      <c r="D12" t="e">
        <f t="shared" si="0"/>
        <v>#N/A</v>
      </c>
      <c r="E12" t="e">
        <f t="shared" si="1"/>
        <v>#N/A</v>
      </c>
    </row>
    <row r="13" spans="1:8" x14ac:dyDescent="0.25">
      <c r="A13" s="1">
        <v>40562</v>
      </c>
      <c r="B13" s="3">
        <v>30.327674999999999</v>
      </c>
      <c r="C13" s="1">
        <v>40562</v>
      </c>
      <c r="D13" t="e">
        <f t="shared" si="0"/>
        <v>#N/A</v>
      </c>
      <c r="E13" t="e">
        <f t="shared" si="1"/>
        <v>#N/A</v>
      </c>
    </row>
    <row r="14" spans="1:8" x14ac:dyDescent="0.25">
      <c r="A14" s="1">
        <v>40563</v>
      </c>
      <c r="B14" s="3">
        <v>30.019082999999998</v>
      </c>
      <c r="C14" s="1">
        <v>40563</v>
      </c>
      <c r="D14" t="e">
        <f t="shared" si="0"/>
        <v>#N/A</v>
      </c>
      <c r="E14" t="e">
        <f t="shared" si="1"/>
        <v>#N/A</v>
      </c>
    </row>
    <row r="15" spans="1:8" x14ac:dyDescent="0.25">
      <c r="A15" s="1">
        <v>40564</v>
      </c>
      <c r="B15" s="3">
        <v>30.156234000000001</v>
      </c>
      <c r="C15" s="1">
        <v>40564</v>
      </c>
      <c r="D15" t="e">
        <f t="shared" si="0"/>
        <v>#N/A</v>
      </c>
      <c r="E15" t="e">
        <f t="shared" si="1"/>
        <v>#N/A</v>
      </c>
    </row>
    <row r="16" spans="1:8" x14ac:dyDescent="0.25">
      <c r="A16" s="1">
        <v>40567</v>
      </c>
      <c r="B16" s="3">
        <v>29.950505</v>
      </c>
      <c r="C16" s="1">
        <v>40567</v>
      </c>
      <c r="D16" t="e">
        <f t="shared" si="0"/>
        <v>#N/A</v>
      </c>
      <c r="E16" t="e">
        <f t="shared" si="1"/>
        <v>#N/A</v>
      </c>
    </row>
    <row r="17" spans="1:5" x14ac:dyDescent="0.25">
      <c r="A17" s="1">
        <v>40568</v>
      </c>
      <c r="B17" s="3">
        <v>30.36196</v>
      </c>
      <c r="C17" s="1">
        <v>40568</v>
      </c>
      <c r="D17" t="e">
        <f t="shared" si="0"/>
        <v>#N/A</v>
      </c>
      <c r="E17" t="e">
        <f t="shared" si="1"/>
        <v>#N/A</v>
      </c>
    </row>
    <row r="18" spans="1:5" x14ac:dyDescent="0.25">
      <c r="A18" s="1">
        <v>40569</v>
      </c>
      <c r="B18" s="3">
        <v>30.319101</v>
      </c>
      <c r="C18" s="1">
        <v>40569</v>
      </c>
      <c r="D18" t="e">
        <f t="shared" si="0"/>
        <v>#N/A</v>
      </c>
      <c r="E18" t="e">
        <f t="shared" si="1"/>
        <v>#N/A</v>
      </c>
    </row>
    <row r="19" spans="1:5" x14ac:dyDescent="0.25">
      <c r="A19" s="1">
        <v>40570</v>
      </c>
      <c r="B19" s="3">
        <v>30.36196</v>
      </c>
      <c r="C19" s="1">
        <v>40570</v>
      </c>
      <c r="D19" t="e">
        <f t="shared" si="0"/>
        <v>#N/A</v>
      </c>
      <c r="E19" t="e">
        <f t="shared" si="1"/>
        <v>#N/A</v>
      </c>
    </row>
    <row r="20" spans="1:5" x14ac:dyDescent="0.25">
      <c r="A20" s="1">
        <v>40571</v>
      </c>
      <c r="B20" s="3">
        <v>29.864787</v>
      </c>
      <c r="C20" s="1">
        <v>40571</v>
      </c>
      <c r="D20" t="e">
        <f t="shared" si="0"/>
        <v>#N/A</v>
      </c>
      <c r="E20" t="e">
        <f t="shared" si="1"/>
        <v>#N/A</v>
      </c>
    </row>
    <row r="21" spans="1:5" x14ac:dyDescent="0.25">
      <c r="A21" s="1">
        <v>40574</v>
      </c>
      <c r="B21" s="3">
        <v>30.370533999999999</v>
      </c>
      <c r="C21" s="1">
        <v>40574</v>
      </c>
      <c r="D21" t="e">
        <f t="shared" si="0"/>
        <v>#N/A</v>
      </c>
      <c r="E21" t="e">
        <f t="shared" si="1"/>
        <v>#N/A</v>
      </c>
    </row>
    <row r="22" spans="1:5" x14ac:dyDescent="0.25">
      <c r="A22" s="1">
        <v>40575</v>
      </c>
      <c r="B22" s="3">
        <v>30.301956000000001</v>
      </c>
      <c r="C22" s="1">
        <v>40575</v>
      </c>
      <c r="D22" t="e">
        <f t="shared" si="0"/>
        <v>#N/A</v>
      </c>
      <c r="E22" t="e">
        <f t="shared" si="1"/>
        <v>#N/A</v>
      </c>
    </row>
    <row r="23" spans="1:5" x14ac:dyDescent="0.25">
      <c r="A23" s="1">
        <v>40576</v>
      </c>
      <c r="B23" s="3">
        <v>30.336245000000002</v>
      </c>
      <c r="C23" s="1">
        <v>40576</v>
      </c>
      <c r="D23" t="e">
        <f t="shared" si="0"/>
        <v>#N/A</v>
      </c>
      <c r="E23" t="e">
        <f t="shared" si="1"/>
        <v>#N/A</v>
      </c>
    </row>
    <row r="24" spans="1:5" x14ac:dyDescent="0.25">
      <c r="A24" s="1">
        <v>40577</v>
      </c>
      <c r="B24" s="3">
        <v>30.233381999999999</v>
      </c>
      <c r="C24" s="1">
        <v>40577</v>
      </c>
      <c r="D24" t="e">
        <f t="shared" si="0"/>
        <v>#N/A</v>
      </c>
      <c r="E24" t="e">
        <f t="shared" si="1"/>
        <v>#N/A</v>
      </c>
    </row>
    <row r="25" spans="1:5" x14ac:dyDescent="0.25">
      <c r="A25" s="1">
        <v>40578</v>
      </c>
      <c r="B25" s="3">
        <v>30.550545</v>
      </c>
      <c r="C25" s="1">
        <v>40578</v>
      </c>
      <c r="D25" t="e">
        <f t="shared" si="0"/>
        <v>#N/A</v>
      </c>
      <c r="E25" t="e">
        <f t="shared" si="1"/>
        <v>#N/A</v>
      </c>
    </row>
    <row r="26" spans="1:5" x14ac:dyDescent="0.25">
      <c r="A26" s="1">
        <v>40581</v>
      </c>
      <c r="B26" s="3">
        <v>30.610548000000001</v>
      </c>
      <c r="C26" s="1">
        <v>40581</v>
      </c>
      <c r="D26" t="e">
        <f t="shared" si="0"/>
        <v>#N/A</v>
      </c>
      <c r="E26" t="e">
        <f t="shared" si="1"/>
        <v>#N/A</v>
      </c>
    </row>
    <row r="27" spans="1:5" x14ac:dyDescent="0.25">
      <c r="A27" s="1">
        <v>40582</v>
      </c>
      <c r="B27" s="3">
        <v>30.224807999999999</v>
      </c>
      <c r="C27" s="1">
        <v>40582</v>
      </c>
      <c r="D27" t="e">
        <f t="shared" si="0"/>
        <v>#N/A</v>
      </c>
      <c r="E27" t="e">
        <f t="shared" si="1"/>
        <v>#N/A</v>
      </c>
    </row>
    <row r="28" spans="1:5" x14ac:dyDescent="0.25">
      <c r="A28" s="1">
        <v>40583</v>
      </c>
      <c r="B28" s="3">
        <v>30.156234000000001</v>
      </c>
      <c r="C28" s="1">
        <v>40583</v>
      </c>
      <c r="D28" t="e">
        <f t="shared" si="0"/>
        <v>#N/A</v>
      </c>
      <c r="E28" t="e">
        <f t="shared" si="1"/>
        <v>#N/A</v>
      </c>
    </row>
    <row r="29" spans="1:5" x14ac:dyDescent="0.25">
      <c r="A29" s="1">
        <v>40584</v>
      </c>
      <c r="B29" s="3">
        <v>29.110451000000001</v>
      </c>
      <c r="C29" s="1">
        <v>40584</v>
      </c>
      <c r="D29" t="e">
        <f t="shared" si="0"/>
        <v>#N/A</v>
      </c>
      <c r="E29" t="e">
        <f t="shared" si="1"/>
        <v>#N/A</v>
      </c>
    </row>
    <row r="30" spans="1:5" x14ac:dyDescent="0.25">
      <c r="A30" s="1">
        <v>40585</v>
      </c>
      <c r="B30" s="3">
        <v>29.110451000000001</v>
      </c>
      <c r="C30" s="1">
        <v>40585</v>
      </c>
      <c r="D30" t="e">
        <f t="shared" si="0"/>
        <v>#N/A</v>
      </c>
      <c r="E30" t="e">
        <f t="shared" si="1"/>
        <v>#N/A</v>
      </c>
    </row>
    <row r="31" spans="1:5" x14ac:dyDescent="0.25">
      <c r="A31" s="1">
        <v>40588</v>
      </c>
      <c r="B31" s="3">
        <v>28.913295999999999</v>
      </c>
      <c r="C31" s="1">
        <v>40588</v>
      </c>
      <c r="D31" s="3">
        <f t="shared" si="0"/>
        <v>28.913295999999999</v>
      </c>
      <c r="E31" t="e">
        <f t="shared" si="1"/>
        <v>#N/A</v>
      </c>
    </row>
    <row r="32" spans="1:5" x14ac:dyDescent="0.25">
      <c r="A32" s="1">
        <v>40589</v>
      </c>
      <c r="B32" s="3">
        <v>29.144739999999999</v>
      </c>
      <c r="C32" s="1">
        <v>40589</v>
      </c>
      <c r="D32" t="e">
        <f t="shared" si="0"/>
        <v>#N/A</v>
      </c>
      <c r="E32" t="e">
        <f t="shared" si="1"/>
        <v>#N/A</v>
      </c>
    </row>
    <row r="33" spans="1:5" x14ac:dyDescent="0.25">
      <c r="A33" s="1">
        <v>40590</v>
      </c>
      <c r="B33" s="3">
        <v>29.35904</v>
      </c>
      <c r="C33" s="1">
        <v>40590</v>
      </c>
      <c r="D33" t="e">
        <f t="shared" si="0"/>
        <v>#N/A</v>
      </c>
      <c r="E33" t="e">
        <f t="shared" si="1"/>
        <v>#N/A</v>
      </c>
    </row>
    <row r="34" spans="1:5" x14ac:dyDescent="0.25">
      <c r="A34" s="1">
        <v>40591</v>
      </c>
      <c r="B34" s="3">
        <v>31.030577000000001</v>
      </c>
      <c r="C34" s="1">
        <v>40591</v>
      </c>
      <c r="D34" t="e">
        <f t="shared" si="0"/>
        <v>#N/A</v>
      </c>
      <c r="E34" t="e">
        <f t="shared" si="1"/>
        <v>#N/A</v>
      </c>
    </row>
    <row r="35" spans="1:5" x14ac:dyDescent="0.25">
      <c r="A35" s="1">
        <v>40592</v>
      </c>
      <c r="B35" s="3">
        <v>31.210588000000001</v>
      </c>
      <c r="C35" s="1">
        <v>40592</v>
      </c>
      <c r="D35" t="e">
        <f t="shared" si="0"/>
        <v>#N/A</v>
      </c>
      <c r="E35" t="e">
        <f t="shared" si="1"/>
        <v>#N/A</v>
      </c>
    </row>
    <row r="36" spans="1:5" x14ac:dyDescent="0.25">
      <c r="A36" s="1">
        <v>40596</v>
      </c>
      <c r="B36" s="3">
        <v>30.687695999999999</v>
      </c>
      <c r="C36" s="1">
        <v>40596</v>
      </c>
      <c r="D36" t="e">
        <f t="shared" si="0"/>
        <v>#N/A</v>
      </c>
      <c r="E36" t="e">
        <f t="shared" si="1"/>
        <v>#N/A</v>
      </c>
    </row>
    <row r="37" spans="1:5" x14ac:dyDescent="0.25">
      <c r="A37" s="1">
        <v>40597</v>
      </c>
      <c r="B37" s="3">
        <v>30.473396999999999</v>
      </c>
      <c r="C37" s="1">
        <v>40597</v>
      </c>
      <c r="D37" t="e">
        <f t="shared" si="0"/>
        <v>#N/A</v>
      </c>
      <c r="E37" t="e">
        <f t="shared" si="1"/>
        <v>#N/A</v>
      </c>
    </row>
    <row r="38" spans="1:5" x14ac:dyDescent="0.25">
      <c r="A38" s="1">
        <v>40598</v>
      </c>
      <c r="B38" s="3">
        <v>30.721985</v>
      </c>
      <c r="C38" s="1">
        <v>40598</v>
      </c>
      <c r="D38" t="e">
        <f t="shared" si="0"/>
        <v>#N/A</v>
      </c>
      <c r="E38" t="e">
        <f t="shared" si="1"/>
        <v>#N/A</v>
      </c>
    </row>
    <row r="39" spans="1:5" x14ac:dyDescent="0.25">
      <c r="A39" s="1">
        <v>40599</v>
      </c>
      <c r="B39" s="3">
        <v>31.227732</v>
      </c>
      <c r="C39" s="1">
        <v>40599</v>
      </c>
      <c r="D39" t="e">
        <f t="shared" si="0"/>
        <v>#N/A</v>
      </c>
      <c r="E39" t="e">
        <f t="shared" si="1"/>
        <v>#N/A</v>
      </c>
    </row>
    <row r="40" spans="1:5" x14ac:dyDescent="0.25">
      <c r="A40" s="1">
        <v>40602</v>
      </c>
      <c r="B40" s="3">
        <v>30.91057</v>
      </c>
      <c r="C40" s="1">
        <v>40602</v>
      </c>
      <c r="D40" t="e">
        <f t="shared" si="0"/>
        <v>#N/A</v>
      </c>
      <c r="E40" t="e">
        <f t="shared" si="1"/>
        <v>#N/A</v>
      </c>
    </row>
    <row r="41" spans="1:5" x14ac:dyDescent="0.25">
      <c r="A41" s="1">
        <v>40603</v>
      </c>
      <c r="B41" s="3">
        <v>31.296306000000001</v>
      </c>
      <c r="C41" s="1">
        <v>40603</v>
      </c>
      <c r="D41" t="e">
        <f t="shared" si="0"/>
        <v>#N/A</v>
      </c>
      <c r="E41" t="e">
        <f t="shared" si="1"/>
        <v>#N/A</v>
      </c>
    </row>
    <row r="42" spans="1:5" x14ac:dyDescent="0.25">
      <c r="A42" s="1">
        <v>40604</v>
      </c>
      <c r="B42" s="3">
        <v>31.219158</v>
      </c>
      <c r="C42" s="1">
        <v>40604</v>
      </c>
      <c r="D42" t="e">
        <f t="shared" si="0"/>
        <v>#N/A</v>
      </c>
      <c r="E42" t="e">
        <f t="shared" si="1"/>
        <v>#N/A</v>
      </c>
    </row>
    <row r="43" spans="1:5" x14ac:dyDescent="0.25">
      <c r="A43" s="1">
        <v>40605</v>
      </c>
      <c r="B43" s="3">
        <v>31.982067000000001</v>
      </c>
      <c r="C43" s="1">
        <v>40605</v>
      </c>
      <c r="D43" t="e">
        <f t="shared" si="0"/>
        <v>#N/A</v>
      </c>
      <c r="E43" t="e">
        <f t="shared" si="1"/>
        <v>#N/A</v>
      </c>
    </row>
    <row r="44" spans="1:5" x14ac:dyDescent="0.25">
      <c r="A44" s="1">
        <v>40606</v>
      </c>
      <c r="B44" s="3">
        <v>32.067785999999998</v>
      </c>
      <c r="C44" s="1">
        <v>40606</v>
      </c>
      <c r="D44" t="e">
        <f t="shared" si="0"/>
        <v>#N/A</v>
      </c>
      <c r="E44" t="e">
        <f t="shared" si="1"/>
        <v>#N/A</v>
      </c>
    </row>
    <row r="45" spans="1:5" x14ac:dyDescent="0.25">
      <c r="A45" s="1">
        <v>40609</v>
      </c>
      <c r="B45" s="3">
        <v>32.016353000000002</v>
      </c>
      <c r="C45" s="1">
        <v>40609</v>
      </c>
      <c r="D45" t="e">
        <f t="shared" si="0"/>
        <v>#N/A</v>
      </c>
      <c r="E45" t="e">
        <f t="shared" si="1"/>
        <v>#N/A</v>
      </c>
    </row>
    <row r="46" spans="1:5" x14ac:dyDescent="0.25">
      <c r="A46" s="1">
        <v>40610</v>
      </c>
      <c r="B46" s="3">
        <v>32.213510999999997</v>
      </c>
      <c r="C46" s="1">
        <v>40610</v>
      </c>
      <c r="D46" t="e">
        <f t="shared" si="0"/>
        <v>#N/A</v>
      </c>
      <c r="E46" t="e">
        <f t="shared" si="1"/>
        <v>#N/A</v>
      </c>
    </row>
    <row r="47" spans="1:5" x14ac:dyDescent="0.25">
      <c r="A47" s="1">
        <v>40611</v>
      </c>
      <c r="B47" s="3">
        <v>32.547817999999999</v>
      </c>
      <c r="C47" s="1">
        <v>40611</v>
      </c>
      <c r="D47" t="e">
        <f t="shared" si="0"/>
        <v>#N/A</v>
      </c>
      <c r="E47" t="e">
        <f t="shared" si="1"/>
        <v>#N/A</v>
      </c>
    </row>
    <row r="48" spans="1:5" x14ac:dyDescent="0.25">
      <c r="A48" s="1">
        <v>40612</v>
      </c>
      <c r="B48" s="3">
        <v>31.939205000000001</v>
      </c>
      <c r="C48" s="1">
        <v>40612</v>
      </c>
      <c r="D48" t="e">
        <f t="shared" si="0"/>
        <v>#N/A</v>
      </c>
      <c r="E48" t="e">
        <f t="shared" si="1"/>
        <v>#N/A</v>
      </c>
    </row>
    <row r="49" spans="1:5" x14ac:dyDescent="0.25">
      <c r="A49" s="1">
        <v>40613</v>
      </c>
      <c r="B49" s="3">
        <v>32.119219000000001</v>
      </c>
      <c r="C49" s="1">
        <v>40613</v>
      </c>
      <c r="D49" t="e">
        <f t="shared" si="0"/>
        <v>#N/A</v>
      </c>
      <c r="E49" t="e">
        <f t="shared" si="1"/>
        <v>#N/A</v>
      </c>
    </row>
    <row r="50" spans="1:5" x14ac:dyDescent="0.25">
      <c r="A50" s="1">
        <v>40616</v>
      </c>
      <c r="B50" s="3">
        <v>32.316374000000003</v>
      </c>
      <c r="C50" s="1">
        <v>40616</v>
      </c>
      <c r="D50" t="e">
        <f t="shared" si="0"/>
        <v>#N/A</v>
      </c>
      <c r="E50" t="e">
        <f t="shared" si="1"/>
        <v>#N/A</v>
      </c>
    </row>
    <row r="51" spans="1:5" x14ac:dyDescent="0.25">
      <c r="A51" s="1">
        <v>40617</v>
      </c>
      <c r="B51" s="3">
        <v>32.076357000000002</v>
      </c>
      <c r="C51" s="1">
        <v>40617</v>
      </c>
      <c r="D51" t="e">
        <f t="shared" si="0"/>
        <v>#N/A</v>
      </c>
      <c r="E51" t="e">
        <f t="shared" si="1"/>
        <v>#N/A</v>
      </c>
    </row>
    <row r="52" spans="1:5" x14ac:dyDescent="0.25">
      <c r="A52" s="1">
        <v>40618</v>
      </c>
      <c r="B52" s="3">
        <v>31.707764000000001</v>
      </c>
      <c r="C52" s="1">
        <v>40618</v>
      </c>
      <c r="D52" t="e">
        <f t="shared" si="0"/>
        <v>#N/A</v>
      </c>
      <c r="E52" t="e">
        <f t="shared" si="1"/>
        <v>#N/A</v>
      </c>
    </row>
    <row r="53" spans="1:5" x14ac:dyDescent="0.25">
      <c r="A53" s="1">
        <v>40619</v>
      </c>
      <c r="B53" s="3">
        <v>32.156537</v>
      </c>
      <c r="C53" s="1">
        <v>40619</v>
      </c>
      <c r="D53" t="e">
        <f t="shared" si="0"/>
        <v>#N/A</v>
      </c>
      <c r="E53" t="e">
        <f t="shared" si="1"/>
        <v>#N/A</v>
      </c>
    </row>
    <row r="54" spans="1:5" x14ac:dyDescent="0.25">
      <c r="A54" s="1">
        <v>40620</v>
      </c>
      <c r="B54" s="3">
        <v>32.691619000000003</v>
      </c>
      <c r="C54" s="1">
        <v>40620</v>
      </c>
      <c r="D54" t="e">
        <f t="shared" si="0"/>
        <v>#N/A</v>
      </c>
      <c r="E54" t="e">
        <f t="shared" si="1"/>
        <v>#N/A</v>
      </c>
    </row>
    <row r="55" spans="1:5" x14ac:dyDescent="0.25">
      <c r="A55" s="1">
        <v>40623</v>
      </c>
      <c r="B55" s="3">
        <v>31.93215</v>
      </c>
      <c r="C55" s="1">
        <v>40623</v>
      </c>
      <c r="D55" t="e">
        <f t="shared" si="0"/>
        <v>#N/A</v>
      </c>
      <c r="E55" t="e">
        <f t="shared" si="1"/>
        <v>#N/A</v>
      </c>
    </row>
    <row r="56" spans="1:5" x14ac:dyDescent="0.25">
      <c r="A56" s="1">
        <v>40624</v>
      </c>
      <c r="B56" s="3">
        <v>32.260103000000001</v>
      </c>
      <c r="C56" s="1">
        <v>40624</v>
      </c>
      <c r="D56" t="e">
        <f t="shared" si="0"/>
        <v>#N/A</v>
      </c>
      <c r="E56" t="e">
        <f t="shared" si="1"/>
        <v>#N/A</v>
      </c>
    </row>
    <row r="57" spans="1:5" x14ac:dyDescent="0.25">
      <c r="A57" s="1">
        <v>40625</v>
      </c>
      <c r="B57" s="3">
        <v>32.536273000000001</v>
      </c>
      <c r="C57" s="1">
        <v>40625</v>
      </c>
      <c r="D57" t="e">
        <f t="shared" si="0"/>
        <v>#N/A</v>
      </c>
      <c r="E57" t="e">
        <f t="shared" si="1"/>
        <v>#N/A</v>
      </c>
    </row>
    <row r="58" spans="1:5" x14ac:dyDescent="0.25">
      <c r="A58" s="1">
        <v>40626</v>
      </c>
      <c r="B58" s="3">
        <v>32.691619000000003</v>
      </c>
      <c r="C58" s="1">
        <v>40626</v>
      </c>
      <c r="D58" t="e">
        <f t="shared" si="0"/>
        <v>#N/A</v>
      </c>
      <c r="E58" t="e">
        <f t="shared" si="1"/>
        <v>#N/A</v>
      </c>
    </row>
    <row r="59" spans="1:5" x14ac:dyDescent="0.25">
      <c r="A59" s="1">
        <v>40627</v>
      </c>
      <c r="B59" s="3">
        <v>32.691619000000003</v>
      </c>
      <c r="C59" s="1">
        <v>40627</v>
      </c>
      <c r="D59" t="e">
        <f t="shared" si="0"/>
        <v>#N/A</v>
      </c>
      <c r="E59" t="e">
        <f t="shared" si="1"/>
        <v>#N/A</v>
      </c>
    </row>
    <row r="60" spans="1:5" x14ac:dyDescent="0.25">
      <c r="A60" s="1">
        <v>40630</v>
      </c>
      <c r="B60" s="3">
        <v>32.199691000000001</v>
      </c>
      <c r="C60" s="1">
        <v>40630</v>
      </c>
      <c r="D60" t="e">
        <f t="shared" si="0"/>
        <v>#N/A</v>
      </c>
      <c r="E60" t="e">
        <f t="shared" si="1"/>
        <v>#N/A</v>
      </c>
    </row>
    <row r="61" spans="1:5" x14ac:dyDescent="0.25">
      <c r="A61" s="1">
        <v>40631</v>
      </c>
      <c r="B61" s="3">
        <v>32.406816999999997</v>
      </c>
      <c r="C61" s="1">
        <v>40631</v>
      </c>
      <c r="D61" t="e">
        <f t="shared" si="0"/>
        <v>#N/A</v>
      </c>
      <c r="E61" t="e">
        <f t="shared" si="1"/>
        <v>#N/A</v>
      </c>
    </row>
    <row r="62" spans="1:5" x14ac:dyDescent="0.25">
      <c r="A62" s="1">
        <v>40632</v>
      </c>
      <c r="B62" s="3">
        <v>32.285992999999998</v>
      </c>
      <c r="C62" s="1">
        <v>40632</v>
      </c>
      <c r="D62" t="e">
        <f t="shared" si="0"/>
        <v>#N/A</v>
      </c>
      <c r="E62" t="e">
        <f t="shared" si="1"/>
        <v>#N/A</v>
      </c>
    </row>
    <row r="63" spans="1:5" x14ac:dyDescent="0.25">
      <c r="A63" s="1">
        <v>40633</v>
      </c>
      <c r="B63" s="3">
        <v>32.070234999999997</v>
      </c>
      <c r="C63" s="1">
        <v>40633</v>
      </c>
      <c r="D63" t="e">
        <f t="shared" si="0"/>
        <v>#N/A</v>
      </c>
      <c r="E63" t="e">
        <f t="shared" si="1"/>
        <v>#N/A</v>
      </c>
    </row>
    <row r="64" spans="1:5" x14ac:dyDescent="0.25">
      <c r="A64" s="1">
        <v>40634</v>
      </c>
      <c r="B64" s="3">
        <v>32.372295000000001</v>
      </c>
      <c r="C64" s="1">
        <v>40634</v>
      </c>
      <c r="D64" t="e">
        <f t="shared" si="0"/>
        <v>#N/A</v>
      </c>
      <c r="E64" t="e">
        <f t="shared" si="1"/>
        <v>#N/A</v>
      </c>
    </row>
    <row r="65" spans="1:5" x14ac:dyDescent="0.25">
      <c r="A65" s="1">
        <v>40637</v>
      </c>
      <c r="B65" s="3">
        <v>32.570794999999997</v>
      </c>
      <c r="C65" s="1">
        <v>40637</v>
      </c>
      <c r="D65" t="e">
        <f t="shared" si="0"/>
        <v>#N/A</v>
      </c>
      <c r="E65" t="e">
        <f t="shared" si="1"/>
        <v>#N/A</v>
      </c>
    </row>
    <row r="66" spans="1:5" x14ac:dyDescent="0.25">
      <c r="A66" s="1">
        <v>40638</v>
      </c>
      <c r="B66" s="3">
        <v>32.285992999999998</v>
      </c>
      <c r="C66" s="1">
        <v>40638</v>
      </c>
      <c r="D66" t="e">
        <f t="shared" si="0"/>
        <v>#N/A</v>
      </c>
      <c r="E66" t="e">
        <f t="shared" si="1"/>
        <v>#N/A</v>
      </c>
    </row>
    <row r="67" spans="1:5" x14ac:dyDescent="0.25">
      <c r="A67" s="1">
        <v>40639</v>
      </c>
      <c r="B67" s="3">
        <v>32.424078000000002</v>
      </c>
      <c r="C67" s="1">
        <v>40639</v>
      </c>
      <c r="D67" t="e">
        <f t="shared" ref="D67:D130" si="2">IF(B67=$H$5,$H$5,NA())</f>
        <v>#N/A</v>
      </c>
      <c r="E67" t="e">
        <f t="shared" ref="E67:E130" si="3">IF(B67=$H$4,$H$4,NA())</f>
        <v>#N/A</v>
      </c>
    </row>
    <row r="68" spans="1:5" x14ac:dyDescent="0.25">
      <c r="A68" s="1">
        <v>40640</v>
      </c>
      <c r="B68" s="3">
        <v>32.493122</v>
      </c>
      <c r="C68" s="1">
        <v>40640</v>
      </c>
      <c r="D68" t="e">
        <f t="shared" si="2"/>
        <v>#N/A</v>
      </c>
      <c r="E68" t="e">
        <f t="shared" si="3"/>
        <v>#N/A</v>
      </c>
    </row>
    <row r="69" spans="1:5" x14ac:dyDescent="0.25">
      <c r="A69" s="1">
        <v>40641</v>
      </c>
      <c r="B69" s="3">
        <v>32.329143999999999</v>
      </c>
      <c r="C69" s="1">
        <v>40641</v>
      </c>
      <c r="D69" t="e">
        <f t="shared" si="2"/>
        <v>#N/A</v>
      </c>
      <c r="E69" t="e">
        <f t="shared" si="3"/>
        <v>#N/A</v>
      </c>
    </row>
    <row r="70" spans="1:5" x14ac:dyDescent="0.25">
      <c r="A70" s="1">
        <v>40644</v>
      </c>
      <c r="B70" s="3">
        <v>32.924636999999997</v>
      </c>
      <c r="C70" s="1">
        <v>40644</v>
      </c>
      <c r="D70" t="e">
        <f t="shared" si="2"/>
        <v>#N/A</v>
      </c>
      <c r="E70" t="e">
        <f t="shared" si="3"/>
        <v>#N/A</v>
      </c>
    </row>
    <row r="71" spans="1:5" x14ac:dyDescent="0.25">
      <c r="A71" s="1">
        <v>40645</v>
      </c>
      <c r="B71" s="3">
        <v>33.373410999999997</v>
      </c>
      <c r="C71" s="1">
        <v>40645</v>
      </c>
      <c r="D71" t="e">
        <f t="shared" si="2"/>
        <v>#N/A</v>
      </c>
      <c r="E71" t="e">
        <f t="shared" si="3"/>
        <v>#N/A</v>
      </c>
    </row>
    <row r="72" spans="1:5" x14ac:dyDescent="0.25">
      <c r="A72" s="1">
        <v>40646</v>
      </c>
      <c r="B72" s="3">
        <v>33.269848000000003</v>
      </c>
      <c r="C72" s="1">
        <v>40646</v>
      </c>
      <c r="D72" t="e">
        <f t="shared" si="2"/>
        <v>#N/A</v>
      </c>
      <c r="E72" t="e">
        <f t="shared" si="3"/>
        <v>#N/A</v>
      </c>
    </row>
    <row r="73" spans="1:5" x14ac:dyDescent="0.25">
      <c r="A73" s="1">
        <v>40647</v>
      </c>
      <c r="B73" s="3">
        <v>33.364781999999998</v>
      </c>
      <c r="C73" s="1">
        <v>40647</v>
      </c>
      <c r="D73" t="e">
        <f t="shared" si="2"/>
        <v>#N/A</v>
      </c>
      <c r="E73" t="e">
        <f t="shared" si="3"/>
        <v>#N/A</v>
      </c>
    </row>
    <row r="74" spans="1:5" x14ac:dyDescent="0.25">
      <c r="A74" s="1">
        <v>40648</v>
      </c>
      <c r="B74" s="3">
        <v>33.062722000000001</v>
      </c>
      <c r="C74" s="1">
        <v>40648</v>
      </c>
      <c r="D74" t="e">
        <f t="shared" si="2"/>
        <v>#N/A</v>
      </c>
      <c r="E74" t="e">
        <f t="shared" si="3"/>
        <v>#N/A</v>
      </c>
    </row>
    <row r="75" spans="1:5" x14ac:dyDescent="0.25">
      <c r="A75" s="1">
        <v>40651</v>
      </c>
      <c r="B75" s="3">
        <v>33.261218999999997</v>
      </c>
      <c r="C75" s="1">
        <v>40651</v>
      </c>
      <c r="D75" t="e">
        <f t="shared" si="2"/>
        <v>#N/A</v>
      </c>
      <c r="E75" t="e">
        <f t="shared" si="3"/>
        <v>#N/A</v>
      </c>
    </row>
    <row r="76" spans="1:5" x14ac:dyDescent="0.25">
      <c r="A76" s="1">
        <v>40652</v>
      </c>
      <c r="B76" s="3">
        <v>33.502867000000002</v>
      </c>
      <c r="C76" s="1">
        <v>40652</v>
      </c>
      <c r="D76" t="e">
        <f t="shared" si="2"/>
        <v>#N/A</v>
      </c>
      <c r="E76" t="e">
        <f t="shared" si="3"/>
        <v>#N/A</v>
      </c>
    </row>
    <row r="77" spans="1:5" x14ac:dyDescent="0.25">
      <c r="A77" s="1">
        <v>40653</v>
      </c>
      <c r="B77" s="3">
        <v>33.546017999999997</v>
      </c>
      <c r="C77" s="1">
        <v>40653</v>
      </c>
      <c r="D77" t="e">
        <f t="shared" si="2"/>
        <v>#N/A</v>
      </c>
      <c r="E77" t="e">
        <f t="shared" si="3"/>
        <v>#N/A</v>
      </c>
    </row>
    <row r="78" spans="1:5" x14ac:dyDescent="0.25">
      <c r="A78" s="1">
        <v>40654</v>
      </c>
      <c r="B78" s="3">
        <v>33.718623999999998</v>
      </c>
      <c r="C78" s="1">
        <v>40654</v>
      </c>
      <c r="D78" t="e">
        <f t="shared" si="2"/>
        <v>#N/A</v>
      </c>
      <c r="E78" t="e">
        <f t="shared" si="3"/>
        <v>#N/A</v>
      </c>
    </row>
    <row r="79" spans="1:5" x14ac:dyDescent="0.25">
      <c r="A79" s="1">
        <v>40658</v>
      </c>
      <c r="B79" s="3">
        <v>33.442455000000002</v>
      </c>
      <c r="C79" s="1">
        <v>40658</v>
      </c>
      <c r="D79" t="e">
        <f t="shared" si="2"/>
        <v>#N/A</v>
      </c>
      <c r="E79" t="e">
        <f t="shared" si="3"/>
        <v>#N/A</v>
      </c>
    </row>
    <row r="80" spans="1:5" x14ac:dyDescent="0.25">
      <c r="A80" s="1">
        <v>40659</v>
      </c>
      <c r="B80" s="3">
        <v>33.338892000000001</v>
      </c>
      <c r="C80" s="1">
        <v>40659</v>
      </c>
      <c r="D80" t="e">
        <f t="shared" si="2"/>
        <v>#N/A</v>
      </c>
      <c r="E80" t="e">
        <f t="shared" si="3"/>
        <v>#N/A</v>
      </c>
    </row>
    <row r="81" spans="1:5" x14ac:dyDescent="0.25">
      <c r="A81" s="1">
        <v>40660</v>
      </c>
      <c r="B81" s="3">
        <v>34.573027000000003</v>
      </c>
      <c r="C81" s="1">
        <v>40660</v>
      </c>
      <c r="D81" t="e">
        <f t="shared" si="2"/>
        <v>#N/A</v>
      </c>
      <c r="E81" t="e">
        <f t="shared" si="3"/>
        <v>#N/A</v>
      </c>
    </row>
    <row r="82" spans="1:5" x14ac:dyDescent="0.25">
      <c r="A82" s="1">
        <v>40661</v>
      </c>
      <c r="B82" s="3">
        <v>34.193291000000002</v>
      </c>
      <c r="C82" s="1">
        <v>40661</v>
      </c>
      <c r="D82" t="e">
        <f t="shared" si="2"/>
        <v>#N/A</v>
      </c>
      <c r="E82" t="e">
        <f t="shared" si="3"/>
        <v>#N/A</v>
      </c>
    </row>
    <row r="83" spans="1:5" x14ac:dyDescent="0.25">
      <c r="A83" s="1">
        <v>40662</v>
      </c>
      <c r="B83" s="3">
        <v>33.830818999999998</v>
      </c>
      <c r="C83" s="1">
        <v>40662</v>
      </c>
      <c r="D83" t="e">
        <f t="shared" si="2"/>
        <v>#N/A</v>
      </c>
      <c r="E83" t="e">
        <f t="shared" si="3"/>
        <v>#N/A</v>
      </c>
    </row>
    <row r="84" spans="1:5" x14ac:dyDescent="0.25">
      <c r="A84" s="1">
        <v>40665</v>
      </c>
      <c r="B84" s="3">
        <v>33.994793999999999</v>
      </c>
      <c r="C84" s="1">
        <v>40665</v>
      </c>
      <c r="D84" t="e">
        <f t="shared" si="2"/>
        <v>#N/A</v>
      </c>
      <c r="E84" t="e">
        <f t="shared" si="3"/>
        <v>#N/A</v>
      </c>
    </row>
    <row r="85" spans="1:5" x14ac:dyDescent="0.25">
      <c r="A85" s="1">
        <v>40666</v>
      </c>
      <c r="B85" s="3">
        <v>34.279595999999998</v>
      </c>
      <c r="C85" s="1">
        <v>40666</v>
      </c>
      <c r="D85" t="e">
        <f t="shared" si="2"/>
        <v>#N/A</v>
      </c>
      <c r="E85" t="e">
        <f t="shared" si="3"/>
        <v>#N/A</v>
      </c>
    </row>
    <row r="86" spans="1:5" x14ac:dyDescent="0.25">
      <c r="A86" s="1">
        <v>40667</v>
      </c>
      <c r="B86" s="3">
        <v>33.839447999999997</v>
      </c>
      <c r="C86" s="1">
        <v>40667</v>
      </c>
      <c r="D86" t="e">
        <f t="shared" si="2"/>
        <v>#N/A</v>
      </c>
      <c r="E86" t="e">
        <f t="shared" si="3"/>
        <v>#N/A</v>
      </c>
    </row>
    <row r="87" spans="1:5" x14ac:dyDescent="0.25">
      <c r="A87" s="1">
        <v>40668</v>
      </c>
      <c r="B87" s="3">
        <v>33.899859999999997</v>
      </c>
      <c r="C87" s="1">
        <v>40668</v>
      </c>
      <c r="D87" t="e">
        <f t="shared" si="2"/>
        <v>#N/A</v>
      </c>
      <c r="E87" t="e">
        <f t="shared" si="3"/>
        <v>#N/A</v>
      </c>
    </row>
    <row r="88" spans="1:5" x14ac:dyDescent="0.25">
      <c r="A88" s="1">
        <v>40669</v>
      </c>
      <c r="B88" s="3">
        <v>33.899859999999997</v>
      </c>
      <c r="C88" s="1">
        <v>40669</v>
      </c>
      <c r="D88" t="e">
        <f t="shared" si="2"/>
        <v>#N/A</v>
      </c>
      <c r="E88" t="e">
        <f t="shared" si="3"/>
        <v>#N/A</v>
      </c>
    </row>
    <row r="89" spans="1:5" x14ac:dyDescent="0.25">
      <c r="A89" s="1">
        <v>40672</v>
      </c>
      <c r="B89" s="3">
        <v>33.986165</v>
      </c>
      <c r="C89" s="1">
        <v>40672</v>
      </c>
      <c r="D89" t="e">
        <f t="shared" si="2"/>
        <v>#N/A</v>
      </c>
      <c r="E89" t="e">
        <f t="shared" si="3"/>
        <v>#N/A</v>
      </c>
    </row>
    <row r="90" spans="1:5" x14ac:dyDescent="0.25">
      <c r="A90" s="1">
        <v>40673</v>
      </c>
      <c r="B90" s="3">
        <v>34.219183999999998</v>
      </c>
      <c r="C90" s="1">
        <v>40673</v>
      </c>
      <c r="D90" t="e">
        <f t="shared" si="2"/>
        <v>#N/A</v>
      </c>
      <c r="E90" t="e">
        <f t="shared" si="3"/>
        <v>#N/A</v>
      </c>
    </row>
    <row r="91" spans="1:5" x14ac:dyDescent="0.25">
      <c r="A91" s="1">
        <v>40674</v>
      </c>
      <c r="B91" s="3">
        <v>35.168517000000001</v>
      </c>
      <c r="C91" s="1">
        <v>40674</v>
      </c>
      <c r="D91" t="e">
        <f t="shared" si="2"/>
        <v>#N/A</v>
      </c>
      <c r="E91" t="e">
        <f t="shared" si="3"/>
        <v>#N/A</v>
      </c>
    </row>
    <row r="92" spans="1:5" x14ac:dyDescent="0.25">
      <c r="A92" s="1">
        <v>40675</v>
      </c>
      <c r="B92" s="3">
        <v>35.746746000000002</v>
      </c>
      <c r="C92" s="1">
        <v>40675</v>
      </c>
      <c r="D92" t="e">
        <f t="shared" si="2"/>
        <v>#N/A</v>
      </c>
      <c r="E92" t="e">
        <f t="shared" si="3"/>
        <v>#N/A</v>
      </c>
    </row>
    <row r="93" spans="1:5" x14ac:dyDescent="0.25">
      <c r="A93" s="1">
        <v>40676</v>
      </c>
      <c r="B93" s="3">
        <v>36.057437999999998</v>
      </c>
      <c r="C93" s="1">
        <v>40676</v>
      </c>
      <c r="D93" t="e">
        <f t="shared" si="2"/>
        <v>#N/A</v>
      </c>
      <c r="E93" t="e">
        <f t="shared" si="3"/>
        <v>#N/A</v>
      </c>
    </row>
    <row r="94" spans="1:5" x14ac:dyDescent="0.25">
      <c r="A94" s="1">
        <v>40679</v>
      </c>
      <c r="B94" s="3">
        <v>36.126482000000003</v>
      </c>
      <c r="C94" s="1">
        <v>40679</v>
      </c>
      <c r="D94" t="e">
        <f t="shared" si="2"/>
        <v>#N/A</v>
      </c>
      <c r="E94" t="e">
        <f t="shared" si="3"/>
        <v>#N/A</v>
      </c>
    </row>
    <row r="95" spans="1:5" x14ac:dyDescent="0.25">
      <c r="A95" s="1">
        <v>40680</v>
      </c>
      <c r="B95" s="3">
        <v>36.437173999999999</v>
      </c>
      <c r="C95" s="1">
        <v>40680</v>
      </c>
      <c r="D95" t="e">
        <f t="shared" si="2"/>
        <v>#N/A</v>
      </c>
      <c r="E95" t="e">
        <f t="shared" si="3"/>
        <v>#N/A</v>
      </c>
    </row>
    <row r="96" spans="1:5" x14ac:dyDescent="0.25">
      <c r="A96" s="1">
        <v>40681</v>
      </c>
      <c r="B96" s="3">
        <v>35.936613999999999</v>
      </c>
      <c r="C96" s="1">
        <v>40681</v>
      </c>
      <c r="D96" t="e">
        <f t="shared" si="2"/>
        <v>#N/A</v>
      </c>
      <c r="E96" t="e">
        <f t="shared" si="3"/>
        <v>#N/A</v>
      </c>
    </row>
    <row r="97" spans="1:5" x14ac:dyDescent="0.25">
      <c r="A97" s="1">
        <v>40682</v>
      </c>
      <c r="B97" s="3">
        <v>36.488953000000002</v>
      </c>
      <c r="C97" s="1">
        <v>40682</v>
      </c>
      <c r="D97" t="e">
        <f t="shared" si="2"/>
        <v>#N/A</v>
      </c>
      <c r="E97" t="e">
        <f t="shared" si="3"/>
        <v>#N/A</v>
      </c>
    </row>
    <row r="98" spans="1:5" x14ac:dyDescent="0.25">
      <c r="A98" s="1">
        <v>40683</v>
      </c>
      <c r="B98" s="3">
        <v>36.333607999999998</v>
      </c>
      <c r="C98" s="1">
        <v>40683</v>
      </c>
      <c r="D98" t="e">
        <f t="shared" si="2"/>
        <v>#N/A</v>
      </c>
      <c r="E98" t="e">
        <f t="shared" si="3"/>
        <v>#N/A</v>
      </c>
    </row>
    <row r="99" spans="1:5" x14ac:dyDescent="0.25">
      <c r="A99" s="1">
        <v>40686</v>
      </c>
      <c r="B99" s="3">
        <v>36.161003999999998</v>
      </c>
      <c r="C99" s="1">
        <v>40686</v>
      </c>
      <c r="D99" t="e">
        <f t="shared" si="2"/>
        <v>#N/A</v>
      </c>
      <c r="E99" t="e">
        <f t="shared" si="3"/>
        <v>#N/A</v>
      </c>
    </row>
    <row r="100" spans="1:5" x14ac:dyDescent="0.25">
      <c r="A100" s="1">
        <v>40687</v>
      </c>
      <c r="B100" s="3">
        <v>36.169632999999997</v>
      </c>
      <c r="C100" s="1">
        <v>40687</v>
      </c>
      <c r="D100" t="e">
        <f t="shared" si="2"/>
        <v>#N/A</v>
      </c>
      <c r="E100" t="e">
        <f t="shared" si="3"/>
        <v>#N/A</v>
      </c>
    </row>
    <row r="101" spans="1:5" x14ac:dyDescent="0.25">
      <c r="A101" s="1">
        <v>40688</v>
      </c>
      <c r="B101" s="3">
        <v>35.764006999999999</v>
      </c>
      <c r="C101" s="1">
        <v>40688</v>
      </c>
      <c r="D101" t="e">
        <f t="shared" si="2"/>
        <v>#N/A</v>
      </c>
      <c r="E101" t="e">
        <f t="shared" si="3"/>
        <v>#N/A</v>
      </c>
    </row>
    <row r="102" spans="1:5" x14ac:dyDescent="0.25">
      <c r="A102" s="1">
        <v>40689</v>
      </c>
      <c r="B102" s="3">
        <v>35.867573</v>
      </c>
      <c r="C102" s="1">
        <v>40689</v>
      </c>
      <c r="D102" t="e">
        <f t="shared" si="2"/>
        <v>#N/A</v>
      </c>
      <c r="E102" t="e">
        <f t="shared" si="3"/>
        <v>#N/A</v>
      </c>
    </row>
    <row r="103" spans="1:5" x14ac:dyDescent="0.25">
      <c r="A103" s="1">
        <v>40690</v>
      </c>
      <c r="B103" s="3">
        <v>35.436058000000003</v>
      </c>
      <c r="C103" s="1">
        <v>40690</v>
      </c>
      <c r="D103" t="e">
        <f t="shared" si="2"/>
        <v>#N/A</v>
      </c>
      <c r="E103" t="e">
        <f t="shared" si="3"/>
        <v>#N/A</v>
      </c>
    </row>
    <row r="104" spans="1:5" x14ac:dyDescent="0.25">
      <c r="A104" s="1">
        <v>40694</v>
      </c>
      <c r="B104" s="3">
        <v>35.556882000000002</v>
      </c>
      <c r="C104" s="1">
        <v>40694</v>
      </c>
      <c r="D104" t="e">
        <f t="shared" si="2"/>
        <v>#N/A</v>
      </c>
      <c r="E104" t="e">
        <f t="shared" si="3"/>
        <v>#N/A</v>
      </c>
    </row>
    <row r="105" spans="1:5" x14ac:dyDescent="0.25">
      <c r="A105" s="1">
        <v>40695</v>
      </c>
      <c r="B105" s="3">
        <v>35.332492000000002</v>
      </c>
      <c r="C105" s="1">
        <v>40695</v>
      </c>
      <c r="D105" t="e">
        <f t="shared" si="2"/>
        <v>#N/A</v>
      </c>
      <c r="E105" t="e">
        <f t="shared" si="3"/>
        <v>#N/A</v>
      </c>
    </row>
    <row r="106" spans="1:5" x14ac:dyDescent="0.25">
      <c r="A106" s="1">
        <v>40696</v>
      </c>
      <c r="B106" s="3">
        <v>35.177146</v>
      </c>
      <c r="C106" s="1">
        <v>40696</v>
      </c>
      <c r="D106" t="e">
        <f t="shared" si="2"/>
        <v>#N/A</v>
      </c>
      <c r="E106" t="e">
        <f t="shared" si="3"/>
        <v>#N/A</v>
      </c>
    </row>
    <row r="107" spans="1:5" x14ac:dyDescent="0.25">
      <c r="A107" s="1">
        <v>40697</v>
      </c>
      <c r="B107" s="3">
        <v>34.780152000000001</v>
      </c>
      <c r="C107" s="1">
        <v>40697</v>
      </c>
      <c r="D107" t="e">
        <f t="shared" si="2"/>
        <v>#N/A</v>
      </c>
      <c r="E107" t="e">
        <f t="shared" si="3"/>
        <v>#N/A</v>
      </c>
    </row>
    <row r="108" spans="1:5" x14ac:dyDescent="0.25">
      <c r="A108" s="1">
        <v>40700</v>
      </c>
      <c r="B108" s="3">
        <v>34.581654999999998</v>
      </c>
      <c r="C108" s="1">
        <v>40700</v>
      </c>
      <c r="D108" t="e">
        <f t="shared" si="2"/>
        <v>#N/A</v>
      </c>
      <c r="E108" t="e">
        <f t="shared" si="3"/>
        <v>#N/A</v>
      </c>
    </row>
    <row r="109" spans="1:5" x14ac:dyDescent="0.25">
      <c r="A109" s="1">
        <v>40701</v>
      </c>
      <c r="B109" s="3">
        <v>34.667957000000001</v>
      </c>
      <c r="C109" s="1">
        <v>40701</v>
      </c>
      <c r="D109" t="e">
        <f t="shared" si="2"/>
        <v>#N/A</v>
      </c>
      <c r="E109" t="e">
        <f t="shared" si="3"/>
        <v>#N/A</v>
      </c>
    </row>
    <row r="110" spans="1:5" x14ac:dyDescent="0.25">
      <c r="A110" s="1">
        <v>40702</v>
      </c>
      <c r="B110" s="3">
        <v>34.296857000000003</v>
      </c>
      <c r="C110" s="1">
        <v>40702</v>
      </c>
      <c r="D110" t="e">
        <f t="shared" si="2"/>
        <v>#N/A</v>
      </c>
      <c r="E110" t="e">
        <f t="shared" si="3"/>
        <v>#N/A</v>
      </c>
    </row>
    <row r="111" spans="1:5" x14ac:dyDescent="0.25">
      <c r="A111" s="1">
        <v>40703</v>
      </c>
      <c r="B111" s="3">
        <v>34.443570999999999</v>
      </c>
      <c r="C111" s="1">
        <v>40703</v>
      </c>
      <c r="D111" t="e">
        <f t="shared" si="2"/>
        <v>#N/A</v>
      </c>
      <c r="E111" t="e">
        <f t="shared" si="3"/>
        <v>#N/A</v>
      </c>
    </row>
    <row r="112" spans="1:5" x14ac:dyDescent="0.25">
      <c r="A112" s="1">
        <v>40704</v>
      </c>
      <c r="B112" s="3">
        <v>34.788784</v>
      </c>
      <c r="C112" s="1">
        <v>40704</v>
      </c>
      <c r="D112" t="e">
        <f t="shared" si="2"/>
        <v>#N/A</v>
      </c>
      <c r="E112" t="e">
        <f t="shared" si="3"/>
        <v>#N/A</v>
      </c>
    </row>
    <row r="113" spans="1:5" x14ac:dyDescent="0.25">
      <c r="A113" s="1">
        <v>40707</v>
      </c>
      <c r="B113" s="3">
        <v>35.185777999999999</v>
      </c>
      <c r="C113" s="1">
        <v>40707</v>
      </c>
      <c r="D113" t="e">
        <f t="shared" si="2"/>
        <v>#N/A</v>
      </c>
      <c r="E113" t="e">
        <f t="shared" si="3"/>
        <v>#N/A</v>
      </c>
    </row>
    <row r="114" spans="1:5" x14ac:dyDescent="0.25">
      <c r="A114" s="1">
        <v>40708</v>
      </c>
      <c r="B114" s="3">
        <v>35.487836999999999</v>
      </c>
      <c r="C114" s="1">
        <v>40708</v>
      </c>
      <c r="D114" t="e">
        <f t="shared" si="2"/>
        <v>#N/A</v>
      </c>
      <c r="E114" t="e">
        <f t="shared" si="3"/>
        <v>#N/A</v>
      </c>
    </row>
    <row r="115" spans="1:5" x14ac:dyDescent="0.25">
      <c r="A115" s="1">
        <v>40709</v>
      </c>
      <c r="B115" s="3">
        <v>35.142626999999997</v>
      </c>
      <c r="C115" s="1">
        <v>40709</v>
      </c>
      <c r="D115" t="e">
        <f t="shared" si="2"/>
        <v>#N/A</v>
      </c>
      <c r="E115" t="e">
        <f t="shared" si="3"/>
        <v>#N/A</v>
      </c>
    </row>
    <row r="116" spans="1:5" x14ac:dyDescent="0.25">
      <c r="A116" s="1">
        <v>40710</v>
      </c>
      <c r="B116" s="3">
        <v>35.386187999999997</v>
      </c>
      <c r="C116" s="1">
        <v>40710</v>
      </c>
      <c r="D116" t="e">
        <f t="shared" si="2"/>
        <v>#N/A</v>
      </c>
      <c r="E116" t="e">
        <f t="shared" si="3"/>
        <v>#N/A</v>
      </c>
    </row>
    <row r="117" spans="1:5" x14ac:dyDescent="0.25">
      <c r="A117" s="1">
        <v>40711</v>
      </c>
      <c r="B117" s="3">
        <v>35.264408000000003</v>
      </c>
      <c r="C117" s="1">
        <v>40711</v>
      </c>
      <c r="D117" t="e">
        <f t="shared" si="2"/>
        <v>#N/A</v>
      </c>
      <c r="E117" t="e">
        <f t="shared" si="3"/>
        <v>#N/A</v>
      </c>
    </row>
    <row r="118" spans="1:5" x14ac:dyDescent="0.25">
      <c r="A118" s="1">
        <v>40714</v>
      </c>
      <c r="B118" s="3">
        <v>35.577559999999998</v>
      </c>
      <c r="C118" s="1">
        <v>40714</v>
      </c>
      <c r="D118" t="e">
        <f t="shared" si="2"/>
        <v>#N/A</v>
      </c>
      <c r="E118" t="e">
        <f t="shared" si="3"/>
        <v>#N/A</v>
      </c>
    </row>
    <row r="119" spans="1:5" x14ac:dyDescent="0.25">
      <c r="A119" s="1">
        <v>40715</v>
      </c>
      <c r="B119" s="3">
        <v>35.499271999999998</v>
      </c>
      <c r="C119" s="1">
        <v>40715</v>
      </c>
      <c r="D119" t="e">
        <f t="shared" si="2"/>
        <v>#N/A</v>
      </c>
      <c r="E119" t="e">
        <f t="shared" si="3"/>
        <v>#N/A</v>
      </c>
    </row>
    <row r="120" spans="1:5" x14ac:dyDescent="0.25">
      <c r="A120" s="1">
        <v>40716</v>
      </c>
      <c r="B120" s="3">
        <v>35.177419</v>
      </c>
      <c r="C120" s="1">
        <v>40716</v>
      </c>
      <c r="D120" t="e">
        <f t="shared" si="2"/>
        <v>#N/A</v>
      </c>
      <c r="E120" t="e">
        <f t="shared" si="3"/>
        <v>#N/A</v>
      </c>
    </row>
    <row r="121" spans="1:5" x14ac:dyDescent="0.25">
      <c r="A121" s="1">
        <v>40717</v>
      </c>
      <c r="B121" s="3">
        <v>34.829473999999998</v>
      </c>
      <c r="C121" s="1">
        <v>40717</v>
      </c>
      <c r="D121" t="e">
        <f t="shared" si="2"/>
        <v>#N/A</v>
      </c>
      <c r="E121" t="e">
        <f t="shared" si="3"/>
        <v>#N/A</v>
      </c>
    </row>
    <row r="122" spans="1:5" x14ac:dyDescent="0.25">
      <c r="A122" s="1">
        <v>40718</v>
      </c>
      <c r="B122" s="3">
        <v>34.698993000000002</v>
      </c>
      <c r="C122" s="1">
        <v>40718</v>
      </c>
      <c r="D122" t="e">
        <f t="shared" si="2"/>
        <v>#N/A</v>
      </c>
      <c r="E122" t="e">
        <f t="shared" si="3"/>
        <v>#N/A</v>
      </c>
    </row>
    <row r="123" spans="1:5" x14ac:dyDescent="0.25">
      <c r="A123" s="1">
        <v>40721</v>
      </c>
      <c r="B123" s="3">
        <v>35.273105000000001</v>
      </c>
      <c r="C123" s="1">
        <v>40721</v>
      </c>
      <c r="D123" t="e">
        <f t="shared" si="2"/>
        <v>#N/A</v>
      </c>
      <c r="E123" t="e">
        <f t="shared" si="3"/>
        <v>#N/A</v>
      </c>
    </row>
    <row r="124" spans="1:5" x14ac:dyDescent="0.25">
      <c r="A124" s="1">
        <v>40722</v>
      </c>
      <c r="B124" s="3">
        <v>35.473174</v>
      </c>
      <c r="C124" s="1">
        <v>40722</v>
      </c>
      <c r="D124" t="e">
        <f t="shared" si="2"/>
        <v>#N/A</v>
      </c>
      <c r="E124" t="e">
        <f t="shared" si="3"/>
        <v>#N/A</v>
      </c>
    </row>
    <row r="125" spans="1:5" x14ac:dyDescent="0.25">
      <c r="A125" s="1">
        <v>40723</v>
      </c>
      <c r="B125" s="3">
        <v>36.021191000000002</v>
      </c>
      <c r="C125" s="1">
        <v>40723</v>
      </c>
      <c r="D125" t="e">
        <f t="shared" si="2"/>
        <v>#N/A</v>
      </c>
      <c r="E125" t="e">
        <f t="shared" si="3"/>
        <v>#N/A</v>
      </c>
    </row>
    <row r="126" spans="1:5" x14ac:dyDescent="0.25">
      <c r="A126" s="1">
        <v>40724</v>
      </c>
      <c r="B126" s="3">
        <v>36.473522000000003</v>
      </c>
      <c r="C126" s="1">
        <v>40724</v>
      </c>
      <c r="D126" t="e">
        <f t="shared" si="2"/>
        <v>#N/A</v>
      </c>
      <c r="E126" t="e">
        <f t="shared" si="3"/>
        <v>#N/A</v>
      </c>
    </row>
    <row r="127" spans="1:5" x14ac:dyDescent="0.25">
      <c r="A127" s="1">
        <v>40725</v>
      </c>
      <c r="B127" s="3">
        <v>36.664893999999997</v>
      </c>
      <c r="C127" s="1">
        <v>40725</v>
      </c>
      <c r="D127" t="e">
        <f t="shared" si="2"/>
        <v>#N/A</v>
      </c>
      <c r="E127" t="e">
        <f t="shared" si="3"/>
        <v>#N/A</v>
      </c>
    </row>
    <row r="128" spans="1:5" x14ac:dyDescent="0.25">
      <c r="A128" s="1">
        <v>40729</v>
      </c>
      <c r="B128" s="3">
        <v>37.178116000000003</v>
      </c>
      <c r="C128" s="1">
        <v>40729</v>
      </c>
      <c r="D128" t="e">
        <f t="shared" si="2"/>
        <v>#N/A</v>
      </c>
      <c r="E128" t="e">
        <f t="shared" si="3"/>
        <v>#N/A</v>
      </c>
    </row>
    <row r="129" spans="1:5" x14ac:dyDescent="0.25">
      <c r="A129" s="1">
        <v>40730</v>
      </c>
      <c r="B129" s="3">
        <v>37.239006000000003</v>
      </c>
      <c r="C129" s="1">
        <v>40730</v>
      </c>
      <c r="D129" t="e">
        <f t="shared" si="2"/>
        <v>#N/A</v>
      </c>
      <c r="E129" t="e">
        <f t="shared" si="3"/>
        <v>#N/A</v>
      </c>
    </row>
    <row r="130" spans="1:5" x14ac:dyDescent="0.25">
      <c r="A130" s="1">
        <v>40731</v>
      </c>
      <c r="B130" s="3">
        <v>36.229961000000003</v>
      </c>
      <c r="C130" s="1">
        <v>40731</v>
      </c>
      <c r="D130" t="e">
        <f t="shared" si="2"/>
        <v>#N/A</v>
      </c>
      <c r="E130" t="e">
        <f t="shared" si="3"/>
        <v>#N/A</v>
      </c>
    </row>
    <row r="131" spans="1:5" x14ac:dyDescent="0.25">
      <c r="A131" s="1">
        <v>40732</v>
      </c>
      <c r="B131" s="3">
        <v>36.464821999999998</v>
      </c>
      <c r="C131" s="1">
        <v>40732</v>
      </c>
      <c r="D131" t="e">
        <f t="shared" ref="D131:D194" si="4">IF(B131=$H$5,$H$5,NA())</f>
        <v>#N/A</v>
      </c>
      <c r="E131" t="e">
        <f t="shared" ref="E131:E194" si="5">IF(B131=$H$4,$H$4,NA())</f>
        <v>#N/A</v>
      </c>
    </row>
    <row r="132" spans="1:5" x14ac:dyDescent="0.25">
      <c r="A132" s="1">
        <v>40735</v>
      </c>
      <c r="B132" s="3">
        <v>35.890709999999999</v>
      </c>
      <c r="C132" s="1">
        <v>40735</v>
      </c>
      <c r="D132" t="e">
        <f t="shared" si="4"/>
        <v>#N/A</v>
      </c>
      <c r="E132" t="e">
        <f t="shared" si="5"/>
        <v>#N/A</v>
      </c>
    </row>
    <row r="133" spans="1:5" x14ac:dyDescent="0.25">
      <c r="A133" s="1">
        <v>40736</v>
      </c>
      <c r="B133" s="3">
        <v>36.064684</v>
      </c>
      <c r="C133" s="1">
        <v>40736</v>
      </c>
      <c r="D133" t="e">
        <f t="shared" si="4"/>
        <v>#N/A</v>
      </c>
      <c r="E133" t="e">
        <f t="shared" si="5"/>
        <v>#N/A</v>
      </c>
    </row>
    <row r="134" spans="1:5" x14ac:dyDescent="0.25">
      <c r="A134" s="1">
        <v>40737</v>
      </c>
      <c r="B134" s="3">
        <v>36.073383999999997</v>
      </c>
      <c r="C134" s="1">
        <v>40737</v>
      </c>
      <c r="D134" t="e">
        <f t="shared" si="4"/>
        <v>#N/A</v>
      </c>
      <c r="E134" t="e">
        <f t="shared" si="5"/>
        <v>#N/A</v>
      </c>
    </row>
    <row r="135" spans="1:5" x14ac:dyDescent="0.25">
      <c r="A135" s="1">
        <v>40738</v>
      </c>
      <c r="B135" s="3">
        <v>35.551462000000001</v>
      </c>
      <c r="C135" s="1">
        <v>40738</v>
      </c>
      <c r="D135" t="e">
        <f t="shared" si="4"/>
        <v>#N/A</v>
      </c>
      <c r="E135" t="e">
        <f t="shared" si="5"/>
        <v>#N/A</v>
      </c>
    </row>
    <row r="136" spans="1:5" x14ac:dyDescent="0.25">
      <c r="A136" s="1">
        <v>40739</v>
      </c>
      <c r="B136" s="3">
        <v>35.516669999999998</v>
      </c>
      <c r="C136" s="1">
        <v>40739</v>
      </c>
      <c r="D136" t="e">
        <f t="shared" si="4"/>
        <v>#N/A</v>
      </c>
      <c r="E136" t="e">
        <f t="shared" si="5"/>
        <v>#N/A</v>
      </c>
    </row>
    <row r="137" spans="1:5" x14ac:dyDescent="0.25">
      <c r="A137" s="1">
        <v>40742</v>
      </c>
      <c r="B137" s="3">
        <v>34.594610000000003</v>
      </c>
      <c r="C137" s="1">
        <v>40742</v>
      </c>
      <c r="D137" t="e">
        <f t="shared" si="4"/>
        <v>#N/A</v>
      </c>
      <c r="E137" t="e">
        <f t="shared" si="5"/>
        <v>#N/A</v>
      </c>
    </row>
    <row r="138" spans="1:5" x14ac:dyDescent="0.25">
      <c r="A138" s="1">
        <v>40743</v>
      </c>
      <c r="B138" s="3">
        <v>35.473174</v>
      </c>
      <c r="C138" s="1">
        <v>40743</v>
      </c>
      <c r="D138" t="e">
        <f t="shared" si="4"/>
        <v>#N/A</v>
      </c>
      <c r="E138" t="e">
        <f t="shared" si="5"/>
        <v>#N/A</v>
      </c>
    </row>
    <row r="139" spans="1:5" x14ac:dyDescent="0.25">
      <c r="A139" s="1">
        <v>40744</v>
      </c>
      <c r="B139" s="3">
        <v>35.464477000000002</v>
      </c>
      <c r="C139" s="1">
        <v>40744</v>
      </c>
      <c r="D139" t="e">
        <f t="shared" si="4"/>
        <v>#N/A</v>
      </c>
      <c r="E139" t="e">
        <f t="shared" si="5"/>
        <v>#N/A</v>
      </c>
    </row>
    <row r="140" spans="1:5" x14ac:dyDescent="0.25">
      <c r="A140" s="1">
        <v>40745</v>
      </c>
      <c r="B140" s="3">
        <v>35.220914999999998</v>
      </c>
      <c r="C140" s="1">
        <v>40745</v>
      </c>
      <c r="D140" t="e">
        <f t="shared" si="4"/>
        <v>#N/A</v>
      </c>
      <c r="E140" t="e">
        <f t="shared" si="5"/>
        <v>#N/A</v>
      </c>
    </row>
    <row r="141" spans="1:5" x14ac:dyDescent="0.25">
      <c r="A141" s="1">
        <v>40746</v>
      </c>
      <c r="B141" s="3">
        <v>35.107830999999997</v>
      </c>
      <c r="C141" s="1">
        <v>40746</v>
      </c>
      <c r="D141" t="e">
        <f t="shared" si="4"/>
        <v>#N/A</v>
      </c>
      <c r="E141" t="e">
        <f t="shared" si="5"/>
        <v>#N/A</v>
      </c>
    </row>
    <row r="142" spans="1:5" x14ac:dyDescent="0.25">
      <c r="A142" s="1">
        <v>40749</v>
      </c>
      <c r="B142" s="3">
        <v>34.551116999999998</v>
      </c>
      <c r="C142" s="1">
        <v>40749</v>
      </c>
      <c r="D142" t="e">
        <f t="shared" si="4"/>
        <v>#N/A</v>
      </c>
      <c r="E142" t="e">
        <f t="shared" si="5"/>
        <v>#N/A</v>
      </c>
    </row>
    <row r="143" spans="1:5" x14ac:dyDescent="0.25">
      <c r="A143" s="1">
        <v>40750</v>
      </c>
      <c r="B143" s="3">
        <v>34.481526000000002</v>
      </c>
      <c r="C143" s="1">
        <v>40750</v>
      </c>
      <c r="D143" t="e">
        <f t="shared" si="4"/>
        <v>#N/A</v>
      </c>
      <c r="E143" t="e">
        <f t="shared" si="5"/>
        <v>#N/A</v>
      </c>
    </row>
    <row r="144" spans="1:5" x14ac:dyDescent="0.25">
      <c r="A144" s="1">
        <v>40751</v>
      </c>
      <c r="B144" s="3">
        <v>33.602961999999998</v>
      </c>
      <c r="C144" s="1">
        <v>40751</v>
      </c>
      <c r="D144" t="e">
        <f t="shared" si="4"/>
        <v>#N/A</v>
      </c>
      <c r="E144" t="e">
        <f t="shared" si="5"/>
        <v>#N/A</v>
      </c>
    </row>
    <row r="145" spans="1:5" x14ac:dyDescent="0.25">
      <c r="A145" s="1">
        <v>40752</v>
      </c>
      <c r="B145" s="3">
        <v>33.272410999999998</v>
      </c>
      <c r="C145" s="1">
        <v>40752</v>
      </c>
      <c r="D145" t="e">
        <f t="shared" si="4"/>
        <v>#N/A</v>
      </c>
      <c r="E145" t="e">
        <f t="shared" si="5"/>
        <v>#N/A</v>
      </c>
    </row>
    <row r="146" spans="1:5" x14ac:dyDescent="0.25">
      <c r="A146" s="1">
        <v>40753</v>
      </c>
      <c r="B146" s="3">
        <v>32.846175000000002</v>
      </c>
      <c r="C146" s="1">
        <v>40753</v>
      </c>
      <c r="D146" t="e">
        <f t="shared" si="4"/>
        <v>#N/A</v>
      </c>
      <c r="E146" t="e">
        <f t="shared" si="5"/>
        <v>#N/A</v>
      </c>
    </row>
    <row r="147" spans="1:5" x14ac:dyDescent="0.25">
      <c r="A147" s="1">
        <v>40756</v>
      </c>
      <c r="B147" s="3">
        <v>32.680902000000003</v>
      </c>
      <c r="C147" s="1">
        <v>40756</v>
      </c>
      <c r="D147" t="e">
        <f t="shared" si="4"/>
        <v>#N/A</v>
      </c>
      <c r="E147" t="e">
        <f t="shared" si="5"/>
        <v>#N/A</v>
      </c>
    </row>
    <row r="148" spans="1:5" x14ac:dyDescent="0.25">
      <c r="A148" s="1">
        <v>40757</v>
      </c>
      <c r="B148" s="3">
        <v>32.454737999999999</v>
      </c>
      <c r="C148" s="1">
        <v>40757</v>
      </c>
      <c r="D148" t="e">
        <f t="shared" si="4"/>
        <v>#N/A</v>
      </c>
      <c r="E148" t="e">
        <f t="shared" si="5"/>
        <v>#N/A</v>
      </c>
    </row>
    <row r="149" spans="1:5" x14ac:dyDescent="0.25">
      <c r="A149" s="1">
        <v>40758</v>
      </c>
      <c r="B149" s="3">
        <v>32.959259000000003</v>
      </c>
      <c r="C149" s="1">
        <v>40758</v>
      </c>
      <c r="D149" t="e">
        <f t="shared" si="4"/>
        <v>#N/A</v>
      </c>
      <c r="E149" t="e">
        <f t="shared" si="5"/>
        <v>#N/A</v>
      </c>
    </row>
    <row r="150" spans="1:5" x14ac:dyDescent="0.25">
      <c r="A150" s="1">
        <v>40759</v>
      </c>
      <c r="B150" s="3">
        <v>31.819735000000001</v>
      </c>
      <c r="C150" s="1">
        <v>40759</v>
      </c>
      <c r="D150" t="e">
        <f t="shared" si="4"/>
        <v>#N/A</v>
      </c>
      <c r="E150" t="e">
        <f t="shared" si="5"/>
        <v>#N/A</v>
      </c>
    </row>
    <row r="151" spans="1:5" x14ac:dyDescent="0.25">
      <c r="A151" s="1">
        <v>40760</v>
      </c>
      <c r="B151" s="3">
        <v>32.567818000000003</v>
      </c>
      <c r="C151" s="1">
        <v>40760</v>
      </c>
      <c r="D151" t="e">
        <f t="shared" si="4"/>
        <v>#N/A</v>
      </c>
      <c r="E151" t="e">
        <f t="shared" si="5"/>
        <v>#N/A</v>
      </c>
    </row>
    <row r="152" spans="1:5" x14ac:dyDescent="0.25">
      <c r="A152" s="1">
        <v>40763</v>
      </c>
      <c r="B152" s="3">
        <v>30.932471</v>
      </c>
      <c r="C152" s="1">
        <v>40763</v>
      </c>
      <c r="D152" t="e">
        <f t="shared" si="4"/>
        <v>#N/A</v>
      </c>
      <c r="E152" t="e">
        <f t="shared" si="5"/>
        <v>#N/A</v>
      </c>
    </row>
    <row r="153" spans="1:5" x14ac:dyDescent="0.25">
      <c r="A153" s="1">
        <v>40764</v>
      </c>
      <c r="B153" s="3">
        <v>31.506582999999999</v>
      </c>
      <c r="C153" s="1">
        <v>40764</v>
      </c>
      <c r="D153" t="e">
        <f t="shared" si="4"/>
        <v>#N/A</v>
      </c>
      <c r="E153" t="e">
        <f t="shared" si="5"/>
        <v>#N/A</v>
      </c>
    </row>
    <row r="154" spans="1:5" x14ac:dyDescent="0.25">
      <c r="A154" s="1">
        <v>40765</v>
      </c>
      <c r="B154" s="3">
        <v>30.454041</v>
      </c>
      <c r="C154" s="1">
        <v>40765</v>
      </c>
      <c r="D154" t="e">
        <f t="shared" si="4"/>
        <v>#N/A</v>
      </c>
      <c r="E154" t="e">
        <f t="shared" si="5"/>
        <v>#N/A</v>
      </c>
    </row>
    <row r="155" spans="1:5" x14ac:dyDescent="0.25">
      <c r="A155" s="1">
        <v>40766</v>
      </c>
      <c r="B155" s="3">
        <v>31.863227999999999</v>
      </c>
      <c r="C155" s="1">
        <v>40766</v>
      </c>
      <c r="D155" t="e">
        <f t="shared" si="4"/>
        <v>#N/A</v>
      </c>
      <c r="E155" t="e">
        <f t="shared" si="5"/>
        <v>#N/A</v>
      </c>
    </row>
    <row r="156" spans="1:5" x14ac:dyDescent="0.25">
      <c r="A156" s="1">
        <v>40767</v>
      </c>
      <c r="B156" s="3">
        <v>32.559120999999998</v>
      </c>
      <c r="C156" s="1">
        <v>40767</v>
      </c>
      <c r="D156" t="e">
        <f t="shared" si="4"/>
        <v>#N/A</v>
      </c>
      <c r="E156" t="e">
        <f t="shared" si="5"/>
        <v>#N/A</v>
      </c>
    </row>
    <row r="157" spans="1:5" x14ac:dyDescent="0.25">
      <c r="A157" s="1">
        <v>40770</v>
      </c>
      <c r="B157" s="3">
        <v>32.228569999999998</v>
      </c>
      <c r="C157" s="1">
        <v>40770</v>
      </c>
      <c r="D157" t="e">
        <f t="shared" si="4"/>
        <v>#N/A</v>
      </c>
      <c r="E157" t="e">
        <f t="shared" si="5"/>
        <v>#N/A</v>
      </c>
    </row>
    <row r="158" spans="1:5" x14ac:dyDescent="0.25">
      <c r="A158" s="1">
        <v>40771</v>
      </c>
      <c r="B158" s="3">
        <v>32.089391999999997</v>
      </c>
      <c r="C158" s="1">
        <v>40771</v>
      </c>
      <c r="D158" t="e">
        <f t="shared" si="4"/>
        <v>#N/A</v>
      </c>
      <c r="E158" t="e">
        <f t="shared" si="5"/>
        <v>#N/A</v>
      </c>
    </row>
    <row r="159" spans="1:5" x14ac:dyDescent="0.25">
      <c r="A159" s="1">
        <v>40772</v>
      </c>
      <c r="B159" s="3">
        <v>32.341653999999998</v>
      </c>
      <c r="C159" s="1">
        <v>40772</v>
      </c>
      <c r="D159" t="e">
        <f t="shared" si="4"/>
        <v>#N/A</v>
      </c>
      <c r="E159" t="e">
        <f t="shared" si="5"/>
        <v>#N/A</v>
      </c>
    </row>
    <row r="160" spans="1:5" x14ac:dyDescent="0.25">
      <c r="A160" s="1">
        <v>40773</v>
      </c>
      <c r="B160" s="3">
        <v>31.550075</v>
      </c>
      <c r="C160" s="1">
        <v>40773</v>
      </c>
      <c r="D160" t="e">
        <f t="shared" si="4"/>
        <v>#N/A</v>
      </c>
      <c r="E160" t="e">
        <f t="shared" si="5"/>
        <v>#N/A</v>
      </c>
    </row>
    <row r="161" spans="1:5" x14ac:dyDescent="0.25">
      <c r="A161" s="1">
        <v>40774</v>
      </c>
      <c r="B161" s="3">
        <v>31.089047000000001</v>
      </c>
      <c r="C161" s="1">
        <v>40774</v>
      </c>
      <c r="D161" t="e">
        <f t="shared" si="4"/>
        <v>#N/A</v>
      </c>
      <c r="E161" t="e">
        <f t="shared" si="5"/>
        <v>#N/A</v>
      </c>
    </row>
    <row r="162" spans="1:5" x14ac:dyDescent="0.25">
      <c r="A162" s="1">
        <v>40777</v>
      </c>
      <c r="B162" s="3">
        <v>31.167335000000001</v>
      </c>
      <c r="C162" s="1">
        <v>40777</v>
      </c>
      <c r="D162" t="e">
        <f t="shared" si="4"/>
        <v>#N/A</v>
      </c>
      <c r="E162" t="e">
        <f t="shared" si="5"/>
        <v>#N/A</v>
      </c>
    </row>
    <row r="163" spans="1:5" x14ac:dyDescent="0.25">
      <c r="A163" s="1">
        <v>40778</v>
      </c>
      <c r="B163" s="3">
        <v>31.680553</v>
      </c>
      <c r="C163" s="1">
        <v>40778</v>
      </c>
      <c r="D163" t="e">
        <f t="shared" si="4"/>
        <v>#N/A</v>
      </c>
      <c r="E163" t="e">
        <f t="shared" si="5"/>
        <v>#N/A</v>
      </c>
    </row>
    <row r="164" spans="1:5" x14ac:dyDescent="0.25">
      <c r="A164" s="1">
        <v>40779</v>
      </c>
      <c r="B164" s="3">
        <v>31.393498999999998</v>
      </c>
      <c r="C164" s="1">
        <v>40779</v>
      </c>
      <c r="D164" t="e">
        <f t="shared" si="4"/>
        <v>#N/A</v>
      </c>
      <c r="E164" t="e">
        <f t="shared" si="5"/>
        <v>#N/A</v>
      </c>
    </row>
    <row r="165" spans="1:5" x14ac:dyDescent="0.25">
      <c r="A165" s="1">
        <v>40780</v>
      </c>
      <c r="B165" s="3">
        <v>30.958565</v>
      </c>
      <c r="C165" s="1">
        <v>40780</v>
      </c>
      <c r="D165" t="e">
        <f t="shared" si="4"/>
        <v>#N/A</v>
      </c>
      <c r="E165" t="e">
        <f t="shared" si="5"/>
        <v>#N/A</v>
      </c>
    </row>
    <row r="166" spans="1:5" x14ac:dyDescent="0.25">
      <c r="A166" s="1">
        <v>40781</v>
      </c>
      <c r="B166" s="3">
        <v>31.811035</v>
      </c>
      <c r="C166" s="1">
        <v>40781</v>
      </c>
      <c r="D166" t="e">
        <f t="shared" si="4"/>
        <v>#N/A</v>
      </c>
      <c r="E166" t="e">
        <f t="shared" si="5"/>
        <v>#N/A</v>
      </c>
    </row>
    <row r="167" spans="1:5" x14ac:dyDescent="0.25">
      <c r="A167" s="1">
        <v>40784</v>
      </c>
      <c r="B167" s="3">
        <v>32.915765999999998</v>
      </c>
      <c r="C167" s="1">
        <v>40784</v>
      </c>
      <c r="D167" t="e">
        <f t="shared" si="4"/>
        <v>#N/A</v>
      </c>
      <c r="E167" t="e">
        <f t="shared" si="5"/>
        <v>#N/A</v>
      </c>
    </row>
    <row r="168" spans="1:5" x14ac:dyDescent="0.25">
      <c r="A168" s="1">
        <v>40785</v>
      </c>
      <c r="B168" s="3">
        <v>33.115834999999997</v>
      </c>
      <c r="C168" s="1">
        <v>40785</v>
      </c>
      <c r="D168" t="e">
        <f t="shared" si="4"/>
        <v>#N/A</v>
      </c>
      <c r="E168" t="e">
        <f t="shared" si="5"/>
        <v>#N/A</v>
      </c>
    </row>
    <row r="169" spans="1:5" x14ac:dyDescent="0.25">
      <c r="A169" s="1">
        <v>40786</v>
      </c>
      <c r="B169" s="3">
        <v>33.472479999999997</v>
      </c>
      <c r="C169" s="1">
        <v>40786</v>
      </c>
      <c r="D169" t="e">
        <f t="shared" si="4"/>
        <v>#N/A</v>
      </c>
      <c r="E169" t="e">
        <f t="shared" si="5"/>
        <v>#N/A</v>
      </c>
    </row>
    <row r="170" spans="1:5" x14ac:dyDescent="0.25">
      <c r="A170" s="1">
        <v>40787</v>
      </c>
      <c r="B170" s="3">
        <v>33.255014000000003</v>
      </c>
      <c r="C170" s="1">
        <v>40787</v>
      </c>
      <c r="D170" t="e">
        <f t="shared" si="4"/>
        <v>#N/A</v>
      </c>
      <c r="E170" t="e">
        <f t="shared" si="5"/>
        <v>#N/A</v>
      </c>
    </row>
    <row r="171" spans="1:5" x14ac:dyDescent="0.25">
      <c r="A171" s="1">
        <v>40788</v>
      </c>
      <c r="B171" s="3">
        <v>32.820079999999997</v>
      </c>
      <c r="C171" s="1">
        <v>40788</v>
      </c>
      <c r="D171" t="e">
        <f t="shared" si="4"/>
        <v>#N/A</v>
      </c>
      <c r="E171" t="e">
        <f t="shared" si="5"/>
        <v>#N/A</v>
      </c>
    </row>
    <row r="172" spans="1:5" x14ac:dyDescent="0.25">
      <c r="A172" s="1">
        <v>40792</v>
      </c>
      <c r="B172" s="3">
        <v>32.559120999999998</v>
      </c>
      <c r="C172" s="1">
        <v>40792</v>
      </c>
      <c r="D172" t="e">
        <f t="shared" si="4"/>
        <v>#N/A</v>
      </c>
      <c r="E172" t="e">
        <f t="shared" si="5"/>
        <v>#N/A</v>
      </c>
    </row>
    <row r="173" spans="1:5" x14ac:dyDescent="0.25">
      <c r="A173" s="1">
        <v>40793</v>
      </c>
      <c r="B173" s="3">
        <v>32.698298999999999</v>
      </c>
      <c r="C173" s="1">
        <v>40793</v>
      </c>
      <c r="D173" t="e">
        <f t="shared" si="4"/>
        <v>#N/A</v>
      </c>
      <c r="E173" t="e">
        <f t="shared" si="5"/>
        <v>#N/A</v>
      </c>
    </row>
    <row r="174" spans="1:5" x14ac:dyDescent="0.25">
      <c r="A174" s="1">
        <v>40794</v>
      </c>
      <c r="B174" s="3">
        <v>32.489530000000002</v>
      </c>
      <c r="C174" s="1">
        <v>40794</v>
      </c>
      <c r="D174" t="e">
        <f t="shared" si="4"/>
        <v>#N/A</v>
      </c>
      <c r="E174" t="e">
        <f t="shared" si="5"/>
        <v>#N/A</v>
      </c>
    </row>
    <row r="175" spans="1:5" x14ac:dyDescent="0.25">
      <c r="A175" s="1">
        <v>40795</v>
      </c>
      <c r="B175" s="3">
        <v>32.054595999999997</v>
      </c>
      <c r="C175" s="1">
        <v>40795</v>
      </c>
      <c r="D175" t="e">
        <f t="shared" si="4"/>
        <v>#N/A</v>
      </c>
      <c r="E175" t="e">
        <f t="shared" si="5"/>
        <v>#N/A</v>
      </c>
    </row>
    <row r="176" spans="1:5" x14ac:dyDescent="0.25">
      <c r="A176" s="1">
        <v>40798</v>
      </c>
      <c r="B176" s="3">
        <v>32.037202000000001</v>
      </c>
      <c r="C176" s="1">
        <v>40798</v>
      </c>
      <c r="D176" t="e">
        <f t="shared" si="4"/>
        <v>#N/A</v>
      </c>
      <c r="E176" t="e">
        <f t="shared" si="5"/>
        <v>#N/A</v>
      </c>
    </row>
    <row r="177" spans="1:5" x14ac:dyDescent="0.25">
      <c r="A177" s="1">
        <v>40799</v>
      </c>
      <c r="B177" s="3">
        <v>32.672204000000001</v>
      </c>
      <c r="C177" s="1">
        <v>40799</v>
      </c>
      <c r="D177" t="e">
        <f t="shared" si="4"/>
        <v>#N/A</v>
      </c>
      <c r="E177" t="e">
        <f t="shared" si="5"/>
        <v>#N/A</v>
      </c>
    </row>
    <row r="178" spans="1:5" x14ac:dyDescent="0.25">
      <c r="A178" s="1">
        <v>40800</v>
      </c>
      <c r="B178" s="3">
        <v>33.063642000000002</v>
      </c>
      <c r="C178" s="1">
        <v>40800</v>
      </c>
      <c r="D178" t="e">
        <f t="shared" si="4"/>
        <v>#N/A</v>
      </c>
      <c r="E178" t="e">
        <f t="shared" si="5"/>
        <v>#N/A</v>
      </c>
    </row>
    <row r="179" spans="1:5" x14ac:dyDescent="0.25">
      <c r="A179" s="1">
        <v>40801</v>
      </c>
      <c r="B179" s="3">
        <v>33.282955000000001</v>
      </c>
      <c r="C179" s="1">
        <v>40801</v>
      </c>
      <c r="D179" t="e">
        <f t="shared" si="4"/>
        <v>#N/A</v>
      </c>
      <c r="E179" t="e">
        <f t="shared" si="5"/>
        <v>#N/A</v>
      </c>
    </row>
    <row r="180" spans="1:5" x14ac:dyDescent="0.25">
      <c r="A180" s="1">
        <v>40802</v>
      </c>
      <c r="B180" s="3">
        <v>33.712809999999998</v>
      </c>
      <c r="C180" s="1">
        <v>40802</v>
      </c>
      <c r="D180" t="e">
        <f t="shared" si="4"/>
        <v>#N/A</v>
      </c>
      <c r="E180" t="e">
        <f t="shared" si="5"/>
        <v>#N/A</v>
      </c>
    </row>
    <row r="181" spans="1:5" x14ac:dyDescent="0.25">
      <c r="A181" s="1">
        <v>40805</v>
      </c>
      <c r="B181" s="3">
        <v>33.256638000000002</v>
      </c>
      <c r="C181" s="1">
        <v>40805</v>
      </c>
      <c r="D181" t="e">
        <f t="shared" si="4"/>
        <v>#N/A</v>
      </c>
      <c r="E181" t="e">
        <f t="shared" si="5"/>
        <v>#N/A</v>
      </c>
    </row>
    <row r="182" spans="1:5" x14ac:dyDescent="0.25">
      <c r="A182" s="1">
        <v>40806</v>
      </c>
      <c r="B182" s="3">
        <v>33.511042000000003</v>
      </c>
      <c r="C182" s="1">
        <v>40806</v>
      </c>
      <c r="D182" t="e">
        <f t="shared" si="4"/>
        <v>#N/A</v>
      </c>
      <c r="E182" t="e">
        <f t="shared" si="5"/>
        <v>#N/A</v>
      </c>
    </row>
    <row r="183" spans="1:5" x14ac:dyDescent="0.25">
      <c r="A183" s="1">
        <v>40807</v>
      </c>
      <c r="B183" s="3">
        <v>32.782921000000002</v>
      </c>
      <c r="C183" s="1">
        <v>40807</v>
      </c>
      <c r="D183" t="e">
        <f t="shared" si="4"/>
        <v>#N/A</v>
      </c>
      <c r="E183" t="e">
        <f t="shared" si="5"/>
        <v>#N/A</v>
      </c>
    </row>
    <row r="184" spans="1:5" x14ac:dyDescent="0.25">
      <c r="A184" s="1">
        <v>40808</v>
      </c>
      <c r="B184" s="3">
        <v>32.949601000000001</v>
      </c>
      <c r="C184" s="1">
        <v>40808</v>
      </c>
      <c r="D184" t="e">
        <f t="shared" si="4"/>
        <v>#N/A</v>
      </c>
      <c r="E184" t="e">
        <f t="shared" si="5"/>
        <v>#N/A</v>
      </c>
    </row>
    <row r="185" spans="1:5" x14ac:dyDescent="0.25">
      <c r="A185" s="1">
        <v>40809</v>
      </c>
      <c r="B185" s="3">
        <v>32.432022000000003</v>
      </c>
      <c r="C185" s="1">
        <v>40809</v>
      </c>
      <c r="D185" t="e">
        <f t="shared" si="4"/>
        <v>#N/A</v>
      </c>
      <c r="E185" t="e">
        <f t="shared" si="5"/>
        <v>#N/A</v>
      </c>
    </row>
    <row r="186" spans="1:5" x14ac:dyDescent="0.25">
      <c r="A186" s="1">
        <v>40812</v>
      </c>
      <c r="B186" s="3">
        <v>32.660105999999999</v>
      </c>
      <c r="C186" s="1">
        <v>40812</v>
      </c>
      <c r="D186" t="e">
        <f t="shared" si="4"/>
        <v>#N/A</v>
      </c>
      <c r="E186" t="e">
        <f t="shared" si="5"/>
        <v>#N/A</v>
      </c>
    </row>
    <row r="187" spans="1:5" x14ac:dyDescent="0.25">
      <c r="A187" s="1">
        <v>40813</v>
      </c>
      <c r="B187" s="3">
        <v>32.633789999999998</v>
      </c>
      <c r="C187" s="1">
        <v>40813</v>
      </c>
      <c r="D187" t="e">
        <f t="shared" si="4"/>
        <v>#N/A</v>
      </c>
      <c r="E187" t="e">
        <f t="shared" si="5"/>
        <v>#N/A</v>
      </c>
    </row>
    <row r="188" spans="1:5" x14ac:dyDescent="0.25">
      <c r="A188" s="1">
        <v>40814</v>
      </c>
      <c r="B188" s="3">
        <v>32.028483999999999</v>
      </c>
      <c r="C188" s="1">
        <v>40814</v>
      </c>
      <c r="D188" t="e">
        <f t="shared" si="4"/>
        <v>#N/A</v>
      </c>
      <c r="E188" t="e">
        <f t="shared" si="5"/>
        <v>#N/A</v>
      </c>
    </row>
    <row r="189" spans="1:5" x14ac:dyDescent="0.25">
      <c r="A189" s="1">
        <v>40815</v>
      </c>
      <c r="B189" s="3">
        <v>33.475951000000002</v>
      </c>
      <c r="C189" s="1">
        <v>40815</v>
      </c>
      <c r="D189" t="e">
        <f t="shared" si="4"/>
        <v>#N/A</v>
      </c>
      <c r="E189" t="e">
        <f t="shared" si="5"/>
        <v>#N/A</v>
      </c>
    </row>
    <row r="190" spans="1:5" x14ac:dyDescent="0.25">
      <c r="A190" s="1">
        <v>40816</v>
      </c>
      <c r="B190" s="3">
        <v>34.019846999999999</v>
      </c>
      <c r="C190" s="1">
        <v>40816</v>
      </c>
      <c r="D190" t="e">
        <f t="shared" si="4"/>
        <v>#N/A</v>
      </c>
      <c r="E190" t="e">
        <f t="shared" si="5"/>
        <v>#N/A</v>
      </c>
    </row>
    <row r="191" spans="1:5" x14ac:dyDescent="0.25">
      <c r="A191" s="1">
        <v>40819</v>
      </c>
      <c r="B191" s="3">
        <v>32.668880999999999</v>
      </c>
      <c r="C191" s="1">
        <v>40819</v>
      </c>
      <c r="D191" t="e">
        <f t="shared" si="4"/>
        <v>#N/A</v>
      </c>
      <c r="E191" t="e">
        <f t="shared" si="5"/>
        <v>#N/A</v>
      </c>
    </row>
    <row r="192" spans="1:5" x14ac:dyDescent="0.25">
      <c r="A192" s="1">
        <v>40820</v>
      </c>
      <c r="B192" s="3">
        <v>32.861874</v>
      </c>
      <c r="C192" s="1">
        <v>40820</v>
      </c>
      <c r="D192" t="e">
        <f t="shared" si="4"/>
        <v>#N/A</v>
      </c>
      <c r="E192" t="e">
        <f t="shared" si="5"/>
        <v>#N/A</v>
      </c>
    </row>
    <row r="193" spans="1:5" x14ac:dyDescent="0.25">
      <c r="A193" s="1">
        <v>40821</v>
      </c>
      <c r="B193" s="3">
        <v>32.475884000000001</v>
      </c>
      <c r="C193" s="1">
        <v>40821</v>
      </c>
      <c r="D193" t="e">
        <f t="shared" si="4"/>
        <v>#N/A</v>
      </c>
      <c r="E193" t="e">
        <f t="shared" si="5"/>
        <v>#N/A</v>
      </c>
    </row>
    <row r="194" spans="1:5" x14ac:dyDescent="0.25">
      <c r="A194" s="1">
        <v>40822</v>
      </c>
      <c r="B194" s="3">
        <v>33.168914000000001</v>
      </c>
      <c r="C194" s="1">
        <v>40822</v>
      </c>
      <c r="D194" t="e">
        <f t="shared" si="4"/>
        <v>#N/A</v>
      </c>
      <c r="E194" t="e">
        <f t="shared" si="5"/>
        <v>#N/A</v>
      </c>
    </row>
    <row r="195" spans="1:5" x14ac:dyDescent="0.25">
      <c r="A195" s="1">
        <v>40823</v>
      </c>
      <c r="B195" s="3">
        <v>33.747900999999999</v>
      </c>
      <c r="C195" s="1">
        <v>40823</v>
      </c>
      <c r="D195" t="e">
        <f t="shared" ref="D195:D258" si="6">IF(B195=$H$5,$H$5,NA())</f>
        <v>#N/A</v>
      </c>
      <c r="E195" t="e">
        <f t="shared" ref="E195:E258" si="7">IF(B195=$H$4,$H$4,NA())</f>
        <v>#N/A</v>
      </c>
    </row>
    <row r="196" spans="1:5" x14ac:dyDescent="0.25">
      <c r="A196" s="1">
        <v>40826</v>
      </c>
      <c r="B196" s="3">
        <v>34.423386000000001</v>
      </c>
      <c r="C196" s="1">
        <v>40826</v>
      </c>
      <c r="D196" t="e">
        <f t="shared" si="6"/>
        <v>#N/A</v>
      </c>
      <c r="E196" t="e">
        <f t="shared" si="7"/>
        <v>#N/A</v>
      </c>
    </row>
    <row r="197" spans="1:5" x14ac:dyDescent="0.25">
      <c r="A197" s="1">
        <v>40827</v>
      </c>
      <c r="B197" s="3">
        <v>34.160207</v>
      </c>
      <c r="C197" s="1">
        <v>40827</v>
      </c>
      <c r="D197" t="e">
        <f t="shared" si="6"/>
        <v>#N/A</v>
      </c>
      <c r="E197" t="e">
        <f t="shared" si="7"/>
        <v>#N/A</v>
      </c>
    </row>
    <row r="198" spans="1:5" x14ac:dyDescent="0.25">
      <c r="A198" s="1">
        <v>40828</v>
      </c>
      <c r="B198" s="3">
        <v>34.844465999999997</v>
      </c>
      <c r="C198" s="1">
        <v>40828</v>
      </c>
      <c r="D198" t="e">
        <f t="shared" si="6"/>
        <v>#N/A</v>
      </c>
      <c r="E198" t="e">
        <f t="shared" si="7"/>
        <v>#N/A</v>
      </c>
    </row>
    <row r="199" spans="1:5" x14ac:dyDescent="0.25">
      <c r="A199" s="1">
        <v>40829</v>
      </c>
      <c r="B199" s="3">
        <v>34.826920999999999</v>
      </c>
      <c r="C199" s="1">
        <v>40829</v>
      </c>
      <c r="D199" t="e">
        <f t="shared" si="6"/>
        <v>#N/A</v>
      </c>
      <c r="E199" t="e">
        <f t="shared" si="7"/>
        <v>#N/A</v>
      </c>
    </row>
    <row r="200" spans="1:5" x14ac:dyDescent="0.25">
      <c r="A200" s="1">
        <v>40830</v>
      </c>
      <c r="B200" s="3">
        <v>34.914645</v>
      </c>
      <c r="C200" s="1">
        <v>40830</v>
      </c>
      <c r="D200" t="e">
        <f t="shared" si="6"/>
        <v>#N/A</v>
      </c>
      <c r="E200" t="e">
        <f t="shared" si="7"/>
        <v>#N/A</v>
      </c>
    </row>
    <row r="201" spans="1:5" x14ac:dyDescent="0.25">
      <c r="A201" s="1">
        <v>40833</v>
      </c>
      <c r="B201" s="3">
        <v>34.405839999999998</v>
      </c>
      <c r="C201" s="1">
        <v>40833</v>
      </c>
      <c r="D201" t="e">
        <f t="shared" si="6"/>
        <v>#N/A</v>
      </c>
      <c r="E201" t="e">
        <f t="shared" si="7"/>
        <v>#N/A</v>
      </c>
    </row>
    <row r="202" spans="1:5" x14ac:dyDescent="0.25">
      <c r="A202" s="1">
        <v>40834</v>
      </c>
      <c r="B202" s="3">
        <v>34.633924</v>
      </c>
      <c r="C202" s="1">
        <v>40834</v>
      </c>
      <c r="D202" t="e">
        <f t="shared" si="6"/>
        <v>#N/A</v>
      </c>
      <c r="E202" t="e">
        <f t="shared" si="7"/>
        <v>#N/A</v>
      </c>
    </row>
    <row r="203" spans="1:5" x14ac:dyDescent="0.25">
      <c r="A203" s="1">
        <v>40835</v>
      </c>
      <c r="B203" s="3">
        <v>34.405839999999998</v>
      </c>
      <c r="C203" s="1">
        <v>40835</v>
      </c>
      <c r="D203" t="e">
        <f t="shared" si="6"/>
        <v>#N/A</v>
      </c>
      <c r="E203" t="e">
        <f t="shared" si="7"/>
        <v>#N/A</v>
      </c>
    </row>
    <row r="204" spans="1:5" x14ac:dyDescent="0.25">
      <c r="A204" s="1">
        <v>40836</v>
      </c>
      <c r="B204" s="3">
        <v>34.598832999999999</v>
      </c>
      <c r="C204" s="1">
        <v>40836</v>
      </c>
      <c r="D204" t="e">
        <f t="shared" si="6"/>
        <v>#N/A</v>
      </c>
      <c r="E204" t="e">
        <f t="shared" si="7"/>
        <v>#N/A</v>
      </c>
    </row>
    <row r="205" spans="1:5" x14ac:dyDescent="0.25">
      <c r="A205" s="1">
        <v>40837</v>
      </c>
      <c r="B205" s="3">
        <v>35.160277999999998</v>
      </c>
      <c r="C205" s="1">
        <v>40837</v>
      </c>
      <c r="D205" t="e">
        <f t="shared" si="6"/>
        <v>#N/A</v>
      </c>
      <c r="E205" t="e">
        <f t="shared" si="7"/>
        <v>#N/A</v>
      </c>
    </row>
    <row r="206" spans="1:5" x14ac:dyDescent="0.25">
      <c r="A206" s="1">
        <v>40840</v>
      </c>
      <c r="B206" s="3">
        <v>35.195365000000002</v>
      </c>
      <c r="C206" s="1">
        <v>40840</v>
      </c>
      <c r="D206" t="e">
        <f t="shared" si="6"/>
        <v>#N/A</v>
      </c>
      <c r="E206" t="e">
        <f t="shared" si="7"/>
        <v>#N/A</v>
      </c>
    </row>
    <row r="207" spans="1:5" x14ac:dyDescent="0.25">
      <c r="A207" s="1">
        <v>40841</v>
      </c>
      <c r="B207" s="3">
        <v>34.511110000000002</v>
      </c>
      <c r="C207" s="1">
        <v>40841</v>
      </c>
      <c r="D207" t="e">
        <f t="shared" si="6"/>
        <v>#N/A</v>
      </c>
      <c r="E207" t="e">
        <f t="shared" si="7"/>
        <v>#N/A</v>
      </c>
    </row>
    <row r="208" spans="1:5" x14ac:dyDescent="0.25">
      <c r="A208" s="1">
        <v>40842</v>
      </c>
      <c r="B208" s="3">
        <v>33.256638000000002</v>
      </c>
      <c r="C208" s="1">
        <v>40842</v>
      </c>
      <c r="D208" t="e">
        <f t="shared" si="6"/>
        <v>#N/A</v>
      </c>
      <c r="E208" t="e">
        <f t="shared" si="7"/>
        <v>#N/A</v>
      </c>
    </row>
    <row r="209" spans="1:5" x14ac:dyDescent="0.25">
      <c r="A209" s="1">
        <v>40843</v>
      </c>
      <c r="B209" s="3">
        <v>32.326749999999997</v>
      </c>
      <c r="C209" s="1">
        <v>40843</v>
      </c>
      <c r="D209" t="e">
        <f t="shared" si="6"/>
        <v>#N/A</v>
      </c>
      <c r="E209" t="e">
        <f t="shared" si="7"/>
        <v>#N/A</v>
      </c>
    </row>
    <row r="210" spans="1:5" x14ac:dyDescent="0.25">
      <c r="A210" s="1">
        <v>40844</v>
      </c>
      <c r="B210" s="3">
        <v>32.800466999999998</v>
      </c>
      <c r="C210" s="1">
        <v>40844</v>
      </c>
      <c r="D210" t="e">
        <f t="shared" si="6"/>
        <v>#N/A</v>
      </c>
      <c r="E210" t="e">
        <f t="shared" si="7"/>
        <v>#N/A</v>
      </c>
    </row>
    <row r="211" spans="1:5" x14ac:dyDescent="0.25">
      <c r="A211" s="1">
        <v>40847</v>
      </c>
      <c r="B211" s="3">
        <v>32.853102999999997</v>
      </c>
      <c r="C211" s="1">
        <v>40847</v>
      </c>
      <c r="D211" t="e">
        <f t="shared" si="6"/>
        <v>#N/A</v>
      </c>
      <c r="E211" t="e">
        <f t="shared" si="7"/>
        <v>#N/A</v>
      </c>
    </row>
    <row r="212" spans="1:5" x14ac:dyDescent="0.25">
      <c r="A212" s="1">
        <v>40848</v>
      </c>
      <c r="B212" s="3">
        <v>32.107436</v>
      </c>
      <c r="C212" s="1">
        <v>40848</v>
      </c>
      <c r="D212" t="e">
        <f t="shared" si="6"/>
        <v>#N/A</v>
      </c>
      <c r="E212" t="e">
        <f t="shared" si="7"/>
        <v>#N/A</v>
      </c>
    </row>
    <row r="213" spans="1:5" x14ac:dyDescent="0.25">
      <c r="A213" s="1">
        <v>40849</v>
      </c>
      <c r="B213" s="3">
        <v>32.537292000000001</v>
      </c>
      <c r="C213" s="1">
        <v>40849</v>
      </c>
      <c r="D213" t="e">
        <f t="shared" si="6"/>
        <v>#N/A</v>
      </c>
      <c r="E213" t="e">
        <f t="shared" si="7"/>
        <v>#N/A</v>
      </c>
    </row>
    <row r="214" spans="1:5" x14ac:dyDescent="0.25">
      <c r="A214" s="1">
        <v>40850</v>
      </c>
      <c r="B214" s="3">
        <v>33.089962</v>
      </c>
      <c r="C214" s="1">
        <v>40850</v>
      </c>
      <c r="D214" t="e">
        <f t="shared" si="6"/>
        <v>#N/A</v>
      </c>
      <c r="E214" t="e">
        <f t="shared" si="7"/>
        <v>#N/A</v>
      </c>
    </row>
    <row r="215" spans="1:5" x14ac:dyDescent="0.25">
      <c r="A215" s="1">
        <v>40851</v>
      </c>
      <c r="B215" s="3">
        <v>32.572383000000002</v>
      </c>
      <c r="C215" s="1">
        <v>40851</v>
      </c>
      <c r="D215" t="e">
        <f t="shared" si="6"/>
        <v>#N/A</v>
      </c>
      <c r="E215" t="e">
        <f t="shared" si="7"/>
        <v>#N/A</v>
      </c>
    </row>
    <row r="216" spans="1:5" x14ac:dyDescent="0.25">
      <c r="A216" s="1">
        <v>40854</v>
      </c>
      <c r="B216" s="3">
        <v>32.809241</v>
      </c>
      <c r="C216" s="1">
        <v>40854</v>
      </c>
      <c r="D216" t="e">
        <f t="shared" si="6"/>
        <v>#N/A</v>
      </c>
      <c r="E216" t="e">
        <f t="shared" si="7"/>
        <v>#N/A</v>
      </c>
    </row>
    <row r="217" spans="1:5" x14ac:dyDescent="0.25">
      <c r="A217" s="1">
        <v>40855</v>
      </c>
      <c r="B217" s="3">
        <v>32.528520999999998</v>
      </c>
      <c r="C217" s="1">
        <v>40855</v>
      </c>
      <c r="D217" t="e">
        <f t="shared" si="6"/>
        <v>#N/A</v>
      </c>
      <c r="E217" t="e">
        <f t="shared" si="7"/>
        <v>#N/A</v>
      </c>
    </row>
    <row r="218" spans="1:5" x14ac:dyDescent="0.25">
      <c r="A218" s="1">
        <v>40856</v>
      </c>
      <c r="B218" s="3">
        <v>32.010942</v>
      </c>
      <c r="C218" s="1">
        <v>40856</v>
      </c>
      <c r="D218" t="e">
        <f t="shared" si="6"/>
        <v>#N/A</v>
      </c>
      <c r="E218" t="e">
        <f t="shared" si="7"/>
        <v>#N/A</v>
      </c>
    </row>
    <row r="219" spans="1:5" x14ac:dyDescent="0.25">
      <c r="A219" s="1">
        <v>40857</v>
      </c>
      <c r="B219" s="3">
        <v>32.809241</v>
      </c>
      <c r="C219" s="1">
        <v>40857</v>
      </c>
      <c r="D219" t="e">
        <f t="shared" si="6"/>
        <v>#N/A</v>
      </c>
      <c r="E219" t="e">
        <f t="shared" si="7"/>
        <v>#N/A</v>
      </c>
    </row>
    <row r="220" spans="1:5" x14ac:dyDescent="0.25">
      <c r="A220" s="1">
        <v>40858</v>
      </c>
      <c r="B220" s="3">
        <v>32.625016000000002</v>
      </c>
      <c r="C220" s="1">
        <v>40858</v>
      </c>
      <c r="D220" t="e">
        <f t="shared" si="6"/>
        <v>#N/A</v>
      </c>
      <c r="E220" t="e">
        <f t="shared" si="7"/>
        <v>#N/A</v>
      </c>
    </row>
    <row r="221" spans="1:5" x14ac:dyDescent="0.25">
      <c r="A221" s="1">
        <v>40861</v>
      </c>
      <c r="B221" s="3">
        <v>32.046028999999997</v>
      </c>
      <c r="C221" s="1">
        <v>40861</v>
      </c>
      <c r="D221" t="e">
        <f t="shared" si="6"/>
        <v>#N/A</v>
      </c>
      <c r="E221" t="e">
        <f t="shared" si="7"/>
        <v>#N/A</v>
      </c>
    </row>
    <row r="222" spans="1:5" x14ac:dyDescent="0.25">
      <c r="A222" s="1">
        <v>40862</v>
      </c>
      <c r="B222" s="3">
        <v>32.212708999999997</v>
      </c>
      <c r="C222" s="1">
        <v>40862</v>
      </c>
      <c r="D222" t="e">
        <f t="shared" si="6"/>
        <v>#N/A</v>
      </c>
      <c r="E222" t="e">
        <f t="shared" si="7"/>
        <v>#N/A</v>
      </c>
    </row>
    <row r="223" spans="1:5" x14ac:dyDescent="0.25">
      <c r="A223" s="1">
        <v>40863</v>
      </c>
      <c r="B223" s="3">
        <v>31.642493999999999</v>
      </c>
      <c r="C223" s="1">
        <v>40863</v>
      </c>
      <c r="D223" t="e">
        <f t="shared" si="6"/>
        <v>#N/A</v>
      </c>
      <c r="E223" t="e">
        <f t="shared" si="7"/>
        <v>#N/A</v>
      </c>
    </row>
    <row r="224" spans="1:5" x14ac:dyDescent="0.25">
      <c r="A224" s="1">
        <v>40864</v>
      </c>
      <c r="B224" s="3">
        <v>31.396864000000001</v>
      </c>
      <c r="C224" s="1">
        <v>40864</v>
      </c>
      <c r="D224" t="e">
        <f t="shared" si="6"/>
        <v>#N/A</v>
      </c>
      <c r="E224" t="e">
        <f t="shared" si="7"/>
        <v>#N/A</v>
      </c>
    </row>
    <row r="225" spans="1:5" x14ac:dyDescent="0.25">
      <c r="A225" s="1">
        <v>40865</v>
      </c>
      <c r="B225" s="3">
        <v>32.212708999999997</v>
      </c>
      <c r="C225" s="1">
        <v>40865</v>
      </c>
      <c r="D225" t="e">
        <f t="shared" si="6"/>
        <v>#N/A</v>
      </c>
      <c r="E225" t="e">
        <f t="shared" si="7"/>
        <v>#N/A</v>
      </c>
    </row>
    <row r="226" spans="1:5" x14ac:dyDescent="0.25">
      <c r="A226" s="1">
        <v>40868</v>
      </c>
      <c r="B226" s="3">
        <v>31.431954999999999</v>
      </c>
      <c r="C226" s="1">
        <v>40868</v>
      </c>
      <c r="D226" t="e">
        <f t="shared" si="6"/>
        <v>#N/A</v>
      </c>
      <c r="E226" t="e">
        <f t="shared" si="7"/>
        <v>#N/A</v>
      </c>
    </row>
    <row r="227" spans="1:5" x14ac:dyDescent="0.25">
      <c r="A227" s="1">
        <v>40869</v>
      </c>
      <c r="B227" s="3">
        <v>31.300366</v>
      </c>
      <c r="C227" s="1">
        <v>40869</v>
      </c>
      <c r="D227" t="e">
        <f t="shared" si="6"/>
        <v>#N/A</v>
      </c>
      <c r="E227" t="e">
        <f t="shared" si="7"/>
        <v>#N/A</v>
      </c>
    </row>
    <row r="228" spans="1:5" x14ac:dyDescent="0.25">
      <c r="A228" s="1">
        <v>40870</v>
      </c>
      <c r="B228" s="3">
        <v>30.510836999999999</v>
      </c>
      <c r="C228" s="1">
        <v>40870</v>
      </c>
      <c r="D228" t="e">
        <f t="shared" si="6"/>
        <v>#N/A</v>
      </c>
      <c r="E228" t="e">
        <f t="shared" si="7"/>
        <v>#N/A</v>
      </c>
    </row>
    <row r="229" spans="1:5" x14ac:dyDescent="0.25">
      <c r="A229" s="1">
        <v>40872</v>
      </c>
      <c r="B229" s="3">
        <v>30.668742999999999</v>
      </c>
      <c r="C229" s="1">
        <v>40872</v>
      </c>
      <c r="D229" t="e">
        <f t="shared" si="6"/>
        <v>#N/A</v>
      </c>
      <c r="E229" t="e">
        <f t="shared" si="7"/>
        <v>#N/A</v>
      </c>
    </row>
    <row r="230" spans="1:5" x14ac:dyDescent="0.25">
      <c r="A230" s="1">
        <v>40875</v>
      </c>
      <c r="B230" s="3">
        <v>31.317910999999999</v>
      </c>
      <c r="C230" s="1">
        <v>40875</v>
      </c>
      <c r="D230" t="e">
        <f t="shared" si="6"/>
        <v>#N/A</v>
      </c>
      <c r="E230" t="e">
        <f t="shared" si="7"/>
        <v>#N/A</v>
      </c>
    </row>
    <row r="231" spans="1:5" x14ac:dyDescent="0.25">
      <c r="A231" s="1">
        <v>40876</v>
      </c>
      <c r="B231" s="3">
        <v>31.203868</v>
      </c>
      <c r="C231" s="1">
        <v>40876</v>
      </c>
      <c r="D231" t="e">
        <f t="shared" si="6"/>
        <v>#N/A</v>
      </c>
      <c r="E231" t="e">
        <f t="shared" si="7"/>
        <v>#N/A</v>
      </c>
    </row>
    <row r="232" spans="1:5" x14ac:dyDescent="0.25">
      <c r="A232" s="1">
        <v>40877</v>
      </c>
      <c r="B232" s="3">
        <v>32.046028999999997</v>
      </c>
      <c r="C232" s="1">
        <v>40877</v>
      </c>
      <c r="D232" t="e">
        <f t="shared" si="6"/>
        <v>#N/A</v>
      </c>
      <c r="E232" t="e">
        <f t="shared" si="7"/>
        <v>#N/A</v>
      </c>
    </row>
    <row r="233" spans="1:5" x14ac:dyDescent="0.25">
      <c r="A233" s="1">
        <v>40878</v>
      </c>
      <c r="B233" s="3">
        <v>32.142527000000001</v>
      </c>
      <c r="C233" s="1">
        <v>40878</v>
      </c>
      <c r="D233" t="e">
        <f t="shared" si="6"/>
        <v>#N/A</v>
      </c>
      <c r="E233" t="e">
        <f t="shared" si="7"/>
        <v>#N/A</v>
      </c>
    </row>
    <row r="234" spans="1:5" x14ac:dyDescent="0.25">
      <c r="A234" s="1">
        <v>40879</v>
      </c>
      <c r="B234" s="3">
        <v>32.186388999999998</v>
      </c>
      <c r="C234" s="1">
        <v>40879</v>
      </c>
      <c r="D234" t="e">
        <f t="shared" si="6"/>
        <v>#N/A</v>
      </c>
      <c r="E234" t="e">
        <f t="shared" si="7"/>
        <v>#N/A</v>
      </c>
    </row>
    <row r="235" spans="1:5" x14ac:dyDescent="0.25">
      <c r="A235" s="1">
        <v>40882</v>
      </c>
      <c r="B235" s="3">
        <v>33.072415999999997</v>
      </c>
      <c r="C235" s="1">
        <v>40882</v>
      </c>
      <c r="D235" t="e">
        <f t="shared" si="6"/>
        <v>#N/A</v>
      </c>
      <c r="E235" t="e">
        <f t="shared" si="7"/>
        <v>#N/A</v>
      </c>
    </row>
    <row r="236" spans="1:5" x14ac:dyDescent="0.25">
      <c r="A236" s="1">
        <v>40883</v>
      </c>
      <c r="B236" s="3">
        <v>32.949601000000001</v>
      </c>
      <c r="C236" s="1">
        <v>40883</v>
      </c>
      <c r="D236" t="e">
        <f t="shared" si="6"/>
        <v>#N/A</v>
      </c>
      <c r="E236" t="e">
        <f t="shared" si="7"/>
        <v>#N/A</v>
      </c>
    </row>
    <row r="237" spans="1:5" x14ac:dyDescent="0.25">
      <c r="A237" s="1">
        <v>40884</v>
      </c>
      <c r="B237" s="3">
        <v>33.098733000000003</v>
      </c>
      <c r="C237" s="1">
        <v>40884</v>
      </c>
      <c r="D237" t="e">
        <f t="shared" si="6"/>
        <v>#N/A</v>
      </c>
      <c r="E237" t="e">
        <f t="shared" si="7"/>
        <v>#N/A</v>
      </c>
    </row>
    <row r="238" spans="1:5" x14ac:dyDescent="0.25">
      <c r="A238" s="1">
        <v>40885</v>
      </c>
      <c r="B238" s="3">
        <v>33.265408999999998</v>
      </c>
      <c r="C238" s="1">
        <v>40885</v>
      </c>
      <c r="D238" t="e">
        <f t="shared" si="6"/>
        <v>#N/A</v>
      </c>
      <c r="E238" t="e">
        <f t="shared" si="7"/>
        <v>#N/A</v>
      </c>
    </row>
    <row r="239" spans="1:5" x14ac:dyDescent="0.25">
      <c r="A239" s="1">
        <v>40886</v>
      </c>
      <c r="B239" s="3">
        <v>33.177684999999997</v>
      </c>
      <c r="C239" s="1">
        <v>40886</v>
      </c>
      <c r="D239" t="e">
        <f t="shared" si="6"/>
        <v>#N/A</v>
      </c>
      <c r="E239" t="e">
        <f t="shared" si="7"/>
        <v>#N/A</v>
      </c>
    </row>
    <row r="240" spans="1:5" x14ac:dyDescent="0.25">
      <c r="A240" s="1">
        <v>40889</v>
      </c>
      <c r="B240" s="3">
        <v>33.142595</v>
      </c>
      <c r="C240" s="1">
        <v>40889</v>
      </c>
      <c r="D240" t="e">
        <f t="shared" si="6"/>
        <v>#N/A</v>
      </c>
      <c r="E240" t="e">
        <f t="shared" si="7"/>
        <v>#N/A</v>
      </c>
    </row>
    <row r="241" spans="1:5" x14ac:dyDescent="0.25">
      <c r="A241" s="1">
        <v>40890</v>
      </c>
      <c r="B241" s="3">
        <v>33.037325000000003</v>
      </c>
      <c r="C241" s="1">
        <v>40890</v>
      </c>
      <c r="D241" t="e">
        <f t="shared" si="6"/>
        <v>#N/A</v>
      </c>
      <c r="E241" t="e">
        <f t="shared" si="7"/>
        <v>#N/A</v>
      </c>
    </row>
    <row r="242" spans="1:5" x14ac:dyDescent="0.25">
      <c r="A242" s="1">
        <v>40891</v>
      </c>
      <c r="B242" s="3">
        <v>33.142595</v>
      </c>
      <c r="C242" s="1">
        <v>40891</v>
      </c>
      <c r="D242" t="e">
        <f t="shared" si="6"/>
        <v>#N/A</v>
      </c>
      <c r="E242" t="e">
        <f t="shared" si="7"/>
        <v>#N/A</v>
      </c>
    </row>
    <row r="243" spans="1:5" x14ac:dyDescent="0.25">
      <c r="A243" s="1">
        <v>40892</v>
      </c>
      <c r="B243" s="3">
        <v>33.797310000000003</v>
      </c>
      <c r="C243" s="1">
        <v>40892</v>
      </c>
      <c r="D243" t="e">
        <f t="shared" si="6"/>
        <v>#N/A</v>
      </c>
      <c r="E243" t="e">
        <f t="shared" si="7"/>
        <v>#N/A</v>
      </c>
    </row>
    <row r="244" spans="1:5" x14ac:dyDescent="0.25">
      <c r="A244" s="1">
        <v>40893</v>
      </c>
      <c r="B244" s="3">
        <v>34.337006000000002</v>
      </c>
      <c r="C244" s="1">
        <v>40893</v>
      </c>
      <c r="D244" t="e">
        <f t="shared" si="6"/>
        <v>#N/A</v>
      </c>
      <c r="E244" t="e">
        <f t="shared" si="7"/>
        <v>#N/A</v>
      </c>
    </row>
    <row r="245" spans="1:5" x14ac:dyDescent="0.25">
      <c r="A245" s="1">
        <v>40896</v>
      </c>
      <c r="B245" s="3">
        <v>34.089274000000003</v>
      </c>
      <c r="C245" s="1">
        <v>40896</v>
      </c>
      <c r="D245" t="e">
        <f t="shared" si="6"/>
        <v>#N/A</v>
      </c>
      <c r="E245" t="e">
        <f t="shared" si="7"/>
        <v>#N/A</v>
      </c>
    </row>
    <row r="246" spans="1:5" x14ac:dyDescent="0.25">
      <c r="A246" s="1">
        <v>40897</v>
      </c>
      <c r="B246" s="3">
        <v>34.717447</v>
      </c>
      <c r="C246" s="1">
        <v>40897</v>
      </c>
      <c r="D246" t="e">
        <f t="shared" si="6"/>
        <v>#N/A</v>
      </c>
      <c r="E246" t="e">
        <f t="shared" si="7"/>
        <v>#N/A</v>
      </c>
    </row>
    <row r="247" spans="1:5" x14ac:dyDescent="0.25">
      <c r="A247" s="1">
        <v>40898</v>
      </c>
      <c r="B247" s="3">
        <v>34.788224999999997</v>
      </c>
      <c r="C247" s="1">
        <v>40898</v>
      </c>
      <c r="D247" t="e">
        <f t="shared" si="6"/>
        <v>#N/A</v>
      </c>
      <c r="E247" t="e">
        <f t="shared" si="7"/>
        <v>#N/A</v>
      </c>
    </row>
    <row r="248" spans="1:5" x14ac:dyDescent="0.25">
      <c r="A248" s="1">
        <v>40899</v>
      </c>
      <c r="B248" s="3">
        <v>34.752834</v>
      </c>
      <c r="C248" s="1">
        <v>40899</v>
      </c>
      <c r="D248" t="e">
        <f t="shared" si="6"/>
        <v>#N/A</v>
      </c>
      <c r="E248" t="e">
        <f t="shared" si="7"/>
        <v>#N/A</v>
      </c>
    </row>
    <row r="249" spans="1:5" x14ac:dyDescent="0.25">
      <c r="A249" s="1">
        <v>40900</v>
      </c>
      <c r="B249" s="3">
        <v>35.239446999999998</v>
      </c>
      <c r="C249" s="1">
        <v>40900</v>
      </c>
      <c r="D249" t="e">
        <f t="shared" si="6"/>
        <v>#N/A</v>
      </c>
      <c r="E249" t="e">
        <f t="shared" si="7"/>
        <v>#N/A</v>
      </c>
    </row>
    <row r="250" spans="1:5" x14ac:dyDescent="0.25">
      <c r="A250" s="1">
        <v>40904</v>
      </c>
      <c r="B250" s="3">
        <v>35.283684000000001</v>
      </c>
      <c r="C250" s="1">
        <v>40904</v>
      </c>
      <c r="D250" t="e">
        <f t="shared" si="6"/>
        <v>#N/A</v>
      </c>
      <c r="E250" t="e">
        <f t="shared" si="7"/>
        <v>#N/A</v>
      </c>
    </row>
    <row r="251" spans="1:5" x14ac:dyDescent="0.25">
      <c r="A251" s="1">
        <v>40905</v>
      </c>
      <c r="B251" s="3">
        <v>34.867851999999999</v>
      </c>
      <c r="C251" s="1">
        <v>40905</v>
      </c>
      <c r="D251" t="e">
        <f t="shared" si="6"/>
        <v>#N/A</v>
      </c>
      <c r="E251" t="e">
        <f t="shared" si="7"/>
        <v>#N/A</v>
      </c>
    </row>
    <row r="252" spans="1:5" x14ac:dyDescent="0.25">
      <c r="A252" s="1">
        <v>40906</v>
      </c>
      <c r="B252" s="3">
        <v>35.310225000000003</v>
      </c>
      <c r="C252" s="1">
        <v>40906</v>
      </c>
      <c r="D252" t="e">
        <f t="shared" si="6"/>
        <v>#N/A</v>
      </c>
      <c r="E252" t="e">
        <f t="shared" si="7"/>
        <v>#N/A</v>
      </c>
    </row>
    <row r="253" spans="1:5" x14ac:dyDescent="0.25">
      <c r="A253" s="1">
        <v>40907</v>
      </c>
      <c r="B253" s="3">
        <v>34.929783999999998</v>
      </c>
      <c r="C253" s="1">
        <v>40907</v>
      </c>
      <c r="D253" t="e">
        <f t="shared" si="6"/>
        <v>#N/A</v>
      </c>
      <c r="E253" t="e">
        <f t="shared" si="7"/>
        <v>#N/A</v>
      </c>
    </row>
    <row r="254" spans="1:5" x14ac:dyDescent="0.25">
      <c r="A254" s="1">
        <v>40911</v>
      </c>
      <c r="B254" s="3">
        <v>33.921174000000001</v>
      </c>
      <c r="C254" s="1">
        <v>40911</v>
      </c>
      <c r="D254" t="e">
        <f t="shared" si="6"/>
        <v>#N/A</v>
      </c>
      <c r="E254" t="e">
        <f t="shared" si="7"/>
        <v>#N/A</v>
      </c>
    </row>
    <row r="255" spans="1:5" x14ac:dyDescent="0.25">
      <c r="A255" s="1">
        <v>40912</v>
      </c>
      <c r="B255" s="3">
        <v>34.106969999999997</v>
      </c>
      <c r="C255" s="1">
        <v>40912</v>
      </c>
      <c r="D255" t="e">
        <f t="shared" si="6"/>
        <v>#N/A</v>
      </c>
      <c r="E255" t="e">
        <f t="shared" si="7"/>
        <v>#N/A</v>
      </c>
    </row>
    <row r="256" spans="1:5" x14ac:dyDescent="0.25">
      <c r="A256" s="1">
        <v>40913</v>
      </c>
      <c r="B256" s="3">
        <v>34.319310000000002</v>
      </c>
      <c r="C256" s="1">
        <v>40913</v>
      </c>
      <c r="D256" t="e">
        <f t="shared" si="6"/>
        <v>#N/A</v>
      </c>
      <c r="E256" t="e">
        <f t="shared" si="7"/>
        <v>#N/A</v>
      </c>
    </row>
    <row r="257" spans="1:5" x14ac:dyDescent="0.25">
      <c r="A257" s="1">
        <v>40914</v>
      </c>
      <c r="B257" s="3">
        <v>34.080427999999998</v>
      </c>
      <c r="C257" s="1">
        <v>40914</v>
      </c>
      <c r="D257" t="e">
        <f t="shared" si="6"/>
        <v>#N/A</v>
      </c>
      <c r="E257" t="e">
        <f t="shared" si="7"/>
        <v>#N/A</v>
      </c>
    </row>
    <row r="258" spans="1:5" x14ac:dyDescent="0.25">
      <c r="A258" s="1">
        <v>40917</v>
      </c>
      <c r="B258" s="3">
        <v>34.080427999999998</v>
      </c>
      <c r="C258" s="1">
        <v>40917</v>
      </c>
      <c r="D258" t="e">
        <f t="shared" si="6"/>
        <v>#N/A</v>
      </c>
      <c r="E258" t="e">
        <f t="shared" si="7"/>
        <v>#N/A</v>
      </c>
    </row>
    <row r="259" spans="1:5" x14ac:dyDescent="0.25">
      <c r="A259" s="1">
        <v>40918</v>
      </c>
      <c r="B259" s="3">
        <v>34.168902000000003</v>
      </c>
      <c r="C259" s="1">
        <v>40918</v>
      </c>
      <c r="D259" t="e">
        <f t="shared" ref="D259:D322" si="8">IF(B259=$H$5,$H$5,NA())</f>
        <v>#N/A</v>
      </c>
      <c r="E259" t="e">
        <f t="shared" ref="E259:E322" si="9">IF(B259=$H$4,$H$4,NA())</f>
        <v>#N/A</v>
      </c>
    </row>
    <row r="260" spans="1:5" x14ac:dyDescent="0.25">
      <c r="A260" s="1">
        <v>40919</v>
      </c>
      <c r="B260" s="3">
        <v>33.753073000000001</v>
      </c>
      <c r="C260" s="1">
        <v>40919</v>
      </c>
      <c r="D260" t="e">
        <f t="shared" si="8"/>
        <v>#N/A</v>
      </c>
      <c r="E260" t="e">
        <f t="shared" si="9"/>
        <v>#N/A</v>
      </c>
    </row>
    <row r="261" spans="1:5" x14ac:dyDescent="0.25">
      <c r="A261" s="1">
        <v>40920</v>
      </c>
      <c r="B261" s="3">
        <v>33.584969000000001</v>
      </c>
      <c r="C261" s="1">
        <v>40920</v>
      </c>
      <c r="D261" t="e">
        <f t="shared" si="8"/>
        <v>#N/A</v>
      </c>
      <c r="E261" t="e">
        <f t="shared" si="9"/>
        <v>#N/A</v>
      </c>
    </row>
    <row r="262" spans="1:5" x14ac:dyDescent="0.25">
      <c r="A262" s="1">
        <v>40921</v>
      </c>
      <c r="B262" s="3">
        <v>33.461105000000003</v>
      </c>
      <c r="C262" s="1">
        <v>40921</v>
      </c>
      <c r="D262" t="e">
        <f t="shared" si="8"/>
        <v>#N/A</v>
      </c>
      <c r="E262" t="e">
        <f t="shared" si="9"/>
        <v>#N/A</v>
      </c>
    </row>
    <row r="263" spans="1:5" x14ac:dyDescent="0.25">
      <c r="A263" s="1">
        <v>40925</v>
      </c>
      <c r="B263" s="3">
        <v>33.293005000000001</v>
      </c>
      <c r="C263" s="1">
        <v>40925</v>
      </c>
      <c r="D263" t="e">
        <f t="shared" si="8"/>
        <v>#N/A</v>
      </c>
      <c r="E263" t="e">
        <f t="shared" si="9"/>
        <v>#N/A</v>
      </c>
    </row>
    <row r="264" spans="1:5" x14ac:dyDescent="0.25">
      <c r="A264" s="1">
        <v>40926</v>
      </c>
      <c r="B264" s="3">
        <v>33.372632000000003</v>
      </c>
      <c r="C264" s="1">
        <v>40926</v>
      </c>
      <c r="D264" t="e">
        <f t="shared" si="8"/>
        <v>#N/A</v>
      </c>
      <c r="E264" t="e">
        <f t="shared" si="9"/>
        <v>#N/A</v>
      </c>
    </row>
    <row r="265" spans="1:5" x14ac:dyDescent="0.25">
      <c r="A265" s="1">
        <v>40927</v>
      </c>
      <c r="B265" s="3">
        <v>33.027580999999998</v>
      </c>
      <c r="C265" s="1">
        <v>40927</v>
      </c>
      <c r="D265" t="e">
        <f t="shared" si="8"/>
        <v>#N/A</v>
      </c>
      <c r="E265" t="e">
        <f t="shared" si="9"/>
        <v>#N/A</v>
      </c>
    </row>
    <row r="266" spans="1:5" x14ac:dyDescent="0.25">
      <c r="A266" s="1">
        <v>40928</v>
      </c>
      <c r="B266" s="3">
        <v>33.328392000000001</v>
      </c>
      <c r="C266" s="1">
        <v>40928</v>
      </c>
      <c r="D266" t="e">
        <f t="shared" si="8"/>
        <v>#N/A</v>
      </c>
      <c r="E266" t="e">
        <f t="shared" si="9"/>
        <v>#N/A</v>
      </c>
    </row>
    <row r="267" spans="1:5" x14ac:dyDescent="0.25">
      <c r="A267" s="1">
        <v>40931</v>
      </c>
      <c r="B267" s="3">
        <v>33.699987</v>
      </c>
      <c r="C267" s="1">
        <v>40931</v>
      </c>
      <c r="D267" t="e">
        <f t="shared" si="8"/>
        <v>#N/A</v>
      </c>
      <c r="E267" t="e">
        <f t="shared" si="9"/>
        <v>#N/A</v>
      </c>
    </row>
    <row r="268" spans="1:5" x14ac:dyDescent="0.25">
      <c r="A268" s="1">
        <v>40932</v>
      </c>
      <c r="B268" s="3">
        <v>33.44341</v>
      </c>
      <c r="C268" s="1">
        <v>40932</v>
      </c>
      <c r="D268" t="e">
        <f t="shared" si="8"/>
        <v>#N/A</v>
      </c>
      <c r="E268" t="e">
        <f t="shared" si="9"/>
        <v>#N/A</v>
      </c>
    </row>
    <row r="269" spans="1:5" x14ac:dyDescent="0.25">
      <c r="A269" s="1">
        <v>40933</v>
      </c>
      <c r="B269" s="3">
        <v>34.292766</v>
      </c>
      <c r="C269" s="1">
        <v>40933</v>
      </c>
      <c r="D269" t="e">
        <f t="shared" si="8"/>
        <v>#N/A</v>
      </c>
      <c r="E269" t="e">
        <f t="shared" si="9"/>
        <v>#N/A</v>
      </c>
    </row>
    <row r="270" spans="1:5" x14ac:dyDescent="0.25">
      <c r="A270" s="1">
        <v>40934</v>
      </c>
      <c r="B270" s="3">
        <v>34.575887999999999</v>
      </c>
      <c r="C270" s="1">
        <v>40934</v>
      </c>
      <c r="D270" t="e">
        <f t="shared" si="8"/>
        <v>#N/A</v>
      </c>
      <c r="E270" t="e">
        <f t="shared" si="9"/>
        <v>#N/A</v>
      </c>
    </row>
    <row r="271" spans="1:5" x14ac:dyDescent="0.25">
      <c r="A271" s="1">
        <v>40935</v>
      </c>
      <c r="B271" s="3">
        <v>34.248528999999998</v>
      </c>
      <c r="C271" s="1">
        <v>40935</v>
      </c>
      <c r="D271" t="e">
        <f t="shared" si="8"/>
        <v>#N/A</v>
      </c>
      <c r="E271" t="e">
        <f t="shared" si="9"/>
        <v>#N/A</v>
      </c>
    </row>
    <row r="272" spans="1:5" x14ac:dyDescent="0.25">
      <c r="A272" s="1">
        <v>40938</v>
      </c>
      <c r="B272" s="3">
        <v>33.947715000000002</v>
      </c>
      <c r="C272" s="1">
        <v>40938</v>
      </c>
      <c r="D272" t="e">
        <f t="shared" si="8"/>
        <v>#N/A</v>
      </c>
      <c r="E272" t="e">
        <f t="shared" si="9"/>
        <v>#N/A</v>
      </c>
    </row>
    <row r="273" spans="1:5" x14ac:dyDescent="0.25">
      <c r="A273" s="1">
        <v>40939</v>
      </c>
      <c r="B273" s="3">
        <v>34.345852000000001</v>
      </c>
      <c r="C273" s="1">
        <v>40939</v>
      </c>
      <c r="D273" t="e">
        <f t="shared" si="8"/>
        <v>#N/A</v>
      </c>
      <c r="E273" t="e">
        <f t="shared" si="9"/>
        <v>#N/A</v>
      </c>
    </row>
    <row r="274" spans="1:5" x14ac:dyDescent="0.25">
      <c r="A274" s="1">
        <v>40940</v>
      </c>
      <c r="B274" s="3">
        <v>34.549343</v>
      </c>
      <c r="C274" s="1">
        <v>40940</v>
      </c>
      <c r="D274" t="e">
        <f t="shared" si="8"/>
        <v>#N/A</v>
      </c>
      <c r="E274" t="e">
        <f t="shared" si="9"/>
        <v>#N/A</v>
      </c>
    </row>
    <row r="275" spans="1:5" x14ac:dyDescent="0.25">
      <c r="A275" s="1">
        <v>40941</v>
      </c>
      <c r="B275" s="3">
        <v>34.575887999999999</v>
      </c>
      <c r="C275" s="1">
        <v>40941</v>
      </c>
      <c r="D275" t="e">
        <f t="shared" si="8"/>
        <v>#N/A</v>
      </c>
      <c r="E275" t="e">
        <f t="shared" si="9"/>
        <v>#N/A</v>
      </c>
    </row>
    <row r="276" spans="1:5" x14ac:dyDescent="0.25">
      <c r="A276" s="1">
        <v>40942</v>
      </c>
      <c r="B276" s="3">
        <v>34.195445999999997</v>
      </c>
      <c r="C276" s="1">
        <v>40942</v>
      </c>
      <c r="D276" t="e">
        <f t="shared" si="8"/>
        <v>#N/A</v>
      </c>
      <c r="E276" t="e">
        <f t="shared" si="9"/>
        <v>#N/A</v>
      </c>
    </row>
    <row r="277" spans="1:5" x14ac:dyDescent="0.25">
      <c r="A277" s="1">
        <v>40945</v>
      </c>
      <c r="B277" s="3">
        <v>33.912328000000002</v>
      </c>
      <c r="C277" s="1">
        <v>40945</v>
      </c>
      <c r="D277" t="e">
        <f t="shared" si="8"/>
        <v>#N/A</v>
      </c>
      <c r="E277" t="e">
        <f t="shared" si="9"/>
        <v>#N/A</v>
      </c>
    </row>
    <row r="278" spans="1:5" x14ac:dyDescent="0.25">
      <c r="A278" s="1">
        <v>40946</v>
      </c>
      <c r="B278" s="3">
        <v>34.027341999999997</v>
      </c>
      <c r="C278" s="1">
        <v>40946</v>
      </c>
      <c r="D278" t="e">
        <f t="shared" si="8"/>
        <v>#N/A</v>
      </c>
      <c r="E278" t="e">
        <f t="shared" si="9"/>
        <v>#N/A</v>
      </c>
    </row>
    <row r="279" spans="1:5" x14ac:dyDescent="0.25">
      <c r="A279" s="1">
        <v>40947</v>
      </c>
      <c r="B279" s="3">
        <v>33.779615</v>
      </c>
      <c r="C279" s="1">
        <v>40947</v>
      </c>
      <c r="D279" t="e">
        <f t="shared" si="8"/>
        <v>#N/A</v>
      </c>
      <c r="E279" t="e">
        <f t="shared" si="9"/>
        <v>#N/A</v>
      </c>
    </row>
    <row r="280" spans="1:5" x14ac:dyDescent="0.25">
      <c r="A280" s="1">
        <v>40948</v>
      </c>
      <c r="B280" s="3">
        <v>33.735377999999997</v>
      </c>
      <c r="C280" s="1">
        <v>40948</v>
      </c>
      <c r="D280" t="e">
        <f t="shared" si="8"/>
        <v>#N/A</v>
      </c>
      <c r="E280" t="e">
        <f t="shared" si="9"/>
        <v>#N/A</v>
      </c>
    </row>
    <row r="281" spans="1:5" x14ac:dyDescent="0.25">
      <c r="A281" s="1">
        <v>40949</v>
      </c>
      <c r="B281" s="3">
        <v>34.071579</v>
      </c>
      <c r="C281" s="1">
        <v>40949</v>
      </c>
      <c r="D281" t="e">
        <f t="shared" si="8"/>
        <v>#N/A</v>
      </c>
      <c r="E281" t="e">
        <f t="shared" si="9"/>
        <v>#N/A</v>
      </c>
    </row>
    <row r="282" spans="1:5" x14ac:dyDescent="0.25">
      <c r="A282" s="1">
        <v>40952</v>
      </c>
      <c r="B282" s="3">
        <v>34.186596999999999</v>
      </c>
      <c r="C282" s="1">
        <v>40952</v>
      </c>
      <c r="D282" t="e">
        <f t="shared" si="8"/>
        <v>#N/A</v>
      </c>
      <c r="E282" t="e">
        <f t="shared" si="9"/>
        <v>#N/A</v>
      </c>
    </row>
    <row r="283" spans="1:5" x14ac:dyDescent="0.25">
      <c r="A283" s="1">
        <v>40953</v>
      </c>
      <c r="B283" s="3">
        <v>34.602429000000001</v>
      </c>
      <c r="C283" s="1">
        <v>40953</v>
      </c>
      <c r="D283" t="e">
        <f t="shared" si="8"/>
        <v>#N/A</v>
      </c>
      <c r="E283" t="e">
        <f t="shared" si="9"/>
        <v>#N/A</v>
      </c>
    </row>
    <row r="284" spans="1:5" x14ac:dyDescent="0.25">
      <c r="A284" s="1">
        <v>40954</v>
      </c>
      <c r="B284" s="3">
        <v>35.301378999999997</v>
      </c>
      <c r="C284" s="1">
        <v>40954</v>
      </c>
      <c r="D284" t="e">
        <f t="shared" si="8"/>
        <v>#N/A</v>
      </c>
      <c r="E284" t="e">
        <f t="shared" si="9"/>
        <v>#N/A</v>
      </c>
    </row>
    <row r="285" spans="1:5" x14ac:dyDescent="0.25">
      <c r="A285" s="1">
        <v>40955</v>
      </c>
      <c r="B285" s="3">
        <v>35.389853000000002</v>
      </c>
      <c r="C285" s="1">
        <v>40955</v>
      </c>
      <c r="D285" t="e">
        <f t="shared" si="8"/>
        <v>#N/A</v>
      </c>
      <c r="E285" t="e">
        <f t="shared" si="9"/>
        <v>#N/A</v>
      </c>
    </row>
    <row r="286" spans="1:5" x14ac:dyDescent="0.25">
      <c r="A286" s="1">
        <v>40956</v>
      </c>
      <c r="B286" s="3">
        <v>34.991715999999997</v>
      </c>
      <c r="C286" s="1">
        <v>40956</v>
      </c>
      <c r="D286" t="e">
        <f t="shared" si="8"/>
        <v>#N/A</v>
      </c>
      <c r="E286" t="e">
        <f t="shared" si="9"/>
        <v>#N/A</v>
      </c>
    </row>
    <row r="287" spans="1:5" x14ac:dyDescent="0.25">
      <c r="A287" s="1">
        <v>40960</v>
      </c>
      <c r="B287" s="3">
        <v>34.690902000000001</v>
      </c>
      <c r="C287" s="1">
        <v>40960</v>
      </c>
      <c r="D287" t="e">
        <f t="shared" si="8"/>
        <v>#N/A</v>
      </c>
      <c r="E287" t="e">
        <f t="shared" si="9"/>
        <v>#N/A</v>
      </c>
    </row>
    <row r="288" spans="1:5" x14ac:dyDescent="0.25">
      <c r="A288" s="1">
        <v>40961</v>
      </c>
      <c r="B288" s="3">
        <v>34.398938000000001</v>
      </c>
      <c r="C288" s="1">
        <v>40961</v>
      </c>
      <c r="D288" t="e">
        <f t="shared" si="8"/>
        <v>#N/A</v>
      </c>
      <c r="E288" t="e">
        <f t="shared" si="9"/>
        <v>#N/A</v>
      </c>
    </row>
    <row r="289" spans="1:5" x14ac:dyDescent="0.25">
      <c r="A289" s="1">
        <v>40962</v>
      </c>
      <c r="B289" s="3">
        <v>34.390087999999999</v>
      </c>
      <c r="C289" s="1">
        <v>40962</v>
      </c>
      <c r="D289" t="e">
        <f t="shared" si="8"/>
        <v>#N/A</v>
      </c>
      <c r="E289" t="e">
        <f t="shared" si="9"/>
        <v>#N/A</v>
      </c>
    </row>
    <row r="290" spans="1:5" x14ac:dyDescent="0.25">
      <c r="A290" s="1">
        <v>40963</v>
      </c>
      <c r="B290" s="3">
        <v>34.142359999999996</v>
      </c>
      <c r="C290" s="1">
        <v>40963</v>
      </c>
      <c r="D290" t="e">
        <f t="shared" si="8"/>
        <v>#N/A</v>
      </c>
      <c r="E290" t="e">
        <f t="shared" si="9"/>
        <v>#N/A</v>
      </c>
    </row>
    <row r="291" spans="1:5" x14ac:dyDescent="0.25">
      <c r="A291" s="1">
        <v>40966</v>
      </c>
      <c r="B291" s="3">
        <v>33.983105999999999</v>
      </c>
      <c r="C291" s="1">
        <v>40966</v>
      </c>
      <c r="D291" t="e">
        <f t="shared" si="8"/>
        <v>#N/A</v>
      </c>
      <c r="E291" t="e">
        <f t="shared" si="9"/>
        <v>#N/A</v>
      </c>
    </row>
    <row r="292" spans="1:5" x14ac:dyDescent="0.25">
      <c r="A292" s="1">
        <v>40967</v>
      </c>
      <c r="B292" s="3">
        <v>33.726528999999999</v>
      </c>
      <c r="C292" s="1">
        <v>40967</v>
      </c>
      <c r="D292" t="e">
        <f t="shared" si="8"/>
        <v>#N/A</v>
      </c>
      <c r="E292" t="e">
        <f t="shared" si="9"/>
        <v>#N/A</v>
      </c>
    </row>
    <row r="293" spans="1:5" x14ac:dyDescent="0.25">
      <c r="A293" s="1">
        <v>40968</v>
      </c>
      <c r="B293" s="3">
        <v>33.664597000000001</v>
      </c>
      <c r="C293" s="1">
        <v>40968</v>
      </c>
      <c r="D293" t="e">
        <f t="shared" si="8"/>
        <v>#N/A</v>
      </c>
      <c r="E293" t="e">
        <f t="shared" si="9"/>
        <v>#N/A</v>
      </c>
    </row>
    <row r="294" spans="1:5" x14ac:dyDescent="0.25">
      <c r="A294" s="1">
        <v>40969</v>
      </c>
      <c r="B294" s="3">
        <v>33.744224000000003</v>
      </c>
      <c r="C294" s="1">
        <v>40969</v>
      </c>
      <c r="D294" t="e">
        <f t="shared" si="8"/>
        <v>#N/A</v>
      </c>
      <c r="E294" t="e">
        <f t="shared" si="9"/>
        <v>#N/A</v>
      </c>
    </row>
    <row r="295" spans="1:5" x14ac:dyDescent="0.25">
      <c r="A295" s="1">
        <v>40970</v>
      </c>
      <c r="B295" s="3">
        <v>33.44341</v>
      </c>
      <c r="C295" s="1">
        <v>40970</v>
      </c>
      <c r="D295" t="e">
        <f t="shared" si="8"/>
        <v>#N/A</v>
      </c>
      <c r="E295" t="e">
        <f t="shared" si="9"/>
        <v>#N/A</v>
      </c>
    </row>
    <row r="296" spans="1:5" x14ac:dyDescent="0.25">
      <c r="A296" s="1">
        <v>40973</v>
      </c>
      <c r="B296" s="3">
        <v>33.496496</v>
      </c>
      <c r="C296" s="1">
        <v>40973</v>
      </c>
      <c r="D296" t="e">
        <f t="shared" si="8"/>
        <v>#N/A</v>
      </c>
      <c r="E296" t="e">
        <f t="shared" si="9"/>
        <v>#N/A</v>
      </c>
    </row>
    <row r="297" spans="1:5" x14ac:dyDescent="0.25">
      <c r="A297" s="1">
        <v>40974</v>
      </c>
      <c r="B297" s="3">
        <v>33.496496</v>
      </c>
      <c r="C297" s="1">
        <v>40974</v>
      </c>
      <c r="D297" t="e">
        <f t="shared" si="8"/>
        <v>#N/A</v>
      </c>
      <c r="E297" t="e">
        <f t="shared" si="9"/>
        <v>#N/A</v>
      </c>
    </row>
    <row r="298" spans="1:5" x14ac:dyDescent="0.25">
      <c r="A298" s="1">
        <v>40975</v>
      </c>
      <c r="B298" s="3">
        <v>33.337240999999999</v>
      </c>
      <c r="C298" s="1">
        <v>40975</v>
      </c>
      <c r="D298" t="e">
        <f t="shared" si="8"/>
        <v>#N/A</v>
      </c>
      <c r="E298" t="e">
        <f t="shared" si="9"/>
        <v>#N/A</v>
      </c>
    </row>
    <row r="299" spans="1:5" x14ac:dyDescent="0.25">
      <c r="A299" s="1">
        <v>40976</v>
      </c>
      <c r="B299" s="3">
        <v>33.354937</v>
      </c>
      <c r="C299" s="1">
        <v>40976</v>
      </c>
      <c r="D299" t="e">
        <f t="shared" si="8"/>
        <v>#N/A</v>
      </c>
      <c r="E299" t="e">
        <f t="shared" si="9"/>
        <v>#N/A</v>
      </c>
    </row>
    <row r="300" spans="1:5" x14ac:dyDescent="0.25">
      <c r="A300" s="1">
        <v>40977</v>
      </c>
      <c r="B300" s="3">
        <v>33.699987</v>
      </c>
      <c r="C300" s="1">
        <v>40977</v>
      </c>
      <c r="D300" t="e">
        <f t="shared" si="8"/>
        <v>#N/A</v>
      </c>
      <c r="E300" t="e">
        <f t="shared" si="9"/>
        <v>#N/A</v>
      </c>
    </row>
    <row r="301" spans="1:5" x14ac:dyDescent="0.25">
      <c r="A301" s="1">
        <v>40980</v>
      </c>
      <c r="B301" s="3">
        <v>34.089274000000003</v>
      </c>
      <c r="C301" s="1">
        <v>40980</v>
      </c>
      <c r="D301" t="e">
        <f t="shared" si="8"/>
        <v>#N/A</v>
      </c>
      <c r="E301" t="e">
        <f t="shared" si="9"/>
        <v>#N/A</v>
      </c>
    </row>
    <row r="302" spans="1:5" x14ac:dyDescent="0.25">
      <c r="A302" s="1">
        <v>40981</v>
      </c>
      <c r="B302" s="3">
        <v>34.443173999999999</v>
      </c>
      <c r="C302" s="1">
        <v>40981</v>
      </c>
      <c r="D302" t="e">
        <f t="shared" si="8"/>
        <v>#N/A</v>
      </c>
      <c r="E302" t="e">
        <f t="shared" si="9"/>
        <v>#N/A</v>
      </c>
    </row>
    <row r="303" spans="1:5" x14ac:dyDescent="0.25">
      <c r="A303" s="1">
        <v>40982</v>
      </c>
      <c r="B303" s="3">
        <v>34.195445999999997</v>
      </c>
      <c r="C303" s="1">
        <v>40982</v>
      </c>
      <c r="D303" t="e">
        <f t="shared" si="8"/>
        <v>#N/A</v>
      </c>
      <c r="E303" t="e">
        <f t="shared" si="9"/>
        <v>#N/A</v>
      </c>
    </row>
    <row r="304" spans="1:5" x14ac:dyDescent="0.25">
      <c r="A304" s="1">
        <v>40983</v>
      </c>
      <c r="B304" s="3">
        <v>34.320408999999998</v>
      </c>
      <c r="C304" s="1">
        <v>40983</v>
      </c>
      <c r="D304" t="e">
        <f t="shared" si="8"/>
        <v>#N/A</v>
      </c>
      <c r="E304" t="e">
        <f t="shared" si="9"/>
        <v>#N/A</v>
      </c>
    </row>
    <row r="305" spans="1:5" x14ac:dyDescent="0.25">
      <c r="A305" s="1">
        <v>40984</v>
      </c>
      <c r="B305" s="3">
        <v>34.409666999999999</v>
      </c>
      <c r="C305" s="1">
        <v>40984</v>
      </c>
      <c r="D305" t="e">
        <f t="shared" si="8"/>
        <v>#N/A</v>
      </c>
      <c r="E305" t="e">
        <f t="shared" si="9"/>
        <v>#N/A</v>
      </c>
    </row>
    <row r="306" spans="1:5" x14ac:dyDescent="0.25">
      <c r="A306" s="1">
        <v>40987</v>
      </c>
      <c r="B306" s="3">
        <v>34.507854000000002</v>
      </c>
      <c r="C306" s="1">
        <v>40987</v>
      </c>
      <c r="D306" t="e">
        <f t="shared" si="8"/>
        <v>#N/A</v>
      </c>
      <c r="E306" t="e">
        <f t="shared" si="9"/>
        <v>#N/A</v>
      </c>
    </row>
    <row r="307" spans="1:5" x14ac:dyDescent="0.25">
      <c r="A307" s="1">
        <v>40988</v>
      </c>
      <c r="B307" s="3">
        <v>34.257927000000002</v>
      </c>
      <c r="C307" s="1">
        <v>40988</v>
      </c>
      <c r="D307" t="e">
        <f t="shared" si="8"/>
        <v>#N/A</v>
      </c>
      <c r="E307" t="e">
        <f t="shared" si="9"/>
        <v>#N/A</v>
      </c>
    </row>
    <row r="308" spans="1:5" x14ac:dyDescent="0.25">
      <c r="A308" s="1">
        <v>40989</v>
      </c>
      <c r="B308" s="3">
        <v>34.454296999999997</v>
      </c>
      <c r="C308" s="1">
        <v>40989</v>
      </c>
      <c r="D308" t="e">
        <f t="shared" si="8"/>
        <v>#N/A</v>
      </c>
      <c r="E308" t="e">
        <f t="shared" si="9"/>
        <v>#N/A</v>
      </c>
    </row>
    <row r="309" spans="1:5" x14ac:dyDescent="0.25">
      <c r="A309" s="1">
        <v>40990</v>
      </c>
      <c r="B309" s="3">
        <v>34.766708000000001</v>
      </c>
      <c r="C309" s="1">
        <v>40990</v>
      </c>
      <c r="D309" t="e">
        <f t="shared" si="8"/>
        <v>#N/A</v>
      </c>
      <c r="E309" t="e">
        <f t="shared" si="9"/>
        <v>#N/A</v>
      </c>
    </row>
    <row r="310" spans="1:5" x14ac:dyDescent="0.25">
      <c r="A310" s="1">
        <v>40991</v>
      </c>
      <c r="B310" s="3">
        <v>34.60604</v>
      </c>
      <c r="C310" s="1">
        <v>40991</v>
      </c>
      <c r="D310" t="e">
        <f t="shared" si="8"/>
        <v>#N/A</v>
      </c>
      <c r="E310" t="e">
        <f t="shared" si="9"/>
        <v>#N/A</v>
      </c>
    </row>
    <row r="311" spans="1:5" x14ac:dyDescent="0.25">
      <c r="A311" s="1">
        <v>40994</v>
      </c>
      <c r="B311" s="3">
        <v>34.597112000000003</v>
      </c>
      <c r="C311" s="1">
        <v>40994</v>
      </c>
      <c r="D311" t="e">
        <f t="shared" si="8"/>
        <v>#N/A</v>
      </c>
      <c r="E311" t="e">
        <f t="shared" si="9"/>
        <v>#N/A</v>
      </c>
    </row>
    <row r="312" spans="1:5" x14ac:dyDescent="0.25">
      <c r="A312" s="1">
        <v>40995</v>
      </c>
      <c r="B312" s="3">
        <v>34.427520000000001</v>
      </c>
      <c r="C312" s="1">
        <v>40995</v>
      </c>
      <c r="D312" t="e">
        <f t="shared" si="8"/>
        <v>#N/A</v>
      </c>
      <c r="E312" t="e">
        <f t="shared" si="9"/>
        <v>#N/A</v>
      </c>
    </row>
    <row r="313" spans="1:5" x14ac:dyDescent="0.25">
      <c r="A313" s="1">
        <v>40996</v>
      </c>
      <c r="B313" s="3">
        <v>34.534630999999997</v>
      </c>
      <c r="C313" s="1">
        <v>40996</v>
      </c>
      <c r="D313" t="e">
        <f t="shared" si="8"/>
        <v>#N/A</v>
      </c>
      <c r="E313" t="e">
        <f t="shared" si="9"/>
        <v>#N/A</v>
      </c>
    </row>
    <row r="314" spans="1:5" x14ac:dyDescent="0.25">
      <c r="A314" s="1">
        <v>40997</v>
      </c>
      <c r="B314" s="3">
        <v>35.480786000000002</v>
      </c>
      <c r="C314" s="1">
        <v>40997</v>
      </c>
      <c r="D314" t="e">
        <f t="shared" si="8"/>
        <v>#N/A</v>
      </c>
      <c r="E314" t="e">
        <f t="shared" si="9"/>
        <v>#N/A</v>
      </c>
    </row>
    <row r="315" spans="1:5" x14ac:dyDescent="0.25">
      <c r="A315" s="1">
        <v>40998</v>
      </c>
      <c r="B315" s="3">
        <v>35.891379999999998</v>
      </c>
      <c r="C315" s="1">
        <v>40998</v>
      </c>
      <c r="D315" t="e">
        <f t="shared" si="8"/>
        <v>#N/A</v>
      </c>
      <c r="E315" t="e">
        <f t="shared" si="9"/>
        <v>#N/A</v>
      </c>
    </row>
    <row r="316" spans="1:5" x14ac:dyDescent="0.25">
      <c r="A316" s="1">
        <v>41001</v>
      </c>
      <c r="B316" s="3">
        <v>36.257345999999998</v>
      </c>
      <c r="C316" s="1">
        <v>41001</v>
      </c>
      <c r="D316" t="e">
        <f t="shared" si="8"/>
        <v>#N/A</v>
      </c>
      <c r="E316" t="e">
        <f t="shared" si="9"/>
        <v>#N/A</v>
      </c>
    </row>
    <row r="317" spans="1:5" x14ac:dyDescent="0.25">
      <c r="A317" s="1">
        <v>41002</v>
      </c>
      <c r="B317" s="3">
        <v>36.114530000000002</v>
      </c>
      <c r="C317" s="1">
        <v>41002</v>
      </c>
      <c r="D317" t="e">
        <f t="shared" si="8"/>
        <v>#N/A</v>
      </c>
      <c r="E317" t="e">
        <f t="shared" si="9"/>
        <v>#N/A</v>
      </c>
    </row>
    <row r="318" spans="1:5" x14ac:dyDescent="0.25">
      <c r="A318" s="1">
        <v>41003</v>
      </c>
      <c r="B318" s="3">
        <v>35.971713999999999</v>
      </c>
      <c r="C318" s="1">
        <v>41003</v>
      </c>
      <c r="D318" t="e">
        <f t="shared" si="8"/>
        <v>#N/A</v>
      </c>
      <c r="E318" t="e">
        <f t="shared" si="9"/>
        <v>#N/A</v>
      </c>
    </row>
    <row r="319" spans="1:5" x14ac:dyDescent="0.25">
      <c r="A319" s="1">
        <v>41004</v>
      </c>
      <c r="B319" s="3">
        <v>36.185940000000002</v>
      </c>
      <c r="C319" s="1">
        <v>41004</v>
      </c>
      <c r="D319" t="e">
        <f t="shared" si="8"/>
        <v>#N/A</v>
      </c>
      <c r="E319" t="e">
        <f t="shared" si="9"/>
        <v>#N/A</v>
      </c>
    </row>
    <row r="320" spans="1:5" x14ac:dyDescent="0.25">
      <c r="A320" s="1">
        <v>41008</v>
      </c>
      <c r="B320" s="3">
        <v>35.498638</v>
      </c>
      <c r="C320" s="1">
        <v>41008</v>
      </c>
      <c r="D320" t="e">
        <f t="shared" si="8"/>
        <v>#N/A</v>
      </c>
      <c r="E320" t="e">
        <f t="shared" si="9"/>
        <v>#N/A</v>
      </c>
    </row>
    <row r="321" spans="1:5" x14ac:dyDescent="0.25">
      <c r="A321" s="1">
        <v>41009</v>
      </c>
      <c r="B321" s="3">
        <v>35.061264000000001</v>
      </c>
      <c r="C321" s="1">
        <v>41009</v>
      </c>
      <c r="D321" t="e">
        <f t="shared" si="8"/>
        <v>#N/A</v>
      </c>
      <c r="E321" t="e">
        <f t="shared" si="9"/>
        <v>#N/A</v>
      </c>
    </row>
    <row r="322" spans="1:5" x14ac:dyDescent="0.25">
      <c r="A322" s="1">
        <v>41010</v>
      </c>
      <c r="B322" s="3">
        <v>35.23086</v>
      </c>
      <c r="C322" s="1">
        <v>41010</v>
      </c>
      <c r="D322" t="e">
        <f t="shared" si="8"/>
        <v>#N/A</v>
      </c>
      <c r="E322" t="e">
        <f t="shared" si="9"/>
        <v>#N/A</v>
      </c>
    </row>
    <row r="323" spans="1:5" x14ac:dyDescent="0.25">
      <c r="A323" s="1">
        <v>41011</v>
      </c>
      <c r="B323" s="3">
        <v>34.936300000000003</v>
      </c>
      <c r="C323" s="1">
        <v>41011</v>
      </c>
      <c r="D323" t="e">
        <f t="shared" ref="D323:D386" si="10">IF(B323=$H$5,$H$5,NA())</f>
        <v>#N/A</v>
      </c>
      <c r="E323" t="e">
        <f t="shared" ref="E323:E386" si="11">IF(B323=$H$4,$H$4,NA())</f>
        <v>#N/A</v>
      </c>
    </row>
    <row r="324" spans="1:5" x14ac:dyDescent="0.25">
      <c r="A324" s="1">
        <v>41012</v>
      </c>
      <c r="B324" s="3">
        <v>35.043410999999999</v>
      </c>
      <c r="C324" s="1">
        <v>41012</v>
      </c>
      <c r="D324" t="e">
        <f t="shared" si="10"/>
        <v>#N/A</v>
      </c>
      <c r="E324" t="e">
        <f t="shared" si="11"/>
        <v>#N/A</v>
      </c>
    </row>
    <row r="325" spans="1:5" x14ac:dyDescent="0.25">
      <c r="A325" s="1">
        <v>41015</v>
      </c>
      <c r="B325" s="3">
        <v>35.132672999999997</v>
      </c>
      <c r="C325" s="1">
        <v>41015</v>
      </c>
      <c r="D325" t="e">
        <f t="shared" si="10"/>
        <v>#N/A</v>
      </c>
      <c r="E325" t="e">
        <f t="shared" si="11"/>
        <v>#N/A</v>
      </c>
    </row>
    <row r="326" spans="1:5" x14ac:dyDescent="0.25">
      <c r="A326" s="1">
        <v>41016</v>
      </c>
      <c r="B326" s="3">
        <v>35.775345000000002</v>
      </c>
      <c r="C326" s="1">
        <v>41016</v>
      </c>
      <c r="D326" t="e">
        <f t="shared" si="10"/>
        <v>#N/A</v>
      </c>
      <c r="E326" t="e">
        <f t="shared" si="11"/>
        <v>#N/A</v>
      </c>
    </row>
    <row r="327" spans="1:5" x14ac:dyDescent="0.25">
      <c r="A327" s="1">
        <v>41017</v>
      </c>
      <c r="B327" s="3">
        <v>36.052047999999999</v>
      </c>
      <c r="C327" s="1">
        <v>41017</v>
      </c>
      <c r="D327" t="e">
        <f t="shared" si="10"/>
        <v>#N/A</v>
      </c>
      <c r="E327" t="e">
        <f t="shared" si="11"/>
        <v>#N/A</v>
      </c>
    </row>
    <row r="328" spans="1:5" x14ac:dyDescent="0.25">
      <c r="A328" s="1">
        <v>41018</v>
      </c>
      <c r="B328" s="3">
        <v>36.150235000000002</v>
      </c>
      <c r="C328" s="1">
        <v>41018</v>
      </c>
      <c r="D328" t="e">
        <f t="shared" si="10"/>
        <v>#N/A</v>
      </c>
      <c r="E328" t="e">
        <f t="shared" si="11"/>
        <v>#N/A</v>
      </c>
    </row>
    <row r="329" spans="1:5" x14ac:dyDescent="0.25">
      <c r="A329" s="1">
        <v>41019</v>
      </c>
      <c r="B329" s="3">
        <v>36.230569000000003</v>
      </c>
      <c r="C329" s="1">
        <v>41019</v>
      </c>
      <c r="D329" t="e">
        <f t="shared" si="10"/>
        <v>#N/A</v>
      </c>
      <c r="E329" t="e">
        <f t="shared" si="11"/>
        <v>#N/A</v>
      </c>
    </row>
    <row r="330" spans="1:5" x14ac:dyDescent="0.25">
      <c r="A330" s="1">
        <v>41022</v>
      </c>
      <c r="B330" s="3">
        <v>35.668230999999999</v>
      </c>
      <c r="C330" s="1">
        <v>41022</v>
      </c>
      <c r="D330" t="e">
        <f t="shared" si="10"/>
        <v>#N/A</v>
      </c>
      <c r="E330" t="e">
        <f t="shared" si="11"/>
        <v>#N/A</v>
      </c>
    </row>
    <row r="331" spans="1:5" x14ac:dyDescent="0.25">
      <c r="A331" s="1">
        <v>41023</v>
      </c>
      <c r="B331" s="3">
        <v>35.989567000000001</v>
      </c>
      <c r="C331" s="1">
        <v>41023</v>
      </c>
      <c r="D331" t="e">
        <f t="shared" si="10"/>
        <v>#N/A</v>
      </c>
      <c r="E331" t="e">
        <f t="shared" si="11"/>
        <v>#N/A</v>
      </c>
    </row>
    <row r="332" spans="1:5" x14ac:dyDescent="0.25">
      <c r="A332" s="1">
        <v>41024</v>
      </c>
      <c r="B332" s="3">
        <v>35.088043999999996</v>
      </c>
      <c r="C332" s="1">
        <v>41024</v>
      </c>
      <c r="D332" t="e">
        <f t="shared" si="10"/>
        <v>#N/A</v>
      </c>
      <c r="E332" t="e">
        <f t="shared" si="11"/>
        <v>#N/A</v>
      </c>
    </row>
    <row r="333" spans="1:5" x14ac:dyDescent="0.25">
      <c r="A333" s="1">
        <v>41025</v>
      </c>
      <c r="B333" s="3">
        <v>35.445081000000002</v>
      </c>
      <c r="C333" s="1">
        <v>41025</v>
      </c>
      <c r="D333" t="e">
        <f t="shared" si="10"/>
        <v>#N/A</v>
      </c>
      <c r="E333" t="e">
        <f t="shared" si="11"/>
        <v>#N/A</v>
      </c>
    </row>
    <row r="334" spans="1:5" x14ac:dyDescent="0.25">
      <c r="A334" s="1">
        <v>41026</v>
      </c>
      <c r="B334" s="3">
        <v>35.445081000000002</v>
      </c>
      <c r="C334" s="1">
        <v>41026</v>
      </c>
      <c r="D334" t="e">
        <f t="shared" si="10"/>
        <v>#N/A</v>
      </c>
      <c r="E334" t="e">
        <f t="shared" si="11"/>
        <v>#N/A</v>
      </c>
    </row>
    <row r="335" spans="1:5" x14ac:dyDescent="0.25">
      <c r="A335" s="1">
        <v>41029</v>
      </c>
      <c r="B335" s="3">
        <v>36.221643999999998</v>
      </c>
      <c r="C335" s="1">
        <v>41029</v>
      </c>
      <c r="D335" t="e">
        <f t="shared" si="10"/>
        <v>#N/A</v>
      </c>
      <c r="E335" t="e">
        <f t="shared" si="11"/>
        <v>#N/A</v>
      </c>
    </row>
    <row r="336" spans="1:5" x14ac:dyDescent="0.25">
      <c r="A336" s="1">
        <v>41030</v>
      </c>
      <c r="B336" s="3">
        <v>36.168087</v>
      </c>
      <c r="C336" s="1">
        <v>41030</v>
      </c>
      <c r="D336" t="e">
        <f t="shared" si="10"/>
        <v>#N/A</v>
      </c>
      <c r="E336" t="e">
        <f t="shared" si="11"/>
        <v>#N/A</v>
      </c>
    </row>
    <row r="337" spans="1:5" x14ac:dyDescent="0.25">
      <c r="A337" s="1">
        <v>41031</v>
      </c>
      <c r="B337" s="3">
        <v>36.882165000000001</v>
      </c>
      <c r="C337" s="1">
        <v>41031</v>
      </c>
      <c r="D337" t="e">
        <f t="shared" si="10"/>
        <v>#N/A</v>
      </c>
      <c r="E337" t="e">
        <f t="shared" si="11"/>
        <v>#N/A</v>
      </c>
    </row>
    <row r="338" spans="1:5" x14ac:dyDescent="0.25">
      <c r="A338" s="1">
        <v>41032</v>
      </c>
      <c r="B338" s="3">
        <v>35.802121999999997</v>
      </c>
      <c r="C338" s="1">
        <v>41032</v>
      </c>
      <c r="D338" t="e">
        <f t="shared" si="10"/>
        <v>#N/A</v>
      </c>
      <c r="E338" t="e">
        <f t="shared" si="11"/>
        <v>#N/A</v>
      </c>
    </row>
    <row r="339" spans="1:5" x14ac:dyDescent="0.25">
      <c r="A339" s="1">
        <v>41033</v>
      </c>
      <c r="B339" s="3">
        <v>35.632525999999999</v>
      </c>
      <c r="C339" s="1">
        <v>41033</v>
      </c>
      <c r="D339" t="e">
        <f t="shared" si="10"/>
        <v>#N/A</v>
      </c>
      <c r="E339" t="e">
        <f t="shared" si="11"/>
        <v>#N/A</v>
      </c>
    </row>
    <row r="340" spans="1:5" x14ac:dyDescent="0.25">
      <c r="A340" s="1">
        <v>41036</v>
      </c>
      <c r="B340" s="3">
        <v>35.543267999999998</v>
      </c>
      <c r="C340" s="1">
        <v>41036</v>
      </c>
      <c r="D340" t="e">
        <f t="shared" si="10"/>
        <v>#N/A</v>
      </c>
      <c r="E340" t="e">
        <f t="shared" si="11"/>
        <v>#N/A</v>
      </c>
    </row>
    <row r="341" spans="1:5" x14ac:dyDescent="0.25">
      <c r="A341" s="1">
        <v>41037</v>
      </c>
      <c r="B341" s="3">
        <v>36.230569000000003</v>
      </c>
      <c r="C341" s="1">
        <v>41037</v>
      </c>
      <c r="D341" t="e">
        <f t="shared" si="10"/>
        <v>#N/A</v>
      </c>
      <c r="E341" t="e">
        <f t="shared" si="11"/>
        <v>#N/A</v>
      </c>
    </row>
    <row r="342" spans="1:5" x14ac:dyDescent="0.25">
      <c r="A342" s="1">
        <v>41038</v>
      </c>
      <c r="B342" s="3">
        <v>36.551904999999998</v>
      </c>
      <c r="C342" s="1">
        <v>41038</v>
      </c>
      <c r="D342" t="e">
        <f t="shared" si="10"/>
        <v>#N/A</v>
      </c>
      <c r="E342" t="e">
        <f t="shared" si="11"/>
        <v>#N/A</v>
      </c>
    </row>
    <row r="343" spans="1:5" x14ac:dyDescent="0.25">
      <c r="A343" s="1">
        <v>41039</v>
      </c>
      <c r="B343" s="3">
        <v>36.757201999999999</v>
      </c>
      <c r="C343" s="1">
        <v>41039</v>
      </c>
      <c r="D343" t="e">
        <f t="shared" si="10"/>
        <v>#N/A</v>
      </c>
      <c r="E343" t="e">
        <f t="shared" si="11"/>
        <v>#N/A</v>
      </c>
    </row>
    <row r="344" spans="1:5" x14ac:dyDescent="0.25">
      <c r="A344" s="1">
        <v>41040</v>
      </c>
      <c r="B344" s="3">
        <v>36.551904999999998</v>
      </c>
      <c r="C344" s="1">
        <v>41040</v>
      </c>
      <c r="D344" t="e">
        <f t="shared" si="10"/>
        <v>#N/A</v>
      </c>
      <c r="E344" t="e">
        <f t="shared" si="11"/>
        <v>#N/A</v>
      </c>
    </row>
    <row r="345" spans="1:5" x14ac:dyDescent="0.25">
      <c r="A345" s="1">
        <v>41043</v>
      </c>
      <c r="B345" s="3">
        <v>36.426941999999997</v>
      </c>
      <c r="C345" s="1">
        <v>41043</v>
      </c>
      <c r="D345" t="e">
        <f t="shared" si="10"/>
        <v>#N/A</v>
      </c>
      <c r="E345" t="e">
        <f t="shared" si="11"/>
        <v>#N/A</v>
      </c>
    </row>
    <row r="346" spans="1:5" x14ac:dyDescent="0.25">
      <c r="A346" s="1">
        <v>41044</v>
      </c>
      <c r="B346" s="3">
        <v>36.087752999999999</v>
      </c>
      <c r="C346" s="1">
        <v>41044</v>
      </c>
      <c r="D346" t="e">
        <f t="shared" si="10"/>
        <v>#N/A</v>
      </c>
      <c r="E346" t="e">
        <f t="shared" si="11"/>
        <v>#N/A</v>
      </c>
    </row>
    <row r="347" spans="1:5" x14ac:dyDescent="0.25">
      <c r="A347" s="1">
        <v>41045</v>
      </c>
      <c r="B347" s="3">
        <v>36.676867999999999</v>
      </c>
      <c r="C347" s="1">
        <v>41045</v>
      </c>
      <c r="D347" t="e">
        <f t="shared" si="10"/>
        <v>#N/A</v>
      </c>
      <c r="E347" t="e">
        <f t="shared" si="11"/>
        <v>#N/A</v>
      </c>
    </row>
    <row r="348" spans="1:5" x14ac:dyDescent="0.25">
      <c r="A348" s="1">
        <v>41046</v>
      </c>
      <c r="B348" s="3">
        <v>36.444794000000002</v>
      </c>
      <c r="C348" s="1">
        <v>41046</v>
      </c>
      <c r="D348" t="e">
        <f t="shared" si="10"/>
        <v>#N/A</v>
      </c>
      <c r="E348" t="e">
        <f t="shared" si="11"/>
        <v>#N/A</v>
      </c>
    </row>
    <row r="349" spans="1:5" x14ac:dyDescent="0.25">
      <c r="A349" s="1">
        <v>41047</v>
      </c>
      <c r="B349" s="3">
        <v>35.927084999999998</v>
      </c>
      <c r="C349" s="1">
        <v>41047</v>
      </c>
      <c r="D349" t="e">
        <f t="shared" si="10"/>
        <v>#N/A</v>
      </c>
      <c r="E349" t="e">
        <f t="shared" si="11"/>
        <v>#N/A</v>
      </c>
    </row>
    <row r="350" spans="1:5" x14ac:dyDescent="0.25">
      <c r="A350" s="1">
        <v>41050</v>
      </c>
      <c r="B350" s="3">
        <v>36.212716</v>
      </c>
      <c r="C350" s="1">
        <v>41050</v>
      </c>
      <c r="D350" t="e">
        <f t="shared" si="10"/>
        <v>#N/A</v>
      </c>
      <c r="E350" t="e">
        <f t="shared" si="11"/>
        <v>#N/A</v>
      </c>
    </row>
    <row r="351" spans="1:5" x14ac:dyDescent="0.25">
      <c r="A351" s="1">
        <v>41051</v>
      </c>
      <c r="B351" s="3">
        <v>36.516199999999998</v>
      </c>
      <c r="C351" s="1">
        <v>41051</v>
      </c>
      <c r="D351" t="e">
        <f t="shared" si="10"/>
        <v>#N/A</v>
      </c>
      <c r="E351" t="e">
        <f t="shared" si="11"/>
        <v>#N/A</v>
      </c>
    </row>
    <row r="352" spans="1:5" x14ac:dyDescent="0.25">
      <c r="A352" s="1">
        <v>41052</v>
      </c>
      <c r="B352" s="3">
        <v>36.703645000000002</v>
      </c>
      <c r="C352" s="1">
        <v>41052</v>
      </c>
      <c r="D352" t="e">
        <f t="shared" si="10"/>
        <v>#N/A</v>
      </c>
      <c r="E352" t="e">
        <f t="shared" si="11"/>
        <v>#N/A</v>
      </c>
    </row>
    <row r="353" spans="1:5" x14ac:dyDescent="0.25">
      <c r="A353" s="1">
        <v>41053</v>
      </c>
      <c r="B353" s="3">
        <v>36.382308999999999</v>
      </c>
      <c r="C353" s="1">
        <v>41053</v>
      </c>
      <c r="D353" t="e">
        <f t="shared" si="10"/>
        <v>#N/A</v>
      </c>
      <c r="E353" t="e">
        <f t="shared" si="11"/>
        <v>#N/A</v>
      </c>
    </row>
    <row r="354" spans="1:5" x14ac:dyDescent="0.25">
      <c r="A354" s="1">
        <v>41054</v>
      </c>
      <c r="B354" s="3">
        <v>36.676867999999999</v>
      </c>
      <c r="C354" s="1">
        <v>41054</v>
      </c>
      <c r="D354" t="e">
        <f t="shared" si="10"/>
        <v>#N/A</v>
      </c>
      <c r="E354" t="e">
        <f t="shared" si="11"/>
        <v>#N/A</v>
      </c>
    </row>
    <row r="355" spans="1:5" x14ac:dyDescent="0.25">
      <c r="A355" s="1">
        <v>41058</v>
      </c>
      <c r="B355" s="3">
        <v>36.685791999999999</v>
      </c>
      <c r="C355" s="1">
        <v>41058</v>
      </c>
      <c r="D355" t="e">
        <f t="shared" si="10"/>
        <v>#N/A</v>
      </c>
      <c r="E355" t="e">
        <f t="shared" si="11"/>
        <v>#N/A</v>
      </c>
    </row>
    <row r="356" spans="1:5" x14ac:dyDescent="0.25">
      <c r="A356" s="1">
        <v>41059</v>
      </c>
      <c r="B356" s="3">
        <v>36.676867999999999</v>
      </c>
      <c r="C356" s="1">
        <v>41059</v>
      </c>
      <c r="D356" t="e">
        <f t="shared" si="10"/>
        <v>#N/A</v>
      </c>
      <c r="E356" t="e">
        <f t="shared" si="11"/>
        <v>#N/A</v>
      </c>
    </row>
    <row r="357" spans="1:5" x14ac:dyDescent="0.25">
      <c r="A357" s="1">
        <v>41060</v>
      </c>
      <c r="B357" s="3">
        <v>36.828608000000003</v>
      </c>
      <c r="C357" s="1">
        <v>41060</v>
      </c>
      <c r="D357" t="e">
        <f t="shared" si="10"/>
        <v>#N/A</v>
      </c>
      <c r="E357" t="e">
        <f t="shared" si="11"/>
        <v>#N/A</v>
      </c>
    </row>
    <row r="358" spans="1:5" x14ac:dyDescent="0.25">
      <c r="A358" s="1">
        <v>41061</v>
      </c>
      <c r="B358" s="3">
        <v>36.266274000000003</v>
      </c>
      <c r="C358" s="1">
        <v>41061</v>
      </c>
      <c r="D358" t="e">
        <f t="shared" si="10"/>
        <v>#N/A</v>
      </c>
      <c r="E358" t="e">
        <f t="shared" si="11"/>
        <v>#N/A</v>
      </c>
    </row>
    <row r="359" spans="1:5" x14ac:dyDescent="0.25">
      <c r="A359" s="1">
        <v>41064</v>
      </c>
      <c r="B359" s="3">
        <v>36.444794000000002</v>
      </c>
      <c r="C359" s="1">
        <v>41064</v>
      </c>
      <c r="D359" t="e">
        <f t="shared" si="10"/>
        <v>#N/A</v>
      </c>
      <c r="E359" t="e">
        <f t="shared" si="11"/>
        <v>#N/A</v>
      </c>
    </row>
    <row r="360" spans="1:5" x14ac:dyDescent="0.25">
      <c r="A360" s="1">
        <v>41065</v>
      </c>
      <c r="B360" s="3">
        <v>36.453718000000002</v>
      </c>
      <c r="C360" s="1">
        <v>41065</v>
      </c>
      <c r="D360" t="e">
        <f t="shared" si="10"/>
        <v>#N/A</v>
      </c>
      <c r="E360" t="e">
        <f t="shared" si="11"/>
        <v>#N/A</v>
      </c>
    </row>
    <row r="361" spans="1:5" x14ac:dyDescent="0.25">
      <c r="A361" s="1">
        <v>41066</v>
      </c>
      <c r="B361" s="3">
        <v>36.944647000000003</v>
      </c>
      <c r="C361" s="1">
        <v>41066</v>
      </c>
      <c r="D361" t="e">
        <f t="shared" si="10"/>
        <v>#N/A</v>
      </c>
      <c r="E361" t="e">
        <f t="shared" si="11"/>
        <v>#N/A</v>
      </c>
    </row>
    <row r="362" spans="1:5" x14ac:dyDescent="0.25">
      <c r="A362" s="1">
        <v>41067</v>
      </c>
      <c r="B362" s="3">
        <v>37.364168999999997</v>
      </c>
      <c r="C362" s="1">
        <v>41067</v>
      </c>
      <c r="D362" t="e">
        <f t="shared" si="10"/>
        <v>#N/A</v>
      </c>
      <c r="E362" t="e">
        <f t="shared" si="11"/>
        <v>#N/A</v>
      </c>
    </row>
    <row r="363" spans="1:5" x14ac:dyDescent="0.25">
      <c r="A363" s="1">
        <v>41068</v>
      </c>
      <c r="B363" s="3">
        <v>38.060395</v>
      </c>
      <c r="C363" s="1">
        <v>41068</v>
      </c>
      <c r="D363" t="e">
        <f t="shared" si="10"/>
        <v>#N/A</v>
      </c>
      <c r="E363" t="e">
        <f t="shared" si="11"/>
        <v>#N/A</v>
      </c>
    </row>
    <row r="364" spans="1:5" x14ac:dyDescent="0.25">
      <c r="A364" s="1">
        <v>41071</v>
      </c>
      <c r="B364" s="3">
        <v>37.890802000000001</v>
      </c>
      <c r="C364" s="1">
        <v>41071</v>
      </c>
      <c r="D364" t="e">
        <f t="shared" si="10"/>
        <v>#N/A</v>
      </c>
      <c r="E364" t="e">
        <f t="shared" si="11"/>
        <v>#N/A</v>
      </c>
    </row>
    <row r="365" spans="1:5" x14ac:dyDescent="0.25">
      <c r="A365" s="1">
        <v>41072</v>
      </c>
      <c r="B365" s="3">
        <v>38.961920999999997</v>
      </c>
      <c r="C365" s="1">
        <v>41072</v>
      </c>
      <c r="D365" t="e">
        <f t="shared" si="10"/>
        <v>#N/A</v>
      </c>
      <c r="E365" t="e">
        <f t="shared" si="11"/>
        <v>#N/A</v>
      </c>
    </row>
    <row r="366" spans="1:5" x14ac:dyDescent="0.25">
      <c r="A366" s="1">
        <v>41073</v>
      </c>
      <c r="B366" s="3">
        <v>38.578104000000003</v>
      </c>
      <c r="C366" s="1">
        <v>41073</v>
      </c>
      <c r="D366" t="e">
        <f t="shared" si="10"/>
        <v>#N/A</v>
      </c>
      <c r="E366" t="e">
        <f t="shared" si="11"/>
        <v>#N/A</v>
      </c>
    </row>
    <row r="367" spans="1:5" x14ac:dyDescent="0.25">
      <c r="A367" s="1">
        <v>41074</v>
      </c>
      <c r="B367" s="3">
        <v>38.569105</v>
      </c>
      <c r="C367" s="1">
        <v>41074</v>
      </c>
      <c r="D367" t="e">
        <f t="shared" si="10"/>
        <v>#N/A</v>
      </c>
      <c r="E367" t="e">
        <f t="shared" si="11"/>
        <v>#N/A</v>
      </c>
    </row>
    <row r="368" spans="1:5" x14ac:dyDescent="0.25">
      <c r="A368" s="1">
        <v>41075</v>
      </c>
      <c r="B368" s="3">
        <v>38.407162999999997</v>
      </c>
      <c r="C368" s="1">
        <v>41075</v>
      </c>
      <c r="D368" t="e">
        <f t="shared" si="10"/>
        <v>#N/A</v>
      </c>
      <c r="E368" t="e">
        <f t="shared" si="11"/>
        <v>#N/A</v>
      </c>
    </row>
    <row r="369" spans="1:5" x14ac:dyDescent="0.25">
      <c r="A369" s="1">
        <v>41078</v>
      </c>
      <c r="B369" s="3">
        <v>38.596097999999998</v>
      </c>
      <c r="C369" s="1">
        <v>41078</v>
      </c>
      <c r="D369" t="e">
        <f t="shared" si="10"/>
        <v>#N/A</v>
      </c>
      <c r="E369" t="e">
        <f t="shared" si="11"/>
        <v>#N/A</v>
      </c>
    </row>
    <row r="370" spans="1:5" x14ac:dyDescent="0.25">
      <c r="A370" s="1">
        <v>41079</v>
      </c>
      <c r="B370" s="3">
        <v>38.524121999999998</v>
      </c>
      <c r="C370" s="1">
        <v>41079</v>
      </c>
      <c r="D370" t="e">
        <f t="shared" si="10"/>
        <v>#N/A</v>
      </c>
      <c r="E370" t="e">
        <f t="shared" si="11"/>
        <v>#N/A</v>
      </c>
    </row>
    <row r="371" spans="1:5" x14ac:dyDescent="0.25">
      <c r="A371" s="1">
        <v>41080</v>
      </c>
      <c r="B371" s="3">
        <v>38.380173999999997</v>
      </c>
      <c r="C371" s="1">
        <v>41080</v>
      </c>
      <c r="D371" t="e">
        <f t="shared" si="10"/>
        <v>#N/A</v>
      </c>
      <c r="E371" t="e">
        <f t="shared" si="11"/>
        <v>#N/A</v>
      </c>
    </row>
    <row r="372" spans="1:5" x14ac:dyDescent="0.25">
      <c r="A372" s="1">
        <v>41081</v>
      </c>
      <c r="B372" s="3">
        <v>37.984318000000002</v>
      </c>
      <c r="C372" s="1">
        <v>41081</v>
      </c>
      <c r="D372" t="e">
        <f t="shared" si="10"/>
        <v>#N/A</v>
      </c>
      <c r="E372" t="e">
        <f t="shared" si="11"/>
        <v>#N/A</v>
      </c>
    </row>
    <row r="373" spans="1:5" x14ac:dyDescent="0.25">
      <c r="A373" s="1">
        <v>41082</v>
      </c>
      <c r="B373" s="3">
        <v>38.596097999999998</v>
      </c>
      <c r="C373" s="1">
        <v>41082</v>
      </c>
      <c r="D373" t="e">
        <f t="shared" si="10"/>
        <v>#N/A</v>
      </c>
      <c r="E373" t="e">
        <f t="shared" si="11"/>
        <v>#N/A</v>
      </c>
    </row>
    <row r="374" spans="1:5" x14ac:dyDescent="0.25">
      <c r="A374" s="1">
        <v>41085</v>
      </c>
      <c r="B374" s="3">
        <v>38.380173999999997</v>
      </c>
      <c r="C374" s="1">
        <v>41085</v>
      </c>
      <c r="D374" t="e">
        <f t="shared" si="10"/>
        <v>#N/A</v>
      </c>
      <c r="E374" t="e">
        <f t="shared" si="11"/>
        <v>#N/A</v>
      </c>
    </row>
    <row r="375" spans="1:5" x14ac:dyDescent="0.25">
      <c r="A375" s="1">
        <v>41086</v>
      </c>
      <c r="B375" s="3">
        <v>38.254219999999997</v>
      </c>
      <c r="C375" s="1">
        <v>41086</v>
      </c>
      <c r="D375" t="e">
        <f t="shared" si="10"/>
        <v>#N/A</v>
      </c>
      <c r="E375" t="e">
        <f t="shared" si="11"/>
        <v>#N/A</v>
      </c>
    </row>
    <row r="376" spans="1:5" x14ac:dyDescent="0.25">
      <c r="A376" s="1">
        <v>41087</v>
      </c>
      <c r="B376" s="3">
        <v>38.497132999999998</v>
      </c>
      <c r="C376" s="1">
        <v>41087</v>
      </c>
      <c r="D376" t="e">
        <f t="shared" si="10"/>
        <v>#N/A</v>
      </c>
      <c r="E376" t="e">
        <f t="shared" si="11"/>
        <v>#N/A</v>
      </c>
    </row>
    <row r="377" spans="1:5" x14ac:dyDescent="0.25">
      <c r="A377" s="1">
        <v>41088</v>
      </c>
      <c r="B377" s="3">
        <v>39.108913000000001</v>
      </c>
      <c r="C377" s="1">
        <v>41088</v>
      </c>
      <c r="D377" t="e">
        <f t="shared" si="10"/>
        <v>#N/A</v>
      </c>
      <c r="E377" t="e">
        <f t="shared" si="11"/>
        <v>#N/A</v>
      </c>
    </row>
    <row r="378" spans="1:5" x14ac:dyDescent="0.25">
      <c r="A378" s="1">
        <v>41089</v>
      </c>
      <c r="B378" s="3">
        <v>39.360821000000001</v>
      </c>
      <c r="C378" s="1">
        <v>41089</v>
      </c>
      <c r="D378" t="e">
        <f t="shared" si="10"/>
        <v>#N/A</v>
      </c>
      <c r="E378" t="e">
        <f t="shared" si="11"/>
        <v>#N/A</v>
      </c>
    </row>
    <row r="379" spans="1:5" x14ac:dyDescent="0.25">
      <c r="A379" s="1">
        <v>41092</v>
      </c>
      <c r="B379" s="3">
        <v>39.171889999999998</v>
      </c>
      <c r="C379" s="1">
        <v>41092</v>
      </c>
      <c r="D379" t="e">
        <f t="shared" si="10"/>
        <v>#N/A</v>
      </c>
      <c r="E379" t="e">
        <f t="shared" si="11"/>
        <v>#N/A</v>
      </c>
    </row>
    <row r="380" spans="1:5" x14ac:dyDescent="0.25">
      <c r="A380" s="1">
        <v>41093</v>
      </c>
      <c r="B380" s="3">
        <v>39.495773999999997</v>
      </c>
      <c r="C380" s="1">
        <v>41093</v>
      </c>
      <c r="D380" t="e">
        <f t="shared" si="10"/>
        <v>#N/A</v>
      </c>
      <c r="E380" t="e">
        <f t="shared" si="11"/>
        <v>#N/A</v>
      </c>
    </row>
    <row r="381" spans="1:5" x14ac:dyDescent="0.25">
      <c r="A381" s="1">
        <v>41095</v>
      </c>
      <c r="B381" s="3">
        <v>39.513764000000002</v>
      </c>
      <c r="C381" s="1">
        <v>41095</v>
      </c>
      <c r="D381" t="e">
        <f t="shared" si="10"/>
        <v>#N/A</v>
      </c>
      <c r="E381" t="e">
        <f t="shared" si="11"/>
        <v>#N/A</v>
      </c>
    </row>
    <row r="382" spans="1:5" x14ac:dyDescent="0.25">
      <c r="A382" s="1">
        <v>41096</v>
      </c>
      <c r="B382" s="3">
        <v>38.964964999999999</v>
      </c>
      <c r="C382" s="1">
        <v>41096</v>
      </c>
      <c r="D382" t="e">
        <f t="shared" si="10"/>
        <v>#N/A</v>
      </c>
      <c r="E382" t="e">
        <f t="shared" si="11"/>
        <v>#N/A</v>
      </c>
    </row>
    <row r="383" spans="1:5" x14ac:dyDescent="0.25">
      <c r="A383" s="1">
        <v>41099</v>
      </c>
      <c r="B383" s="3">
        <v>38.892989</v>
      </c>
      <c r="C383" s="1">
        <v>41099</v>
      </c>
      <c r="D383" t="e">
        <f t="shared" si="10"/>
        <v>#N/A</v>
      </c>
      <c r="E383" t="e">
        <f t="shared" si="11"/>
        <v>#N/A</v>
      </c>
    </row>
    <row r="384" spans="1:5" x14ac:dyDescent="0.25">
      <c r="A384" s="1">
        <v>41100</v>
      </c>
      <c r="B384" s="3">
        <v>39.441792</v>
      </c>
      <c r="C384" s="1">
        <v>41100</v>
      </c>
      <c r="D384" t="e">
        <f t="shared" si="10"/>
        <v>#N/A</v>
      </c>
      <c r="E384" t="e">
        <f t="shared" si="11"/>
        <v>#N/A</v>
      </c>
    </row>
    <row r="385" spans="1:5" x14ac:dyDescent="0.25">
      <c r="A385" s="1">
        <v>41101</v>
      </c>
      <c r="B385" s="3">
        <v>39.252861000000003</v>
      </c>
      <c r="C385" s="1">
        <v>41101</v>
      </c>
      <c r="D385" t="e">
        <f t="shared" si="10"/>
        <v>#N/A</v>
      </c>
      <c r="E385" t="e">
        <f t="shared" si="11"/>
        <v>#N/A</v>
      </c>
    </row>
    <row r="386" spans="1:5" x14ac:dyDescent="0.25">
      <c r="A386" s="1">
        <v>41102</v>
      </c>
      <c r="B386" s="3">
        <v>39.315837999999999</v>
      </c>
      <c r="C386" s="1">
        <v>41102</v>
      </c>
      <c r="D386" t="e">
        <f t="shared" si="10"/>
        <v>#N/A</v>
      </c>
      <c r="E386" t="e">
        <f t="shared" si="11"/>
        <v>#N/A</v>
      </c>
    </row>
    <row r="387" spans="1:5" x14ac:dyDescent="0.25">
      <c r="A387" s="1">
        <v>41103</v>
      </c>
      <c r="B387" s="3">
        <v>39.666710999999999</v>
      </c>
      <c r="C387" s="1">
        <v>41103</v>
      </c>
      <c r="D387" t="e">
        <f t="shared" ref="D387:D450" si="12">IF(B387=$H$5,$H$5,NA())</f>
        <v>#N/A</v>
      </c>
      <c r="E387" t="e">
        <f t="shared" ref="E387:E450" si="13">IF(B387=$H$4,$H$4,NA())</f>
        <v>#N/A</v>
      </c>
    </row>
    <row r="388" spans="1:5" x14ac:dyDescent="0.25">
      <c r="A388" s="1">
        <v>41106</v>
      </c>
      <c r="B388" s="3">
        <v>39.036937000000002</v>
      </c>
      <c r="C388" s="1">
        <v>41106</v>
      </c>
      <c r="D388" t="e">
        <f t="shared" si="12"/>
        <v>#N/A</v>
      </c>
      <c r="E388" t="e">
        <f t="shared" si="13"/>
        <v>#N/A</v>
      </c>
    </row>
    <row r="389" spans="1:5" x14ac:dyDescent="0.25">
      <c r="A389" s="1">
        <v>41107</v>
      </c>
      <c r="B389" s="3">
        <v>39.261856000000002</v>
      </c>
      <c r="C389" s="1">
        <v>41107</v>
      </c>
      <c r="D389" t="e">
        <f t="shared" si="12"/>
        <v>#N/A</v>
      </c>
      <c r="E389" t="e">
        <f t="shared" si="13"/>
        <v>#N/A</v>
      </c>
    </row>
    <row r="390" spans="1:5" x14ac:dyDescent="0.25">
      <c r="A390" s="1">
        <v>41108</v>
      </c>
      <c r="B390" s="3">
        <v>39.666710999999999</v>
      </c>
      <c r="C390" s="1">
        <v>41108</v>
      </c>
      <c r="D390" t="e">
        <f t="shared" si="12"/>
        <v>#N/A</v>
      </c>
      <c r="E390" t="e">
        <f t="shared" si="13"/>
        <v>#N/A</v>
      </c>
    </row>
    <row r="391" spans="1:5" x14ac:dyDescent="0.25">
      <c r="A391" s="1">
        <v>41109</v>
      </c>
      <c r="B391" s="3">
        <v>39.540756999999999</v>
      </c>
      <c r="C391" s="1">
        <v>41109</v>
      </c>
      <c r="D391" t="e">
        <f t="shared" si="12"/>
        <v>#N/A</v>
      </c>
      <c r="E391" t="e">
        <f t="shared" si="13"/>
        <v>#N/A</v>
      </c>
    </row>
    <row r="392" spans="1:5" x14ac:dyDescent="0.25">
      <c r="A392" s="1">
        <v>41110</v>
      </c>
      <c r="B392" s="3">
        <v>39.387810000000002</v>
      </c>
      <c r="C392" s="1">
        <v>41110</v>
      </c>
      <c r="D392" t="e">
        <f t="shared" si="12"/>
        <v>#N/A</v>
      </c>
      <c r="E392" t="e">
        <f t="shared" si="13"/>
        <v>#N/A</v>
      </c>
    </row>
    <row r="393" spans="1:5" x14ac:dyDescent="0.25">
      <c r="A393" s="1">
        <v>41113</v>
      </c>
      <c r="B393" s="3">
        <v>39.135902000000002</v>
      </c>
      <c r="C393" s="1">
        <v>41113</v>
      </c>
      <c r="D393" t="e">
        <f t="shared" si="12"/>
        <v>#N/A</v>
      </c>
      <c r="E393" t="e">
        <f t="shared" si="13"/>
        <v>#N/A</v>
      </c>
    </row>
    <row r="394" spans="1:5" x14ac:dyDescent="0.25">
      <c r="A394" s="1">
        <v>41114</v>
      </c>
      <c r="B394" s="3">
        <v>38.991954</v>
      </c>
      <c r="C394" s="1">
        <v>41114</v>
      </c>
      <c r="D394" t="e">
        <f t="shared" si="12"/>
        <v>#N/A</v>
      </c>
      <c r="E394" t="e">
        <f t="shared" si="13"/>
        <v>#N/A</v>
      </c>
    </row>
    <row r="395" spans="1:5" x14ac:dyDescent="0.25">
      <c r="A395" s="1">
        <v>41115</v>
      </c>
      <c r="B395" s="3">
        <v>39.378815000000003</v>
      </c>
      <c r="C395" s="1">
        <v>41115</v>
      </c>
      <c r="D395" t="e">
        <f t="shared" si="12"/>
        <v>#N/A</v>
      </c>
      <c r="E395" t="e">
        <f t="shared" si="13"/>
        <v>#N/A</v>
      </c>
    </row>
    <row r="396" spans="1:5" x14ac:dyDescent="0.25">
      <c r="A396" s="1">
        <v>41116</v>
      </c>
      <c r="B396" s="3">
        <v>40.179526000000003</v>
      </c>
      <c r="C396" s="1">
        <v>41116</v>
      </c>
      <c r="D396" t="e">
        <f t="shared" si="12"/>
        <v>#N/A</v>
      </c>
      <c r="E396" t="e">
        <f t="shared" si="13"/>
        <v>#N/A</v>
      </c>
    </row>
    <row r="397" spans="1:5" x14ac:dyDescent="0.25">
      <c r="A397" s="1">
        <v>41117</v>
      </c>
      <c r="B397" s="3">
        <v>41.016224999999999</v>
      </c>
      <c r="C397" s="1">
        <v>41117</v>
      </c>
      <c r="D397" t="e">
        <f t="shared" si="12"/>
        <v>#N/A</v>
      </c>
      <c r="E397" t="e">
        <f t="shared" si="13"/>
        <v>#N/A</v>
      </c>
    </row>
    <row r="398" spans="1:5" x14ac:dyDescent="0.25">
      <c r="A398" s="1">
        <v>41120</v>
      </c>
      <c r="B398" s="3">
        <v>41.007229000000002</v>
      </c>
      <c r="C398" s="1">
        <v>41120</v>
      </c>
      <c r="D398" t="e">
        <f t="shared" si="12"/>
        <v>#N/A</v>
      </c>
      <c r="E398" t="e">
        <f t="shared" si="13"/>
        <v>#N/A</v>
      </c>
    </row>
    <row r="399" spans="1:5" x14ac:dyDescent="0.25">
      <c r="A399" s="1">
        <v>41121</v>
      </c>
      <c r="B399" s="3">
        <v>41.007229000000002</v>
      </c>
      <c r="C399" s="1">
        <v>41121</v>
      </c>
      <c r="D399" t="e">
        <f t="shared" si="12"/>
        <v>#N/A</v>
      </c>
      <c r="E399" t="e">
        <f t="shared" si="13"/>
        <v>#N/A</v>
      </c>
    </row>
    <row r="400" spans="1:5" x14ac:dyDescent="0.25">
      <c r="A400" s="1">
        <v>41122</v>
      </c>
      <c r="B400" s="3">
        <v>40.890270999999998</v>
      </c>
      <c r="C400" s="1">
        <v>41122</v>
      </c>
      <c r="D400" t="e">
        <f t="shared" si="12"/>
        <v>#N/A</v>
      </c>
      <c r="E400" t="e">
        <f t="shared" si="13"/>
        <v>#N/A</v>
      </c>
    </row>
    <row r="401" spans="1:5" x14ac:dyDescent="0.25">
      <c r="A401" s="1">
        <v>41123</v>
      </c>
      <c r="B401" s="3">
        <v>40.575381999999998</v>
      </c>
      <c r="C401" s="1">
        <v>41123</v>
      </c>
      <c r="D401" t="e">
        <f t="shared" si="12"/>
        <v>#N/A</v>
      </c>
      <c r="E401" t="e">
        <f t="shared" si="13"/>
        <v>#N/A</v>
      </c>
    </row>
    <row r="402" spans="1:5" x14ac:dyDescent="0.25">
      <c r="A402" s="1">
        <v>41124</v>
      </c>
      <c r="B402" s="3">
        <v>41.025219999999997</v>
      </c>
      <c r="C402" s="1">
        <v>41124</v>
      </c>
      <c r="D402" t="e">
        <f t="shared" si="12"/>
        <v>#N/A</v>
      </c>
      <c r="E402" t="e">
        <f t="shared" si="13"/>
        <v>#N/A</v>
      </c>
    </row>
    <row r="403" spans="1:5" x14ac:dyDescent="0.25">
      <c r="A403" s="1">
        <v>41127</v>
      </c>
      <c r="B403" s="3">
        <v>40.818294999999999</v>
      </c>
      <c r="C403" s="1">
        <v>41127</v>
      </c>
      <c r="D403" t="e">
        <f t="shared" si="12"/>
        <v>#N/A</v>
      </c>
      <c r="E403" t="e">
        <f t="shared" si="13"/>
        <v>#N/A</v>
      </c>
    </row>
    <row r="404" spans="1:5" x14ac:dyDescent="0.25">
      <c r="A404" s="1">
        <v>41128</v>
      </c>
      <c r="B404" s="3">
        <v>40.692340999999999</v>
      </c>
      <c r="C404" s="1">
        <v>41128</v>
      </c>
      <c r="D404" t="e">
        <f t="shared" si="12"/>
        <v>#N/A</v>
      </c>
      <c r="E404" t="e">
        <f t="shared" si="13"/>
        <v>#N/A</v>
      </c>
    </row>
    <row r="405" spans="1:5" x14ac:dyDescent="0.25">
      <c r="A405" s="1">
        <v>41129</v>
      </c>
      <c r="B405" s="3">
        <v>40.917259999999999</v>
      </c>
      <c r="C405" s="1">
        <v>41129</v>
      </c>
      <c r="D405" t="e">
        <f t="shared" si="12"/>
        <v>#N/A</v>
      </c>
      <c r="E405" t="e">
        <f t="shared" si="13"/>
        <v>#N/A</v>
      </c>
    </row>
    <row r="406" spans="1:5" x14ac:dyDescent="0.25">
      <c r="A406" s="1">
        <v>41130</v>
      </c>
      <c r="B406" s="3">
        <v>40.494410999999999</v>
      </c>
      <c r="C406" s="1">
        <v>41130</v>
      </c>
      <c r="D406" t="e">
        <f t="shared" si="12"/>
        <v>#N/A</v>
      </c>
      <c r="E406" t="e">
        <f t="shared" si="13"/>
        <v>#N/A</v>
      </c>
    </row>
    <row r="407" spans="1:5" x14ac:dyDescent="0.25">
      <c r="A407" s="1">
        <v>41131</v>
      </c>
      <c r="B407" s="3">
        <v>40.512405000000001</v>
      </c>
      <c r="C407" s="1">
        <v>41131</v>
      </c>
      <c r="D407" t="e">
        <f t="shared" si="12"/>
        <v>#N/A</v>
      </c>
      <c r="E407" t="e">
        <f t="shared" si="13"/>
        <v>#N/A</v>
      </c>
    </row>
    <row r="408" spans="1:5" x14ac:dyDescent="0.25">
      <c r="A408" s="1">
        <v>41134</v>
      </c>
      <c r="B408" s="3">
        <v>40.206515000000003</v>
      </c>
      <c r="C408" s="1">
        <v>41134</v>
      </c>
      <c r="D408" t="e">
        <f t="shared" si="12"/>
        <v>#N/A</v>
      </c>
      <c r="E408" t="e">
        <f t="shared" si="13"/>
        <v>#N/A</v>
      </c>
    </row>
    <row r="409" spans="1:5" x14ac:dyDescent="0.25">
      <c r="A409" s="1">
        <v>41135</v>
      </c>
      <c r="B409" s="3">
        <v>40.458427</v>
      </c>
      <c r="C409" s="1">
        <v>41135</v>
      </c>
      <c r="D409" t="e">
        <f t="shared" si="12"/>
        <v>#N/A</v>
      </c>
      <c r="E409" t="e">
        <f t="shared" si="13"/>
        <v>#N/A</v>
      </c>
    </row>
    <row r="410" spans="1:5" x14ac:dyDescent="0.25">
      <c r="A410" s="1">
        <v>41136</v>
      </c>
      <c r="B410" s="3">
        <v>40.521403999999997</v>
      </c>
      <c r="C410" s="1">
        <v>41136</v>
      </c>
      <c r="D410" t="e">
        <f t="shared" si="12"/>
        <v>#N/A</v>
      </c>
      <c r="E410" t="e">
        <f t="shared" si="13"/>
        <v>#N/A</v>
      </c>
    </row>
    <row r="411" spans="1:5" x14ac:dyDescent="0.25">
      <c r="A411" s="1">
        <v>41137</v>
      </c>
      <c r="B411" s="3">
        <v>40.404445000000003</v>
      </c>
      <c r="C411" s="1">
        <v>41137</v>
      </c>
      <c r="D411" t="e">
        <f t="shared" si="12"/>
        <v>#N/A</v>
      </c>
      <c r="E411" t="e">
        <f t="shared" si="13"/>
        <v>#N/A</v>
      </c>
    </row>
    <row r="412" spans="1:5" x14ac:dyDescent="0.25">
      <c r="A412" s="1">
        <v>41138</v>
      </c>
      <c r="B412" s="3">
        <v>40.629364000000002</v>
      </c>
      <c r="C412" s="1">
        <v>41138</v>
      </c>
      <c r="D412" t="e">
        <f t="shared" si="12"/>
        <v>#N/A</v>
      </c>
      <c r="E412" t="e">
        <f t="shared" si="13"/>
        <v>#N/A</v>
      </c>
    </row>
    <row r="413" spans="1:5" x14ac:dyDescent="0.25">
      <c r="A413" s="1">
        <v>41141</v>
      </c>
      <c r="B413" s="3">
        <v>40.872276999999997</v>
      </c>
      <c r="C413" s="1">
        <v>41141</v>
      </c>
      <c r="D413" t="e">
        <f t="shared" si="12"/>
        <v>#N/A</v>
      </c>
      <c r="E413" t="e">
        <f t="shared" si="13"/>
        <v>#N/A</v>
      </c>
    </row>
    <row r="414" spans="1:5" x14ac:dyDescent="0.25">
      <c r="A414" s="1">
        <v>41142</v>
      </c>
      <c r="B414" s="3">
        <v>40.773311999999997</v>
      </c>
      <c r="C414" s="1">
        <v>41142</v>
      </c>
      <c r="D414" t="e">
        <f t="shared" si="12"/>
        <v>#N/A</v>
      </c>
      <c r="E414" t="e">
        <f t="shared" si="13"/>
        <v>#N/A</v>
      </c>
    </row>
    <row r="415" spans="1:5" x14ac:dyDescent="0.25">
      <c r="A415" s="1">
        <v>41143</v>
      </c>
      <c r="B415" s="3">
        <v>40.782310000000003</v>
      </c>
      <c r="C415" s="1">
        <v>41143</v>
      </c>
      <c r="D415" t="e">
        <f t="shared" si="12"/>
        <v>#N/A</v>
      </c>
      <c r="E415" t="e">
        <f t="shared" si="13"/>
        <v>#N/A</v>
      </c>
    </row>
    <row r="416" spans="1:5" x14ac:dyDescent="0.25">
      <c r="A416" s="1">
        <v>41144</v>
      </c>
      <c r="B416" s="3">
        <v>40.188521000000001</v>
      </c>
      <c r="C416" s="1">
        <v>41144</v>
      </c>
      <c r="D416" t="e">
        <f t="shared" si="12"/>
        <v>#N/A</v>
      </c>
      <c r="E416" t="e">
        <f t="shared" si="13"/>
        <v>#N/A</v>
      </c>
    </row>
    <row r="417" spans="1:5" x14ac:dyDescent="0.25">
      <c r="A417" s="1">
        <v>41145</v>
      </c>
      <c r="B417" s="3">
        <v>40.656353000000003</v>
      </c>
      <c r="C417" s="1">
        <v>41145</v>
      </c>
      <c r="D417" t="e">
        <f t="shared" si="12"/>
        <v>#N/A</v>
      </c>
      <c r="E417" t="e">
        <f t="shared" si="13"/>
        <v>#N/A</v>
      </c>
    </row>
    <row r="418" spans="1:5" x14ac:dyDescent="0.25">
      <c r="A418" s="1">
        <v>41148</v>
      </c>
      <c r="B418" s="3">
        <v>40.791305999999999</v>
      </c>
      <c r="C418" s="1">
        <v>41148</v>
      </c>
      <c r="D418" t="e">
        <f t="shared" si="12"/>
        <v>#N/A</v>
      </c>
      <c r="E418" t="e">
        <f t="shared" si="13"/>
        <v>#N/A</v>
      </c>
    </row>
    <row r="419" spans="1:5" x14ac:dyDescent="0.25">
      <c r="A419" s="1">
        <v>41149</v>
      </c>
      <c r="B419" s="3">
        <v>40.476421000000002</v>
      </c>
      <c r="C419" s="1">
        <v>41149</v>
      </c>
      <c r="D419" t="e">
        <f t="shared" si="12"/>
        <v>#N/A</v>
      </c>
      <c r="E419" t="e">
        <f t="shared" si="13"/>
        <v>#N/A</v>
      </c>
    </row>
    <row r="420" spans="1:5" x14ac:dyDescent="0.25">
      <c r="A420" s="1">
        <v>41150</v>
      </c>
      <c r="B420" s="3">
        <v>40.539397999999998</v>
      </c>
      <c r="C420" s="1">
        <v>41150</v>
      </c>
      <c r="D420" t="e">
        <f t="shared" si="12"/>
        <v>#N/A</v>
      </c>
      <c r="E420" t="e">
        <f t="shared" si="13"/>
        <v>#N/A</v>
      </c>
    </row>
    <row r="421" spans="1:5" x14ac:dyDescent="0.25">
      <c r="A421" s="1">
        <v>41151</v>
      </c>
      <c r="B421" s="3">
        <v>40.125543999999998</v>
      </c>
      <c r="C421" s="1">
        <v>41151</v>
      </c>
      <c r="D421" t="e">
        <f t="shared" si="12"/>
        <v>#N/A</v>
      </c>
      <c r="E421" t="e">
        <f t="shared" si="13"/>
        <v>#N/A</v>
      </c>
    </row>
    <row r="422" spans="1:5" x14ac:dyDescent="0.25">
      <c r="A422" s="1">
        <v>41152</v>
      </c>
      <c r="B422" s="3">
        <v>40.314478999999999</v>
      </c>
      <c r="C422" s="1">
        <v>41152</v>
      </c>
      <c r="D422" t="e">
        <f t="shared" si="12"/>
        <v>#N/A</v>
      </c>
      <c r="E422" t="e">
        <f t="shared" si="13"/>
        <v>#N/A</v>
      </c>
    </row>
    <row r="423" spans="1:5" x14ac:dyDescent="0.25">
      <c r="A423" s="1">
        <v>41156</v>
      </c>
      <c r="B423" s="3">
        <v>40.422438999999997</v>
      </c>
      <c r="C423" s="1">
        <v>41156</v>
      </c>
      <c r="D423" t="e">
        <f t="shared" si="12"/>
        <v>#N/A</v>
      </c>
      <c r="E423" t="e">
        <f t="shared" si="13"/>
        <v>#N/A</v>
      </c>
    </row>
    <row r="424" spans="1:5" x14ac:dyDescent="0.25">
      <c r="A424" s="1">
        <v>41157</v>
      </c>
      <c r="B424" s="3">
        <v>40.296484999999997</v>
      </c>
      <c r="C424" s="1">
        <v>41157</v>
      </c>
      <c r="D424" t="e">
        <f t="shared" si="12"/>
        <v>#N/A</v>
      </c>
      <c r="E424" t="e">
        <f t="shared" si="13"/>
        <v>#N/A</v>
      </c>
    </row>
    <row r="425" spans="1:5" x14ac:dyDescent="0.25">
      <c r="A425" s="1">
        <v>41158</v>
      </c>
      <c r="B425" s="3">
        <v>40.881272000000003</v>
      </c>
      <c r="C425" s="1">
        <v>41158</v>
      </c>
      <c r="D425" t="e">
        <f t="shared" si="12"/>
        <v>#N/A</v>
      </c>
      <c r="E425" t="e">
        <f t="shared" si="13"/>
        <v>#N/A</v>
      </c>
    </row>
    <row r="426" spans="1:5" x14ac:dyDescent="0.25">
      <c r="A426" s="1">
        <v>41159</v>
      </c>
      <c r="B426" s="3">
        <v>40.431434000000003</v>
      </c>
      <c r="C426" s="1">
        <v>41159</v>
      </c>
      <c r="D426" t="e">
        <f t="shared" si="12"/>
        <v>#N/A</v>
      </c>
      <c r="E426" t="e">
        <f t="shared" si="13"/>
        <v>#N/A</v>
      </c>
    </row>
    <row r="427" spans="1:5" x14ac:dyDescent="0.25">
      <c r="A427" s="1">
        <v>41162</v>
      </c>
      <c r="B427" s="3">
        <v>40.098554999999998</v>
      </c>
      <c r="C427" s="1">
        <v>41162</v>
      </c>
      <c r="D427" t="e">
        <f t="shared" si="12"/>
        <v>#N/A</v>
      </c>
      <c r="E427" t="e">
        <f t="shared" si="13"/>
        <v>#N/A</v>
      </c>
    </row>
    <row r="428" spans="1:5" x14ac:dyDescent="0.25">
      <c r="A428" s="1">
        <v>41163</v>
      </c>
      <c r="B428" s="3">
        <v>40.332473</v>
      </c>
      <c r="C428" s="1">
        <v>41163</v>
      </c>
      <c r="D428" t="e">
        <f t="shared" si="12"/>
        <v>#N/A</v>
      </c>
      <c r="E428" t="e">
        <f t="shared" si="13"/>
        <v>#N/A</v>
      </c>
    </row>
    <row r="429" spans="1:5" x14ac:dyDescent="0.25">
      <c r="A429" s="1">
        <v>41164</v>
      </c>
      <c r="B429" s="3">
        <v>40.341467999999999</v>
      </c>
      <c r="C429" s="1">
        <v>41164</v>
      </c>
      <c r="D429" t="e">
        <f t="shared" si="12"/>
        <v>#N/A</v>
      </c>
      <c r="E429" t="e">
        <f t="shared" si="13"/>
        <v>#N/A</v>
      </c>
    </row>
    <row r="430" spans="1:5" x14ac:dyDescent="0.25">
      <c r="A430" s="1">
        <v>41165</v>
      </c>
      <c r="B430" s="3">
        <v>41.157362999999997</v>
      </c>
      <c r="C430" s="1">
        <v>41165</v>
      </c>
      <c r="D430" t="e">
        <f t="shared" si="12"/>
        <v>#N/A</v>
      </c>
      <c r="E430" t="e">
        <f t="shared" si="13"/>
        <v>#N/A</v>
      </c>
    </row>
    <row r="431" spans="1:5" x14ac:dyDescent="0.25">
      <c r="A431" s="1">
        <v>41166</v>
      </c>
      <c r="B431" s="3">
        <v>39.960717000000002</v>
      </c>
      <c r="C431" s="1">
        <v>41166</v>
      </c>
      <c r="D431" t="e">
        <f t="shared" si="12"/>
        <v>#N/A</v>
      </c>
      <c r="E431" t="e">
        <f t="shared" si="13"/>
        <v>#N/A</v>
      </c>
    </row>
    <row r="432" spans="1:5" x14ac:dyDescent="0.25">
      <c r="A432" s="1">
        <v>41169</v>
      </c>
      <c r="B432" s="3">
        <v>39.915387000000003</v>
      </c>
      <c r="C432" s="1">
        <v>41169</v>
      </c>
      <c r="D432" t="e">
        <f t="shared" si="12"/>
        <v>#N/A</v>
      </c>
      <c r="E432" t="e">
        <f t="shared" si="13"/>
        <v>#N/A</v>
      </c>
    </row>
    <row r="433" spans="1:5" x14ac:dyDescent="0.25">
      <c r="A433" s="1">
        <v>41170</v>
      </c>
      <c r="B433" s="3">
        <v>40.223613999999998</v>
      </c>
      <c r="C433" s="1">
        <v>41170</v>
      </c>
      <c r="D433" t="e">
        <f t="shared" si="12"/>
        <v>#N/A</v>
      </c>
      <c r="E433" t="e">
        <f t="shared" si="13"/>
        <v>#N/A</v>
      </c>
    </row>
    <row r="434" spans="1:5" x14ac:dyDescent="0.25">
      <c r="A434" s="1">
        <v>41171</v>
      </c>
      <c r="B434" s="3">
        <v>40.513710000000003</v>
      </c>
      <c r="C434" s="1">
        <v>41171</v>
      </c>
      <c r="D434" t="e">
        <f t="shared" si="12"/>
        <v>#N/A</v>
      </c>
      <c r="E434" t="e">
        <f t="shared" si="13"/>
        <v>#N/A</v>
      </c>
    </row>
    <row r="435" spans="1:5" x14ac:dyDescent="0.25">
      <c r="A435" s="1">
        <v>41172</v>
      </c>
      <c r="B435" s="3">
        <v>40.305204000000003</v>
      </c>
      <c r="C435" s="1">
        <v>41172</v>
      </c>
      <c r="D435" t="e">
        <f t="shared" si="12"/>
        <v>#N/A</v>
      </c>
      <c r="E435" t="e">
        <f t="shared" si="13"/>
        <v>#N/A</v>
      </c>
    </row>
    <row r="436" spans="1:5" x14ac:dyDescent="0.25">
      <c r="A436" s="1">
        <v>41173</v>
      </c>
      <c r="B436" s="3">
        <v>39.679685999999997</v>
      </c>
      <c r="C436" s="1">
        <v>41173</v>
      </c>
      <c r="D436" t="e">
        <f t="shared" si="12"/>
        <v>#N/A</v>
      </c>
      <c r="E436" t="e">
        <f t="shared" si="13"/>
        <v>#N/A</v>
      </c>
    </row>
    <row r="437" spans="1:5" x14ac:dyDescent="0.25">
      <c r="A437" s="1">
        <v>41176</v>
      </c>
      <c r="B437" s="3">
        <v>39.770339</v>
      </c>
      <c r="C437" s="1">
        <v>41176</v>
      </c>
      <c r="D437" t="e">
        <f t="shared" si="12"/>
        <v>#N/A</v>
      </c>
      <c r="E437" t="e">
        <f t="shared" si="13"/>
        <v>#N/A</v>
      </c>
    </row>
    <row r="438" spans="1:5" x14ac:dyDescent="0.25">
      <c r="A438" s="1">
        <v>41177</v>
      </c>
      <c r="B438" s="3">
        <v>39.60716</v>
      </c>
      <c r="C438" s="1">
        <v>41177</v>
      </c>
      <c r="D438" t="e">
        <f t="shared" si="12"/>
        <v>#N/A</v>
      </c>
      <c r="E438" t="e">
        <f t="shared" si="13"/>
        <v>#N/A</v>
      </c>
    </row>
    <row r="439" spans="1:5" x14ac:dyDescent="0.25">
      <c r="A439" s="1">
        <v>41178</v>
      </c>
      <c r="B439" s="3">
        <v>39.851928999999998</v>
      </c>
      <c r="C439" s="1">
        <v>41178</v>
      </c>
      <c r="D439" t="e">
        <f t="shared" si="12"/>
        <v>#N/A</v>
      </c>
      <c r="E439" t="e">
        <f t="shared" si="13"/>
        <v>#N/A</v>
      </c>
    </row>
    <row r="440" spans="1:5" x14ac:dyDescent="0.25">
      <c r="A440" s="1">
        <v>41179</v>
      </c>
      <c r="B440" s="3">
        <v>40.250813000000001</v>
      </c>
      <c r="C440" s="1">
        <v>41179</v>
      </c>
      <c r="D440" t="e">
        <f t="shared" si="12"/>
        <v>#N/A</v>
      </c>
      <c r="E440" t="e">
        <f t="shared" si="13"/>
        <v>#N/A</v>
      </c>
    </row>
    <row r="441" spans="1:5" x14ac:dyDescent="0.25">
      <c r="A441" s="1">
        <v>41180</v>
      </c>
      <c r="B441" s="3">
        <v>40.368662</v>
      </c>
      <c r="C441" s="1">
        <v>41180</v>
      </c>
      <c r="D441" t="e">
        <f t="shared" si="12"/>
        <v>#N/A</v>
      </c>
      <c r="E441" t="e">
        <f t="shared" si="13"/>
        <v>#N/A</v>
      </c>
    </row>
    <row r="442" spans="1:5" x14ac:dyDescent="0.25">
      <c r="A442" s="1">
        <v>41183</v>
      </c>
      <c r="B442" s="3">
        <v>40.459319000000001</v>
      </c>
      <c r="C442" s="1">
        <v>41183</v>
      </c>
      <c r="D442" t="e">
        <f t="shared" si="12"/>
        <v>#N/A</v>
      </c>
      <c r="E442" t="e">
        <f t="shared" si="13"/>
        <v>#N/A</v>
      </c>
    </row>
    <row r="443" spans="1:5" x14ac:dyDescent="0.25">
      <c r="A443" s="1">
        <v>41184</v>
      </c>
      <c r="B443" s="3">
        <v>40.477449999999997</v>
      </c>
      <c r="C443" s="1">
        <v>41184</v>
      </c>
      <c r="D443" t="e">
        <f t="shared" si="12"/>
        <v>#N/A</v>
      </c>
      <c r="E443" t="e">
        <f t="shared" si="13"/>
        <v>#N/A</v>
      </c>
    </row>
    <row r="444" spans="1:5" x14ac:dyDescent="0.25">
      <c r="A444" s="1">
        <v>41185</v>
      </c>
      <c r="B444" s="3">
        <v>40.160156000000001</v>
      </c>
      <c r="C444" s="1">
        <v>41185</v>
      </c>
      <c r="D444" t="e">
        <f t="shared" si="12"/>
        <v>#N/A</v>
      </c>
      <c r="E444" t="e">
        <f t="shared" si="13"/>
        <v>#N/A</v>
      </c>
    </row>
    <row r="445" spans="1:5" x14ac:dyDescent="0.25">
      <c r="A445" s="1">
        <v>41186</v>
      </c>
      <c r="B445" s="3">
        <v>39.661554000000002</v>
      </c>
      <c r="C445" s="1">
        <v>41186</v>
      </c>
      <c r="D445" t="e">
        <f t="shared" si="12"/>
        <v>#N/A</v>
      </c>
      <c r="E445" t="e">
        <f t="shared" si="13"/>
        <v>#N/A</v>
      </c>
    </row>
    <row r="446" spans="1:5" x14ac:dyDescent="0.25">
      <c r="A446" s="1">
        <v>41187</v>
      </c>
      <c r="B446" s="3">
        <v>39.906323</v>
      </c>
      <c r="C446" s="1">
        <v>41187</v>
      </c>
      <c r="D446" t="e">
        <f t="shared" si="12"/>
        <v>#N/A</v>
      </c>
      <c r="E446" t="e">
        <f t="shared" si="13"/>
        <v>#N/A</v>
      </c>
    </row>
    <row r="447" spans="1:5" x14ac:dyDescent="0.25">
      <c r="A447" s="1">
        <v>41190</v>
      </c>
      <c r="B447" s="3">
        <v>39.933517999999999</v>
      </c>
      <c r="C447" s="1">
        <v>41190</v>
      </c>
      <c r="D447" t="e">
        <f t="shared" si="12"/>
        <v>#N/A</v>
      </c>
      <c r="E447" t="e">
        <f t="shared" si="13"/>
        <v>#N/A</v>
      </c>
    </row>
    <row r="448" spans="1:5" x14ac:dyDescent="0.25">
      <c r="A448" s="1">
        <v>41191</v>
      </c>
      <c r="B448" s="3">
        <v>39.806601999999998</v>
      </c>
      <c r="C448" s="1">
        <v>41191</v>
      </c>
      <c r="D448" t="e">
        <f t="shared" si="12"/>
        <v>#N/A</v>
      </c>
      <c r="E448" t="e">
        <f t="shared" si="13"/>
        <v>#N/A</v>
      </c>
    </row>
    <row r="449" spans="1:5" x14ac:dyDescent="0.25">
      <c r="A449" s="1">
        <v>41192</v>
      </c>
      <c r="B449" s="3">
        <v>39.190148000000001</v>
      </c>
      <c r="C449" s="1">
        <v>41192</v>
      </c>
      <c r="D449" t="e">
        <f t="shared" si="12"/>
        <v>#N/A</v>
      </c>
      <c r="E449" t="e">
        <f t="shared" si="13"/>
        <v>#N/A</v>
      </c>
    </row>
    <row r="450" spans="1:5" x14ac:dyDescent="0.25">
      <c r="A450" s="1">
        <v>41193</v>
      </c>
      <c r="B450" s="3">
        <v>39.353327</v>
      </c>
      <c r="C450" s="1">
        <v>41193</v>
      </c>
      <c r="D450" t="e">
        <f t="shared" si="12"/>
        <v>#N/A</v>
      </c>
      <c r="E450" t="e">
        <f t="shared" si="13"/>
        <v>#N/A</v>
      </c>
    </row>
    <row r="451" spans="1:5" x14ac:dyDescent="0.25">
      <c r="A451" s="1">
        <v>41194</v>
      </c>
      <c r="B451" s="3">
        <v>39.398654000000001</v>
      </c>
      <c r="C451" s="1">
        <v>41194</v>
      </c>
      <c r="D451" t="e">
        <f t="shared" ref="D451:D514" si="14">IF(B451=$H$5,$H$5,NA())</f>
        <v>#N/A</v>
      </c>
      <c r="E451" t="e">
        <f t="shared" ref="E451:E514" si="15">IF(B451=$H$4,$H$4,NA())</f>
        <v>#N/A</v>
      </c>
    </row>
    <row r="452" spans="1:5" x14ac:dyDescent="0.25">
      <c r="A452" s="1">
        <v>41197</v>
      </c>
      <c r="B452" s="3">
        <v>39.579965000000001</v>
      </c>
      <c r="C452" s="1">
        <v>41197</v>
      </c>
      <c r="D452" t="e">
        <f t="shared" si="14"/>
        <v>#N/A</v>
      </c>
      <c r="E452" t="e">
        <f t="shared" si="15"/>
        <v>#N/A</v>
      </c>
    </row>
    <row r="453" spans="1:5" x14ac:dyDescent="0.25">
      <c r="A453" s="1">
        <v>41198</v>
      </c>
      <c r="B453" s="3">
        <v>40.413992</v>
      </c>
      <c r="C453" s="1">
        <v>41198</v>
      </c>
      <c r="D453" t="e">
        <f t="shared" si="14"/>
        <v>#N/A</v>
      </c>
      <c r="E453" t="e">
        <f t="shared" si="15"/>
        <v>#N/A</v>
      </c>
    </row>
    <row r="454" spans="1:5" x14ac:dyDescent="0.25">
      <c r="A454" s="1">
        <v>41199</v>
      </c>
      <c r="B454" s="3">
        <v>40.513710000000003</v>
      </c>
      <c r="C454" s="1">
        <v>41199</v>
      </c>
      <c r="D454" t="e">
        <f t="shared" si="14"/>
        <v>#N/A</v>
      </c>
      <c r="E454" t="e">
        <f t="shared" si="15"/>
        <v>#N/A</v>
      </c>
    </row>
    <row r="455" spans="1:5" x14ac:dyDescent="0.25">
      <c r="A455" s="1">
        <v>41200</v>
      </c>
      <c r="B455" s="3">
        <v>41.03951</v>
      </c>
      <c r="C455" s="1">
        <v>41200</v>
      </c>
      <c r="D455" t="e">
        <f t="shared" si="14"/>
        <v>#N/A</v>
      </c>
      <c r="E455" t="e">
        <f t="shared" si="15"/>
        <v>#N/A</v>
      </c>
    </row>
    <row r="456" spans="1:5" x14ac:dyDescent="0.25">
      <c r="A456" s="1">
        <v>41201</v>
      </c>
      <c r="B456" s="3">
        <v>40.305204000000003</v>
      </c>
      <c r="C456" s="1">
        <v>41201</v>
      </c>
      <c r="D456" t="e">
        <f t="shared" si="14"/>
        <v>#N/A</v>
      </c>
      <c r="E456" t="e">
        <f t="shared" si="15"/>
        <v>#N/A</v>
      </c>
    </row>
    <row r="457" spans="1:5" x14ac:dyDescent="0.25">
      <c r="A457" s="1">
        <v>41204</v>
      </c>
      <c r="B457" s="3">
        <v>40.187354999999997</v>
      </c>
      <c r="C457" s="1">
        <v>41204</v>
      </c>
      <c r="D457" t="e">
        <f t="shared" si="14"/>
        <v>#N/A</v>
      </c>
      <c r="E457" t="e">
        <f t="shared" si="15"/>
        <v>#N/A</v>
      </c>
    </row>
    <row r="458" spans="1:5" x14ac:dyDescent="0.25">
      <c r="A458" s="1">
        <v>41205</v>
      </c>
      <c r="B458" s="3">
        <v>39.933517999999999</v>
      </c>
      <c r="C458" s="1">
        <v>41205</v>
      </c>
      <c r="D458" t="e">
        <f t="shared" si="14"/>
        <v>#N/A</v>
      </c>
      <c r="E458" t="e">
        <f t="shared" si="15"/>
        <v>#N/A</v>
      </c>
    </row>
    <row r="459" spans="1:5" x14ac:dyDescent="0.25">
      <c r="A459" s="1">
        <v>41206</v>
      </c>
      <c r="B459" s="3">
        <v>38.628087999999998</v>
      </c>
      <c r="C459" s="1">
        <v>41206</v>
      </c>
      <c r="D459" t="e">
        <f t="shared" si="14"/>
        <v>#N/A</v>
      </c>
      <c r="E459" t="e">
        <f t="shared" si="15"/>
        <v>#N/A</v>
      </c>
    </row>
    <row r="460" spans="1:5" x14ac:dyDescent="0.25">
      <c r="A460" s="1">
        <v>41207</v>
      </c>
      <c r="B460" s="3">
        <v>38.909115999999997</v>
      </c>
      <c r="C460" s="1">
        <v>41207</v>
      </c>
      <c r="D460" t="e">
        <f t="shared" si="14"/>
        <v>#N/A</v>
      </c>
      <c r="E460" t="e">
        <f t="shared" si="15"/>
        <v>#N/A</v>
      </c>
    </row>
    <row r="461" spans="1:5" x14ac:dyDescent="0.25">
      <c r="A461" s="1">
        <v>41208</v>
      </c>
      <c r="B461" s="3">
        <v>38.764068000000002</v>
      </c>
      <c r="C461" s="1">
        <v>41208</v>
      </c>
      <c r="D461" t="e">
        <f t="shared" si="14"/>
        <v>#N/A</v>
      </c>
      <c r="E461" t="e">
        <f t="shared" si="15"/>
        <v>#N/A</v>
      </c>
    </row>
    <row r="462" spans="1:5" x14ac:dyDescent="0.25">
      <c r="A462" s="1">
        <v>41213</v>
      </c>
      <c r="B462" s="3">
        <v>38.845658</v>
      </c>
      <c r="C462" s="1">
        <v>41213</v>
      </c>
      <c r="D462" t="e">
        <f t="shared" si="14"/>
        <v>#N/A</v>
      </c>
      <c r="E462" t="e">
        <f t="shared" si="15"/>
        <v>#N/A</v>
      </c>
    </row>
    <row r="463" spans="1:5" x14ac:dyDescent="0.25">
      <c r="A463" s="1">
        <v>41214</v>
      </c>
      <c r="B463" s="3">
        <v>39.235475000000001</v>
      </c>
      <c r="C463" s="1">
        <v>41214</v>
      </c>
      <c r="D463" t="e">
        <f t="shared" si="14"/>
        <v>#N/A</v>
      </c>
      <c r="E463" t="e">
        <f t="shared" si="15"/>
        <v>#N/A</v>
      </c>
    </row>
    <row r="464" spans="1:5" x14ac:dyDescent="0.25">
      <c r="A464" s="1">
        <v>41215</v>
      </c>
      <c r="B464" s="3">
        <v>38.927247999999999</v>
      </c>
      <c r="C464" s="1">
        <v>41215</v>
      </c>
      <c r="D464" t="e">
        <f t="shared" si="14"/>
        <v>#N/A</v>
      </c>
      <c r="E464" t="e">
        <f t="shared" si="15"/>
        <v>#N/A</v>
      </c>
    </row>
    <row r="465" spans="1:5" x14ac:dyDescent="0.25">
      <c r="A465" s="1">
        <v>41218</v>
      </c>
      <c r="B465" s="3">
        <v>39.244542000000003</v>
      </c>
      <c r="C465" s="1">
        <v>41218</v>
      </c>
      <c r="D465" t="e">
        <f t="shared" si="14"/>
        <v>#N/A</v>
      </c>
      <c r="E465" t="e">
        <f t="shared" si="15"/>
        <v>#N/A</v>
      </c>
    </row>
    <row r="466" spans="1:5" x14ac:dyDescent="0.25">
      <c r="A466" s="1">
        <v>41219</v>
      </c>
      <c r="B466" s="3">
        <v>39.634359000000003</v>
      </c>
      <c r="C466" s="1">
        <v>41219</v>
      </c>
      <c r="D466" t="e">
        <f t="shared" si="14"/>
        <v>#N/A</v>
      </c>
      <c r="E466" t="e">
        <f t="shared" si="15"/>
        <v>#N/A</v>
      </c>
    </row>
    <row r="467" spans="1:5" x14ac:dyDescent="0.25">
      <c r="A467" s="1">
        <v>41220</v>
      </c>
      <c r="B467" s="3">
        <v>39.471179999999997</v>
      </c>
      <c r="C467" s="1">
        <v>41220</v>
      </c>
      <c r="D467" t="e">
        <f t="shared" si="14"/>
        <v>#N/A</v>
      </c>
      <c r="E467" t="e">
        <f t="shared" si="15"/>
        <v>#N/A</v>
      </c>
    </row>
    <row r="468" spans="1:5" x14ac:dyDescent="0.25">
      <c r="A468" s="1">
        <v>41221</v>
      </c>
      <c r="B468" s="3">
        <v>39.199215000000002</v>
      </c>
      <c r="C468" s="1">
        <v>41221</v>
      </c>
      <c r="D468" t="e">
        <f t="shared" si="14"/>
        <v>#N/A</v>
      </c>
      <c r="E468" t="e">
        <f t="shared" si="15"/>
        <v>#N/A</v>
      </c>
    </row>
    <row r="469" spans="1:5" x14ac:dyDescent="0.25">
      <c r="A469" s="1">
        <v>41222</v>
      </c>
      <c r="B469" s="3">
        <v>39.443981000000001</v>
      </c>
      <c r="C469" s="1">
        <v>41222</v>
      </c>
      <c r="D469" t="e">
        <f t="shared" si="14"/>
        <v>#N/A</v>
      </c>
      <c r="E469" t="e">
        <f t="shared" si="15"/>
        <v>#N/A</v>
      </c>
    </row>
    <row r="470" spans="1:5" x14ac:dyDescent="0.25">
      <c r="A470" s="1">
        <v>41225</v>
      </c>
      <c r="B470" s="3">
        <v>39.851928999999998</v>
      </c>
      <c r="C470" s="1">
        <v>41225</v>
      </c>
      <c r="D470" t="e">
        <f t="shared" si="14"/>
        <v>#N/A</v>
      </c>
      <c r="E470" t="e">
        <f t="shared" si="15"/>
        <v>#N/A</v>
      </c>
    </row>
    <row r="471" spans="1:5" x14ac:dyDescent="0.25">
      <c r="A471" s="1">
        <v>41226</v>
      </c>
      <c r="B471" s="3">
        <v>39.389589999999998</v>
      </c>
      <c r="C471" s="1">
        <v>41226</v>
      </c>
      <c r="D471" t="e">
        <f t="shared" si="14"/>
        <v>#N/A</v>
      </c>
      <c r="E471" t="e">
        <f t="shared" si="15"/>
        <v>#N/A</v>
      </c>
    </row>
    <row r="472" spans="1:5" x14ac:dyDescent="0.25">
      <c r="A472" s="1">
        <v>41227</v>
      </c>
      <c r="B472" s="3">
        <v>38.990706000000003</v>
      </c>
      <c r="C472" s="1">
        <v>41227</v>
      </c>
      <c r="D472" t="e">
        <f t="shared" si="14"/>
        <v>#N/A</v>
      </c>
      <c r="E472" t="e">
        <f t="shared" si="15"/>
        <v>#N/A</v>
      </c>
    </row>
    <row r="473" spans="1:5" x14ac:dyDescent="0.25">
      <c r="A473" s="1">
        <v>41228</v>
      </c>
      <c r="B473" s="3">
        <v>38.619020999999996</v>
      </c>
      <c r="C473" s="1">
        <v>41228</v>
      </c>
      <c r="D473" t="e">
        <f t="shared" si="14"/>
        <v>#N/A</v>
      </c>
      <c r="E473" t="e">
        <f t="shared" si="15"/>
        <v>#N/A</v>
      </c>
    </row>
    <row r="474" spans="1:5" x14ac:dyDescent="0.25">
      <c r="A474" s="1">
        <v>41229</v>
      </c>
      <c r="B474" s="3">
        <v>38.845658</v>
      </c>
      <c r="C474" s="1">
        <v>41229</v>
      </c>
      <c r="D474" t="e">
        <f t="shared" si="14"/>
        <v>#N/A</v>
      </c>
      <c r="E474" t="e">
        <f t="shared" si="15"/>
        <v>#N/A</v>
      </c>
    </row>
    <row r="475" spans="1:5" x14ac:dyDescent="0.25">
      <c r="A475" s="1">
        <v>41232</v>
      </c>
      <c r="B475" s="3">
        <v>39.389589999999998</v>
      </c>
      <c r="C475" s="1">
        <v>41232</v>
      </c>
      <c r="D475" t="e">
        <f t="shared" si="14"/>
        <v>#N/A</v>
      </c>
      <c r="E475" t="e">
        <f t="shared" si="15"/>
        <v>#N/A</v>
      </c>
    </row>
    <row r="476" spans="1:5" x14ac:dyDescent="0.25">
      <c r="A476" s="1">
        <v>41233</v>
      </c>
      <c r="B476" s="3">
        <v>39.770339</v>
      </c>
      <c r="C476" s="1">
        <v>41233</v>
      </c>
      <c r="D476" t="e">
        <f t="shared" si="14"/>
        <v>#N/A</v>
      </c>
      <c r="E476" t="e">
        <f t="shared" si="15"/>
        <v>#N/A</v>
      </c>
    </row>
    <row r="477" spans="1:5" x14ac:dyDescent="0.25">
      <c r="A477" s="1">
        <v>41234</v>
      </c>
      <c r="B477" s="3">
        <v>39.915387000000003</v>
      </c>
      <c r="C477" s="1">
        <v>41234</v>
      </c>
      <c r="D477" t="e">
        <f t="shared" si="14"/>
        <v>#N/A</v>
      </c>
      <c r="E477" t="e">
        <f t="shared" si="15"/>
        <v>#N/A</v>
      </c>
    </row>
    <row r="478" spans="1:5" x14ac:dyDescent="0.25">
      <c r="A478" s="1">
        <v>41236</v>
      </c>
      <c r="B478" s="3">
        <v>40.622498</v>
      </c>
      <c r="C478" s="1">
        <v>41236</v>
      </c>
      <c r="D478" t="e">
        <f t="shared" si="14"/>
        <v>#N/A</v>
      </c>
      <c r="E478" t="e">
        <f t="shared" si="15"/>
        <v>#N/A</v>
      </c>
    </row>
    <row r="479" spans="1:5" x14ac:dyDescent="0.25">
      <c r="A479" s="1">
        <v>41239</v>
      </c>
      <c r="B479" s="3">
        <v>40.105764999999998</v>
      </c>
      <c r="C479" s="1">
        <v>41239</v>
      </c>
      <c r="D479" t="e">
        <f t="shared" si="14"/>
        <v>#N/A</v>
      </c>
      <c r="E479" t="e">
        <f t="shared" si="15"/>
        <v>#N/A</v>
      </c>
    </row>
    <row r="480" spans="1:5" x14ac:dyDescent="0.25">
      <c r="A480" s="1">
        <v>41240</v>
      </c>
      <c r="B480" s="3">
        <v>40.096698000000004</v>
      </c>
      <c r="C480" s="1">
        <v>41240</v>
      </c>
      <c r="D480" t="e">
        <f t="shared" si="14"/>
        <v>#N/A</v>
      </c>
      <c r="E480" t="e">
        <f t="shared" si="15"/>
        <v>#N/A</v>
      </c>
    </row>
    <row r="481" spans="1:5" x14ac:dyDescent="0.25">
      <c r="A481" s="1">
        <v>41241</v>
      </c>
      <c r="B481" s="3">
        <v>40.486514</v>
      </c>
      <c r="C481" s="1">
        <v>41241</v>
      </c>
      <c r="D481" t="e">
        <f t="shared" si="14"/>
        <v>#N/A</v>
      </c>
      <c r="E481" t="e">
        <f t="shared" si="15"/>
        <v>#N/A</v>
      </c>
    </row>
    <row r="482" spans="1:5" x14ac:dyDescent="0.25">
      <c r="A482" s="1">
        <v>41242</v>
      </c>
      <c r="B482" s="3">
        <v>40.658757999999999</v>
      </c>
      <c r="C482" s="1">
        <v>41242</v>
      </c>
      <c r="D482" t="e">
        <f t="shared" si="14"/>
        <v>#N/A</v>
      </c>
      <c r="E482" t="e">
        <f t="shared" si="15"/>
        <v>#N/A</v>
      </c>
    </row>
    <row r="483" spans="1:5" x14ac:dyDescent="0.25">
      <c r="A483" s="1">
        <v>41243</v>
      </c>
      <c r="B483" s="3">
        <v>40.658757999999999</v>
      </c>
      <c r="C483" s="1">
        <v>41243</v>
      </c>
      <c r="D483" t="e">
        <f t="shared" si="14"/>
        <v>#N/A</v>
      </c>
      <c r="E483" t="e">
        <f t="shared" si="15"/>
        <v>#N/A</v>
      </c>
    </row>
    <row r="484" spans="1:5" x14ac:dyDescent="0.25">
      <c r="A484" s="1">
        <v>41246</v>
      </c>
      <c r="B484" s="3">
        <v>40.649693999999997</v>
      </c>
      <c r="C484" s="1">
        <v>41246</v>
      </c>
      <c r="D484" t="e">
        <f t="shared" si="14"/>
        <v>#N/A</v>
      </c>
      <c r="E484" t="e">
        <f t="shared" si="15"/>
        <v>#N/A</v>
      </c>
    </row>
    <row r="485" spans="1:5" x14ac:dyDescent="0.25">
      <c r="A485" s="1">
        <v>41247</v>
      </c>
      <c r="B485" s="3">
        <v>40.803804999999997</v>
      </c>
      <c r="C485" s="1">
        <v>41247</v>
      </c>
      <c r="D485" t="e">
        <f t="shared" si="14"/>
        <v>#N/A</v>
      </c>
      <c r="E485" t="e">
        <f t="shared" si="15"/>
        <v>#N/A</v>
      </c>
    </row>
    <row r="486" spans="1:5" x14ac:dyDescent="0.25">
      <c r="A486" s="1">
        <v>41248</v>
      </c>
      <c r="B486" s="3">
        <v>41.202689999999997</v>
      </c>
      <c r="C486" s="1">
        <v>41248</v>
      </c>
      <c r="D486" t="e">
        <f t="shared" si="14"/>
        <v>#N/A</v>
      </c>
      <c r="E486" t="e">
        <f t="shared" si="15"/>
        <v>#N/A</v>
      </c>
    </row>
    <row r="487" spans="1:5" x14ac:dyDescent="0.25">
      <c r="A487" s="1">
        <v>41249</v>
      </c>
      <c r="B487" s="3">
        <v>41.248016</v>
      </c>
      <c r="C487" s="1">
        <v>41249</v>
      </c>
      <c r="D487" t="e">
        <f t="shared" si="14"/>
        <v>#N/A</v>
      </c>
      <c r="E487" t="e">
        <f t="shared" si="15"/>
        <v>#N/A</v>
      </c>
    </row>
    <row r="488" spans="1:5" x14ac:dyDescent="0.25">
      <c r="A488" s="1">
        <v>41250</v>
      </c>
      <c r="B488" s="3">
        <v>41.257080000000002</v>
      </c>
      <c r="C488" s="1">
        <v>41250</v>
      </c>
      <c r="D488" t="e">
        <f t="shared" si="14"/>
        <v>#N/A</v>
      </c>
      <c r="E488" t="e">
        <f t="shared" si="15"/>
        <v>#N/A</v>
      </c>
    </row>
    <row r="489" spans="1:5" x14ac:dyDescent="0.25">
      <c r="A489" s="1">
        <v>41253</v>
      </c>
      <c r="B489" s="3">
        <v>41.619701999999997</v>
      </c>
      <c r="C489" s="1">
        <v>41253</v>
      </c>
      <c r="D489" t="e">
        <f t="shared" si="14"/>
        <v>#N/A</v>
      </c>
      <c r="E489" t="e">
        <f t="shared" si="15"/>
        <v>#N/A</v>
      </c>
    </row>
    <row r="490" spans="1:5" x14ac:dyDescent="0.25">
      <c r="A490" s="1">
        <v>41254</v>
      </c>
      <c r="B490" s="3">
        <v>41.284278999999998</v>
      </c>
      <c r="C490" s="1">
        <v>41254</v>
      </c>
      <c r="D490" t="e">
        <f t="shared" si="14"/>
        <v>#N/A</v>
      </c>
      <c r="E490" t="e">
        <f t="shared" si="15"/>
        <v>#N/A</v>
      </c>
    </row>
    <row r="491" spans="1:5" x14ac:dyDescent="0.25">
      <c r="A491" s="1">
        <v>41255</v>
      </c>
      <c r="B491" s="3">
        <v>40.957920999999999</v>
      </c>
      <c r="C491" s="1">
        <v>41255</v>
      </c>
      <c r="D491" t="e">
        <f t="shared" si="14"/>
        <v>#N/A</v>
      </c>
      <c r="E491" t="e">
        <f t="shared" si="15"/>
        <v>#N/A</v>
      </c>
    </row>
    <row r="492" spans="1:5" x14ac:dyDescent="0.25">
      <c r="A492" s="1">
        <v>41256</v>
      </c>
      <c r="B492" s="3">
        <v>40.583418999999999</v>
      </c>
      <c r="C492" s="1">
        <v>41256</v>
      </c>
      <c r="D492" t="e">
        <f t="shared" si="14"/>
        <v>#N/A</v>
      </c>
      <c r="E492" t="e">
        <f t="shared" si="15"/>
        <v>#N/A</v>
      </c>
    </row>
    <row r="493" spans="1:5" x14ac:dyDescent="0.25">
      <c r="A493" s="1">
        <v>41257</v>
      </c>
      <c r="B493" s="3">
        <v>40.766103999999999</v>
      </c>
      <c r="C493" s="1">
        <v>41257</v>
      </c>
      <c r="D493" t="e">
        <f t="shared" si="14"/>
        <v>#N/A</v>
      </c>
      <c r="E493" t="e">
        <f t="shared" si="15"/>
        <v>#N/A</v>
      </c>
    </row>
    <row r="494" spans="1:5" x14ac:dyDescent="0.25">
      <c r="A494" s="1">
        <v>41260</v>
      </c>
      <c r="B494" s="3">
        <v>40.729565999999998</v>
      </c>
      <c r="C494" s="1">
        <v>41260</v>
      </c>
      <c r="D494" t="e">
        <f t="shared" si="14"/>
        <v>#N/A</v>
      </c>
      <c r="E494" t="e">
        <f t="shared" si="15"/>
        <v>#N/A</v>
      </c>
    </row>
    <row r="495" spans="1:5" x14ac:dyDescent="0.25">
      <c r="A495" s="1">
        <v>41261</v>
      </c>
      <c r="B495" s="3">
        <v>40.820906999999998</v>
      </c>
      <c r="C495" s="1">
        <v>41261</v>
      </c>
      <c r="D495" t="e">
        <f t="shared" si="14"/>
        <v>#N/A</v>
      </c>
      <c r="E495" t="e">
        <f t="shared" si="15"/>
        <v>#N/A</v>
      </c>
    </row>
    <row r="496" spans="1:5" x14ac:dyDescent="0.25">
      <c r="A496" s="1">
        <v>41262</v>
      </c>
      <c r="B496" s="3">
        <v>40.629089</v>
      </c>
      <c r="C496" s="1">
        <v>41262</v>
      </c>
      <c r="D496" t="e">
        <f t="shared" si="14"/>
        <v>#N/A</v>
      </c>
      <c r="E496" t="e">
        <f t="shared" si="15"/>
        <v>#N/A</v>
      </c>
    </row>
    <row r="497" spans="1:5" x14ac:dyDescent="0.25">
      <c r="A497" s="1">
        <v>41263</v>
      </c>
      <c r="B497" s="3">
        <v>40.939653</v>
      </c>
      <c r="C497" s="1">
        <v>41263</v>
      </c>
      <c r="D497" t="e">
        <f t="shared" si="14"/>
        <v>#N/A</v>
      </c>
      <c r="E497" t="e">
        <f t="shared" si="15"/>
        <v>#N/A</v>
      </c>
    </row>
    <row r="498" spans="1:5" x14ac:dyDescent="0.25">
      <c r="A498" s="1">
        <v>41264</v>
      </c>
      <c r="B498" s="3">
        <v>40.811774999999997</v>
      </c>
      <c r="C498" s="1">
        <v>41264</v>
      </c>
      <c r="D498" t="e">
        <f t="shared" si="14"/>
        <v>#N/A</v>
      </c>
      <c r="E498" t="e">
        <f t="shared" si="15"/>
        <v>#N/A</v>
      </c>
    </row>
    <row r="499" spans="1:5" x14ac:dyDescent="0.25">
      <c r="A499" s="1">
        <v>41267</v>
      </c>
      <c r="B499" s="3">
        <v>40.830044000000001</v>
      </c>
      <c r="C499" s="1">
        <v>41267</v>
      </c>
      <c r="D499" t="e">
        <f t="shared" si="14"/>
        <v>#N/A</v>
      </c>
      <c r="E499" t="e">
        <f t="shared" si="15"/>
        <v>#N/A</v>
      </c>
    </row>
    <row r="500" spans="1:5" x14ac:dyDescent="0.25">
      <c r="A500" s="1">
        <v>41269</v>
      </c>
      <c r="B500" s="3">
        <v>40.446404000000001</v>
      </c>
      <c r="C500" s="1">
        <v>41269</v>
      </c>
      <c r="D500" t="e">
        <f t="shared" si="14"/>
        <v>#N/A</v>
      </c>
      <c r="E500" t="e">
        <f t="shared" si="15"/>
        <v>#N/A</v>
      </c>
    </row>
    <row r="501" spans="1:5" x14ac:dyDescent="0.25">
      <c r="A501" s="1">
        <v>41270</v>
      </c>
      <c r="B501" s="3">
        <v>40.382463999999999</v>
      </c>
      <c r="C501" s="1">
        <v>41270</v>
      </c>
      <c r="D501" t="e">
        <f t="shared" si="14"/>
        <v>#N/A</v>
      </c>
      <c r="E501" t="e">
        <f t="shared" si="15"/>
        <v>#N/A</v>
      </c>
    </row>
    <row r="502" spans="1:5" x14ac:dyDescent="0.25">
      <c r="A502" s="1">
        <v>41271</v>
      </c>
      <c r="B502" s="3">
        <v>40.081035999999997</v>
      </c>
      <c r="C502" s="1">
        <v>41271</v>
      </c>
      <c r="D502" t="e">
        <f t="shared" si="14"/>
        <v>#N/A</v>
      </c>
      <c r="E502" t="e">
        <f t="shared" si="15"/>
        <v>#N/A</v>
      </c>
    </row>
    <row r="503" spans="1:5" x14ac:dyDescent="0.25">
      <c r="A503" s="1">
        <v>41274</v>
      </c>
      <c r="B503" s="3">
        <v>40.355063000000001</v>
      </c>
      <c r="C503" s="1">
        <v>41274</v>
      </c>
      <c r="D503" t="e">
        <f t="shared" si="14"/>
        <v>#N/A</v>
      </c>
      <c r="E503" t="e">
        <f t="shared" si="15"/>
        <v>#N/A</v>
      </c>
    </row>
    <row r="504" spans="1:5" x14ac:dyDescent="0.25">
      <c r="A504" s="1">
        <v>41276</v>
      </c>
      <c r="B504" s="3">
        <v>41.652123000000003</v>
      </c>
      <c r="C504" s="1">
        <v>41276</v>
      </c>
      <c r="D504" t="e">
        <f t="shared" si="14"/>
        <v>#N/A</v>
      </c>
      <c r="E504" t="e">
        <f t="shared" si="15"/>
        <v>#N/A</v>
      </c>
    </row>
    <row r="505" spans="1:5" x14ac:dyDescent="0.25">
      <c r="A505" s="1">
        <v>41277</v>
      </c>
      <c r="B505" s="3">
        <v>41.487706000000003</v>
      </c>
      <c r="C505" s="1">
        <v>41277</v>
      </c>
      <c r="D505" t="e">
        <f t="shared" si="14"/>
        <v>#N/A</v>
      </c>
      <c r="E505" t="e">
        <f t="shared" si="15"/>
        <v>#N/A</v>
      </c>
    </row>
    <row r="506" spans="1:5" x14ac:dyDescent="0.25">
      <c r="A506" s="1">
        <v>41278</v>
      </c>
      <c r="B506" s="3">
        <v>41.725197999999999</v>
      </c>
      <c r="C506" s="1">
        <v>41278</v>
      </c>
      <c r="D506" t="e">
        <f t="shared" si="14"/>
        <v>#N/A</v>
      </c>
      <c r="E506" t="e">
        <f t="shared" si="15"/>
        <v>#N/A</v>
      </c>
    </row>
    <row r="507" spans="1:5" x14ac:dyDescent="0.25">
      <c r="A507" s="1">
        <v>41281</v>
      </c>
      <c r="B507" s="3">
        <v>41.323293</v>
      </c>
      <c r="C507" s="1">
        <v>41281</v>
      </c>
      <c r="D507" t="e">
        <f t="shared" si="14"/>
        <v>#N/A</v>
      </c>
      <c r="E507" t="e">
        <f t="shared" si="15"/>
        <v>#N/A</v>
      </c>
    </row>
    <row r="508" spans="1:5" x14ac:dyDescent="0.25">
      <c r="A508" s="1">
        <v>41282</v>
      </c>
      <c r="B508" s="3">
        <v>41.451172</v>
      </c>
      <c r="C508" s="1">
        <v>41282</v>
      </c>
      <c r="D508" t="e">
        <f t="shared" si="14"/>
        <v>#N/A</v>
      </c>
      <c r="E508" t="e">
        <f t="shared" si="15"/>
        <v>#N/A</v>
      </c>
    </row>
    <row r="509" spans="1:5" x14ac:dyDescent="0.25">
      <c r="A509" s="1">
        <v>41283</v>
      </c>
      <c r="B509" s="3">
        <v>41.743467000000003</v>
      </c>
      <c r="C509" s="1">
        <v>41283</v>
      </c>
      <c r="D509" t="e">
        <f t="shared" si="14"/>
        <v>#N/A</v>
      </c>
      <c r="E509" t="e">
        <f t="shared" si="15"/>
        <v>#N/A</v>
      </c>
    </row>
    <row r="510" spans="1:5" x14ac:dyDescent="0.25">
      <c r="A510" s="1">
        <v>41284</v>
      </c>
      <c r="B510" s="3">
        <v>41.798270000000002</v>
      </c>
      <c r="C510" s="1">
        <v>41284</v>
      </c>
      <c r="D510" t="e">
        <f t="shared" si="14"/>
        <v>#N/A</v>
      </c>
      <c r="E510" t="e">
        <f t="shared" si="15"/>
        <v>#N/A</v>
      </c>
    </row>
    <row r="511" spans="1:5" x14ac:dyDescent="0.25">
      <c r="A511" s="1">
        <v>41285</v>
      </c>
      <c r="B511" s="3">
        <v>41.177146</v>
      </c>
      <c r="C511" s="1">
        <v>41285</v>
      </c>
      <c r="D511" t="e">
        <f t="shared" si="14"/>
        <v>#N/A</v>
      </c>
      <c r="E511" t="e">
        <f t="shared" si="15"/>
        <v>#N/A</v>
      </c>
    </row>
    <row r="512" spans="1:5" x14ac:dyDescent="0.25">
      <c r="A512" s="1">
        <v>41288</v>
      </c>
      <c r="B512" s="3">
        <v>41.277619000000001</v>
      </c>
      <c r="C512" s="1">
        <v>41288</v>
      </c>
      <c r="D512" t="e">
        <f t="shared" si="14"/>
        <v>#N/A</v>
      </c>
      <c r="E512" t="e">
        <f t="shared" si="15"/>
        <v>#N/A</v>
      </c>
    </row>
    <row r="513" spans="1:5" x14ac:dyDescent="0.25">
      <c r="A513" s="1">
        <v>41289</v>
      </c>
      <c r="B513" s="3">
        <v>41.359827000000003</v>
      </c>
      <c r="C513" s="1">
        <v>41289</v>
      </c>
      <c r="D513" t="e">
        <f t="shared" si="14"/>
        <v>#N/A</v>
      </c>
      <c r="E513" t="e">
        <f t="shared" si="15"/>
        <v>#N/A</v>
      </c>
    </row>
    <row r="514" spans="1:5" x14ac:dyDescent="0.25">
      <c r="A514" s="1">
        <v>41290</v>
      </c>
      <c r="B514" s="3">
        <v>41.049263000000003</v>
      </c>
      <c r="C514" s="1">
        <v>41290</v>
      </c>
      <c r="D514" t="e">
        <f t="shared" si="14"/>
        <v>#N/A</v>
      </c>
      <c r="E514" t="e">
        <f t="shared" si="15"/>
        <v>#N/A</v>
      </c>
    </row>
    <row r="515" spans="1:5" x14ac:dyDescent="0.25">
      <c r="A515" s="1">
        <v>41291</v>
      </c>
      <c r="B515" s="3">
        <v>41.168008999999998</v>
      </c>
      <c r="C515" s="1">
        <v>41291</v>
      </c>
      <c r="D515" t="e">
        <f t="shared" ref="D515:D578" si="16">IF(B515=$H$5,$H$5,NA())</f>
        <v>#N/A</v>
      </c>
      <c r="E515" t="e">
        <f t="shared" ref="E515:E578" si="17">IF(B515=$H$4,$H$4,NA())</f>
        <v>#N/A</v>
      </c>
    </row>
    <row r="516" spans="1:5" x14ac:dyDescent="0.25">
      <c r="A516" s="1">
        <v>41292</v>
      </c>
      <c r="B516" s="3">
        <v>41.378095999999999</v>
      </c>
      <c r="C516" s="1">
        <v>41292</v>
      </c>
      <c r="D516" t="e">
        <f t="shared" si="16"/>
        <v>#N/A</v>
      </c>
      <c r="E516" t="e">
        <f t="shared" si="17"/>
        <v>#N/A</v>
      </c>
    </row>
    <row r="517" spans="1:5" x14ac:dyDescent="0.25">
      <c r="A517" s="1">
        <v>41296</v>
      </c>
      <c r="B517" s="3">
        <v>41.286754999999999</v>
      </c>
      <c r="C517" s="1">
        <v>41296</v>
      </c>
      <c r="D517" t="e">
        <f t="shared" si="16"/>
        <v>#N/A</v>
      </c>
      <c r="E517" t="e">
        <f t="shared" si="17"/>
        <v>#N/A</v>
      </c>
    </row>
    <row r="518" spans="1:5" x14ac:dyDescent="0.25">
      <c r="A518" s="1">
        <v>41297</v>
      </c>
      <c r="B518" s="3">
        <v>40.446404000000001</v>
      </c>
      <c r="C518" s="1">
        <v>41297</v>
      </c>
      <c r="D518" t="e">
        <f t="shared" si="16"/>
        <v>#N/A</v>
      </c>
      <c r="E518" t="e">
        <f t="shared" si="17"/>
        <v>#N/A</v>
      </c>
    </row>
    <row r="519" spans="1:5" x14ac:dyDescent="0.25">
      <c r="A519" s="1">
        <v>41298</v>
      </c>
      <c r="B519" s="3">
        <v>40.683895999999997</v>
      </c>
      <c r="C519" s="1">
        <v>41298</v>
      </c>
      <c r="D519" t="e">
        <f t="shared" si="16"/>
        <v>#N/A</v>
      </c>
      <c r="E519" t="e">
        <f t="shared" si="17"/>
        <v>#N/A</v>
      </c>
    </row>
    <row r="520" spans="1:5" x14ac:dyDescent="0.25">
      <c r="A520" s="1">
        <v>41299</v>
      </c>
      <c r="B520" s="3">
        <v>40.702165000000001</v>
      </c>
      <c r="C520" s="1">
        <v>41299</v>
      </c>
      <c r="D520" t="e">
        <f t="shared" si="16"/>
        <v>#N/A</v>
      </c>
      <c r="E520" t="e">
        <f t="shared" si="17"/>
        <v>#N/A</v>
      </c>
    </row>
    <row r="521" spans="1:5" x14ac:dyDescent="0.25">
      <c r="A521" s="1">
        <v>41302</v>
      </c>
      <c r="B521" s="3">
        <v>40.784373000000002</v>
      </c>
      <c r="C521" s="1">
        <v>41302</v>
      </c>
      <c r="D521" t="e">
        <f t="shared" si="16"/>
        <v>#N/A</v>
      </c>
      <c r="E521" t="e">
        <f t="shared" si="17"/>
        <v>#N/A</v>
      </c>
    </row>
    <row r="522" spans="1:5" x14ac:dyDescent="0.25">
      <c r="A522" s="1">
        <v>41303</v>
      </c>
      <c r="B522" s="3">
        <v>41.113202999999999</v>
      </c>
      <c r="C522" s="1">
        <v>41303</v>
      </c>
      <c r="D522" t="e">
        <f t="shared" si="16"/>
        <v>#N/A</v>
      </c>
      <c r="E522" t="e">
        <f t="shared" si="17"/>
        <v>#N/A</v>
      </c>
    </row>
    <row r="523" spans="1:5" x14ac:dyDescent="0.25">
      <c r="A523" s="1">
        <v>41304</v>
      </c>
      <c r="B523" s="3">
        <v>41.378095999999999</v>
      </c>
      <c r="C523" s="1">
        <v>41304</v>
      </c>
      <c r="D523" t="e">
        <f t="shared" si="16"/>
        <v>#N/A</v>
      </c>
      <c r="E523" t="e">
        <f t="shared" si="17"/>
        <v>#N/A</v>
      </c>
    </row>
    <row r="524" spans="1:5" x14ac:dyDescent="0.25">
      <c r="A524" s="1">
        <v>41305</v>
      </c>
      <c r="B524" s="3">
        <v>41.168008999999998</v>
      </c>
      <c r="C524" s="1">
        <v>41305</v>
      </c>
      <c r="D524" t="e">
        <f t="shared" si="16"/>
        <v>#N/A</v>
      </c>
      <c r="E524" t="e">
        <f t="shared" si="17"/>
        <v>#N/A</v>
      </c>
    </row>
    <row r="525" spans="1:5" x14ac:dyDescent="0.25">
      <c r="A525" s="1">
        <v>41306</v>
      </c>
      <c r="B525" s="3">
        <v>41.323293</v>
      </c>
      <c r="C525" s="1">
        <v>41306</v>
      </c>
      <c r="D525" t="e">
        <f t="shared" si="16"/>
        <v>#N/A</v>
      </c>
      <c r="E525" t="e">
        <f t="shared" si="17"/>
        <v>#N/A</v>
      </c>
    </row>
    <row r="526" spans="1:5" x14ac:dyDescent="0.25">
      <c r="A526" s="1">
        <v>41309</v>
      </c>
      <c r="B526" s="3">
        <v>41.487706000000003</v>
      </c>
      <c r="C526" s="1">
        <v>41309</v>
      </c>
      <c r="D526" t="e">
        <f t="shared" si="16"/>
        <v>#N/A</v>
      </c>
      <c r="E526" t="e">
        <f t="shared" si="17"/>
        <v>#N/A</v>
      </c>
    </row>
    <row r="527" spans="1:5" x14ac:dyDescent="0.25">
      <c r="A527" s="1">
        <v>41310</v>
      </c>
      <c r="B527" s="3">
        <v>41.926152999999999</v>
      </c>
      <c r="C527" s="1">
        <v>41310</v>
      </c>
      <c r="D527" t="e">
        <f t="shared" si="16"/>
        <v>#N/A</v>
      </c>
      <c r="E527" t="e">
        <f t="shared" si="17"/>
        <v>#N/A</v>
      </c>
    </row>
    <row r="528" spans="1:5" x14ac:dyDescent="0.25">
      <c r="A528" s="1">
        <v>41311</v>
      </c>
      <c r="B528" s="3">
        <v>42.054031999999999</v>
      </c>
      <c r="C528" s="1">
        <v>41311</v>
      </c>
      <c r="D528" t="e">
        <f t="shared" si="16"/>
        <v>#N/A</v>
      </c>
      <c r="E528" t="e">
        <f t="shared" si="17"/>
        <v>#N/A</v>
      </c>
    </row>
    <row r="529" spans="1:5" x14ac:dyDescent="0.25">
      <c r="A529" s="1">
        <v>41312</v>
      </c>
      <c r="B529" s="3">
        <v>41.999225000000003</v>
      </c>
      <c r="C529" s="1">
        <v>41312</v>
      </c>
      <c r="D529" t="e">
        <f t="shared" si="16"/>
        <v>#N/A</v>
      </c>
      <c r="E529" t="e">
        <f t="shared" si="17"/>
        <v>#N/A</v>
      </c>
    </row>
    <row r="530" spans="1:5" x14ac:dyDescent="0.25">
      <c r="A530" s="1">
        <v>41313</v>
      </c>
      <c r="B530" s="3">
        <v>41.770868999999998</v>
      </c>
      <c r="C530" s="1">
        <v>41313</v>
      </c>
      <c r="D530" t="e">
        <f t="shared" si="16"/>
        <v>#N/A</v>
      </c>
      <c r="E530" t="e">
        <f t="shared" si="17"/>
        <v>#N/A</v>
      </c>
    </row>
    <row r="531" spans="1:5" x14ac:dyDescent="0.25">
      <c r="A531" s="1">
        <v>41316</v>
      </c>
      <c r="B531" s="3">
        <v>41.487706000000003</v>
      </c>
      <c r="C531" s="1">
        <v>41316</v>
      </c>
      <c r="D531" t="e">
        <f t="shared" si="16"/>
        <v>#N/A</v>
      </c>
      <c r="E531" t="e">
        <f t="shared" si="17"/>
        <v>#N/A</v>
      </c>
    </row>
    <row r="532" spans="1:5" x14ac:dyDescent="0.25">
      <c r="A532" s="1">
        <v>41317</v>
      </c>
      <c r="B532" s="3">
        <v>41.396365000000003</v>
      </c>
      <c r="C532" s="1">
        <v>41317</v>
      </c>
      <c r="D532" t="e">
        <f t="shared" si="16"/>
        <v>#N/A</v>
      </c>
      <c r="E532" t="e">
        <f t="shared" si="17"/>
        <v>#N/A</v>
      </c>
    </row>
    <row r="533" spans="1:5" x14ac:dyDescent="0.25">
      <c r="A533" s="1">
        <v>41318</v>
      </c>
      <c r="B533" s="3">
        <v>38.994059999999998</v>
      </c>
      <c r="C533" s="1">
        <v>41318</v>
      </c>
      <c r="D533" t="e">
        <f t="shared" si="16"/>
        <v>#N/A</v>
      </c>
      <c r="E533" t="e">
        <f t="shared" si="17"/>
        <v>#N/A</v>
      </c>
    </row>
    <row r="534" spans="1:5" x14ac:dyDescent="0.25">
      <c r="A534" s="1">
        <v>41319</v>
      </c>
      <c r="B534" s="3">
        <v>39.094537000000003</v>
      </c>
      <c r="C534" s="1">
        <v>41319</v>
      </c>
      <c r="D534" t="e">
        <f t="shared" si="16"/>
        <v>#N/A</v>
      </c>
      <c r="E534" t="e">
        <f t="shared" si="17"/>
        <v>#N/A</v>
      </c>
    </row>
    <row r="535" spans="1:5" x14ac:dyDescent="0.25">
      <c r="A535" s="1">
        <v>41320</v>
      </c>
      <c r="B535" s="3">
        <v>39.195014</v>
      </c>
      <c r="C535" s="1">
        <v>41320</v>
      </c>
      <c r="D535" t="e">
        <f t="shared" si="16"/>
        <v>#N/A</v>
      </c>
      <c r="E535" t="e">
        <f t="shared" si="17"/>
        <v>#N/A</v>
      </c>
    </row>
    <row r="536" spans="1:5" x14ac:dyDescent="0.25">
      <c r="A536" s="1">
        <v>41324</v>
      </c>
      <c r="B536" s="3">
        <v>39.277222000000002</v>
      </c>
      <c r="C536" s="1">
        <v>41324</v>
      </c>
      <c r="D536" t="e">
        <f t="shared" si="16"/>
        <v>#N/A</v>
      </c>
      <c r="E536" t="e">
        <f t="shared" si="17"/>
        <v>#N/A</v>
      </c>
    </row>
    <row r="537" spans="1:5" x14ac:dyDescent="0.25">
      <c r="A537" s="1">
        <v>41325</v>
      </c>
      <c r="B537" s="3">
        <v>38.793109000000001</v>
      </c>
      <c r="C537" s="1">
        <v>41325</v>
      </c>
      <c r="D537" t="e">
        <f t="shared" si="16"/>
        <v>#N/A</v>
      </c>
      <c r="E537" t="e">
        <f t="shared" si="17"/>
        <v>#N/A</v>
      </c>
    </row>
    <row r="538" spans="1:5" x14ac:dyDescent="0.25">
      <c r="A538" s="1">
        <v>41326</v>
      </c>
      <c r="B538" s="3">
        <v>38.884450000000001</v>
      </c>
      <c r="C538" s="1">
        <v>41326</v>
      </c>
      <c r="D538" t="e">
        <f t="shared" si="16"/>
        <v>#N/A</v>
      </c>
      <c r="E538" t="e">
        <f t="shared" si="17"/>
        <v>#N/A</v>
      </c>
    </row>
    <row r="539" spans="1:5" x14ac:dyDescent="0.25">
      <c r="A539" s="1">
        <v>41327</v>
      </c>
      <c r="B539" s="3">
        <v>39.185881000000002</v>
      </c>
      <c r="C539" s="1">
        <v>41327</v>
      </c>
      <c r="D539" t="e">
        <f t="shared" si="16"/>
        <v>#N/A</v>
      </c>
      <c r="E539" t="e">
        <f t="shared" si="17"/>
        <v>#N/A</v>
      </c>
    </row>
    <row r="540" spans="1:5" x14ac:dyDescent="0.25">
      <c r="A540" s="1">
        <v>41330</v>
      </c>
      <c r="B540" s="3">
        <v>39.021464999999999</v>
      </c>
      <c r="C540" s="1">
        <v>41330</v>
      </c>
      <c r="D540" t="e">
        <f t="shared" si="16"/>
        <v>#N/A</v>
      </c>
      <c r="E540" t="e">
        <f t="shared" si="17"/>
        <v>#N/A</v>
      </c>
    </row>
    <row r="541" spans="1:5" x14ac:dyDescent="0.25">
      <c r="A541" s="1">
        <v>41331</v>
      </c>
      <c r="B541" s="3">
        <v>39.085403999999997</v>
      </c>
      <c r="C541" s="1">
        <v>41331</v>
      </c>
      <c r="D541" t="e">
        <f t="shared" si="16"/>
        <v>#N/A</v>
      </c>
      <c r="E541" t="e">
        <f t="shared" si="17"/>
        <v>#N/A</v>
      </c>
    </row>
    <row r="542" spans="1:5" x14ac:dyDescent="0.25">
      <c r="A542" s="1">
        <v>41332</v>
      </c>
      <c r="B542" s="3">
        <v>39.459907999999999</v>
      </c>
      <c r="C542" s="1">
        <v>41332</v>
      </c>
      <c r="D542" t="e">
        <f t="shared" si="16"/>
        <v>#N/A</v>
      </c>
      <c r="E542" t="e">
        <f t="shared" si="17"/>
        <v>#N/A</v>
      </c>
    </row>
    <row r="543" spans="1:5" x14ac:dyDescent="0.25">
      <c r="A543" s="1">
        <v>41333</v>
      </c>
      <c r="B543" s="3">
        <v>39.843544000000001</v>
      </c>
      <c r="C543" s="1">
        <v>41333</v>
      </c>
      <c r="D543" t="e">
        <f t="shared" si="16"/>
        <v>#N/A</v>
      </c>
      <c r="E543" t="e">
        <f t="shared" si="17"/>
        <v>#N/A</v>
      </c>
    </row>
    <row r="544" spans="1:5" x14ac:dyDescent="0.25">
      <c r="A544" s="1">
        <v>41334</v>
      </c>
      <c r="B544" s="3">
        <v>39.989691999999998</v>
      </c>
      <c r="C544" s="1">
        <v>41334</v>
      </c>
      <c r="D544" t="e">
        <f t="shared" si="16"/>
        <v>#N/A</v>
      </c>
      <c r="E544" t="e">
        <f t="shared" si="17"/>
        <v>#N/A</v>
      </c>
    </row>
    <row r="545" spans="1:5" x14ac:dyDescent="0.25">
      <c r="A545" s="1">
        <v>41337</v>
      </c>
      <c r="B545" s="3">
        <v>40.026229999999998</v>
      </c>
      <c r="C545" s="1">
        <v>41337</v>
      </c>
      <c r="D545" t="e">
        <f t="shared" si="16"/>
        <v>#N/A</v>
      </c>
      <c r="E545" t="e">
        <f t="shared" si="17"/>
        <v>#N/A</v>
      </c>
    </row>
    <row r="546" spans="1:5" x14ac:dyDescent="0.25">
      <c r="A546" s="1">
        <v>41338</v>
      </c>
      <c r="B546" s="3">
        <v>40.446404000000001</v>
      </c>
      <c r="C546" s="1">
        <v>41338</v>
      </c>
      <c r="D546" t="e">
        <f t="shared" si="16"/>
        <v>#N/A</v>
      </c>
      <c r="E546" t="e">
        <f t="shared" si="17"/>
        <v>#N/A</v>
      </c>
    </row>
    <row r="547" spans="1:5" x14ac:dyDescent="0.25">
      <c r="A547" s="1">
        <v>41339</v>
      </c>
      <c r="B547" s="3">
        <v>40.355063000000001</v>
      </c>
      <c r="C547" s="1">
        <v>41339</v>
      </c>
      <c r="D547" t="e">
        <f t="shared" si="16"/>
        <v>#N/A</v>
      </c>
      <c r="E547" t="e">
        <f t="shared" si="17"/>
        <v>#N/A</v>
      </c>
    </row>
    <row r="548" spans="1:5" x14ac:dyDescent="0.25">
      <c r="A548" s="1">
        <v>41340</v>
      </c>
      <c r="B548" s="3">
        <v>40.053631000000003</v>
      </c>
      <c r="C548" s="1">
        <v>41340</v>
      </c>
      <c r="D548" t="e">
        <f t="shared" si="16"/>
        <v>#N/A</v>
      </c>
      <c r="E548" t="e">
        <f t="shared" si="17"/>
        <v>#N/A</v>
      </c>
    </row>
    <row r="549" spans="1:5" x14ac:dyDescent="0.25">
      <c r="A549" s="1">
        <v>41341</v>
      </c>
      <c r="B549" s="3">
        <v>40.190646000000001</v>
      </c>
      <c r="C549" s="1">
        <v>41341</v>
      </c>
      <c r="D549" t="e">
        <f t="shared" si="16"/>
        <v>#N/A</v>
      </c>
      <c r="E549" t="e">
        <f t="shared" si="17"/>
        <v>#N/A</v>
      </c>
    </row>
    <row r="550" spans="1:5" x14ac:dyDescent="0.25">
      <c r="A550" s="1">
        <v>41344</v>
      </c>
      <c r="B550" s="3">
        <v>40.318525000000001</v>
      </c>
      <c r="C550" s="1">
        <v>41344</v>
      </c>
      <c r="D550" t="e">
        <f t="shared" si="16"/>
        <v>#N/A</v>
      </c>
      <c r="E550" t="e">
        <f t="shared" si="17"/>
        <v>#N/A</v>
      </c>
    </row>
    <row r="551" spans="1:5" x14ac:dyDescent="0.25">
      <c r="A551" s="1">
        <v>41345</v>
      </c>
      <c r="B551" s="3">
        <v>40.546880999999999</v>
      </c>
      <c r="C551" s="1">
        <v>41345</v>
      </c>
      <c r="D551" t="e">
        <f t="shared" si="16"/>
        <v>#N/A</v>
      </c>
      <c r="E551" t="e">
        <f t="shared" si="17"/>
        <v>#N/A</v>
      </c>
    </row>
    <row r="552" spans="1:5" x14ac:dyDescent="0.25">
      <c r="A552" s="1">
        <v>41346</v>
      </c>
      <c r="B552" s="3">
        <v>40.279701000000003</v>
      </c>
      <c r="C552" s="1">
        <v>41346</v>
      </c>
      <c r="D552" t="e">
        <f t="shared" si="16"/>
        <v>#N/A</v>
      </c>
      <c r="E552" t="e">
        <f t="shared" si="17"/>
        <v>#N/A</v>
      </c>
    </row>
    <row r="553" spans="1:5" x14ac:dyDescent="0.25">
      <c r="A553" s="1">
        <v>41347</v>
      </c>
      <c r="B553" s="3">
        <v>40.334977000000002</v>
      </c>
      <c r="C553" s="1">
        <v>41347</v>
      </c>
      <c r="D553" t="e">
        <f t="shared" si="16"/>
        <v>#N/A</v>
      </c>
      <c r="E553" t="e">
        <f t="shared" si="17"/>
        <v>#N/A</v>
      </c>
    </row>
    <row r="554" spans="1:5" x14ac:dyDescent="0.25">
      <c r="A554" s="1">
        <v>41348</v>
      </c>
      <c r="B554" s="3">
        <v>40.602158000000003</v>
      </c>
      <c r="C554" s="1">
        <v>41348</v>
      </c>
      <c r="D554" t="e">
        <f t="shared" si="16"/>
        <v>#N/A</v>
      </c>
      <c r="E554" t="e">
        <f t="shared" si="17"/>
        <v>#N/A</v>
      </c>
    </row>
    <row r="555" spans="1:5" x14ac:dyDescent="0.25">
      <c r="A555" s="1">
        <v>41351</v>
      </c>
      <c r="B555" s="3">
        <v>40.860123999999999</v>
      </c>
      <c r="C555" s="1">
        <v>41351</v>
      </c>
      <c r="D555" t="e">
        <f t="shared" si="16"/>
        <v>#N/A</v>
      </c>
      <c r="E555" t="e">
        <f t="shared" si="17"/>
        <v>#N/A</v>
      </c>
    </row>
    <row r="556" spans="1:5" x14ac:dyDescent="0.25">
      <c r="A556" s="1">
        <v>41352</v>
      </c>
      <c r="B556" s="3">
        <v>41.440550999999999</v>
      </c>
      <c r="C556" s="1">
        <v>41352</v>
      </c>
      <c r="D556" t="e">
        <f t="shared" si="16"/>
        <v>#N/A</v>
      </c>
      <c r="E556" t="e">
        <f t="shared" si="17"/>
        <v>#N/A</v>
      </c>
    </row>
    <row r="557" spans="1:5" x14ac:dyDescent="0.25">
      <c r="A557" s="1">
        <v>41353</v>
      </c>
      <c r="B557" s="3">
        <v>42.177598000000003</v>
      </c>
      <c r="C557" s="1">
        <v>41353</v>
      </c>
      <c r="D557" t="e">
        <f t="shared" si="16"/>
        <v>#N/A</v>
      </c>
      <c r="E557" t="e">
        <f t="shared" si="17"/>
        <v>#N/A</v>
      </c>
    </row>
    <row r="558" spans="1:5" x14ac:dyDescent="0.25">
      <c r="A558" s="1">
        <v>41354</v>
      </c>
      <c r="B558" s="3">
        <v>42.011761999999997</v>
      </c>
      <c r="C558" s="1">
        <v>41354</v>
      </c>
      <c r="D558" t="e">
        <f t="shared" si="16"/>
        <v>#N/A</v>
      </c>
      <c r="E558" t="e">
        <f t="shared" si="17"/>
        <v>#N/A</v>
      </c>
    </row>
    <row r="559" spans="1:5" x14ac:dyDescent="0.25">
      <c r="A559" s="1">
        <v>41355</v>
      </c>
      <c r="B559" s="3">
        <v>42.767237000000002</v>
      </c>
      <c r="C559" s="1">
        <v>41355</v>
      </c>
      <c r="D559" t="e">
        <f t="shared" si="16"/>
        <v>#N/A</v>
      </c>
      <c r="E559" t="e">
        <f t="shared" si="17"/>
        <v>#N/A</v>
      </c>
    </row>
    <row r="560" spans="1:5" x14ac:dyDescent="0.25">
      <c r="A560" s="1">
        <v>41358</v>
      </c>
      <c r="B560" s="3">
        <v>42.711959999999998</v>
      </c>
      <c r="C560" s="1">
        <v>41358</v>
      </c>
      <c r="D560" t="e">
        <f t="shared" si="16"/>
        <v>#N/A</v>
      </c>
      <c r="E560" t="e">
        <f t="shared" si="17"/>
        <v>#N/A</v>
      </c>
    </row>
    <row r="561" spans="1:5" x14ac:dyDescent="0.25">
      <c r="A561" s="1">
        <v>41359</v>
      </c>
      <c r="B561" s="3">
        <v>43.025205999999997</v>
      </c>
      <c r="C561" s="1">
        <v>41359</v>
      </c>
      <c r="D561" t="e">
        <f t="shared" si="16"/>
        <v>#N/A</v>
      </c>
      <c r="E561" t="e">
        <f t="shared" si="17"/>
        <v>#N/A</v>
      </c>
    </row>
    <row r="562" spans="1:5" x14ac:dyDescent="0.25">
      <c r="A562" s="1">
        <v>41360</v>
      </c>
      <c r="B562" s="3">
        <v>42.997563999999997</v>
      </c>
      <c r="C562" s="1">
        <v>41360</v>
      </c>
      <c r="D562" t="e">
        <f t="shared" si="16"/>
        <v>#N/A</v>
      </c>
      <c r="E562" t="e">
        <f t="shared" si="17"/>
        <v>#N/A</v>
      </c>
    </row>
    <row r="563" spans="1:5" x14ac:dyDescent="0.25">
      <c r="A563" s="1">
        <v>41361</v>
      </c>
      <c r="B563" s="3">
        <v>43.255533999999997</v>
      </c>
      <c r="C563" s="1">
        <v>41361</v>
      </c>
      <c r="D563" t="e">
        <f t="shared" si="16"/>
        <v>#N/A</v>
      </c>
      <c r="E563" t="e">
        <f t="shared" si="17"/>
        <v>#N/A</v>
      </c>
    </row>
    <row r="564" spans="1:5" x14ac:dyDescent="0.25">
      <c r="A564" s="1">
        <v>41365</v>
      </c>
      <c r="B564" s="3">
        <v>42.997563999999997</v>
      </c>
      <c r="C564" s="1">
        <v>41365</v>
      </c>
      <c r="D564" t="e">
        <f t="shared" si="16"/>
        <v>#N/A</v>
      </c>
      <c r="E564" t="e">
        <f t="shared" si="17"/>
        <v>#N/A</v>
      </c>
    </row>
    <row r="565" spans="1:5" x14ac:dyDescent="0.25">
      <c r="A565" s="1">
        <v>41366</v>
      </c>
      <c r="B565" s="3">
        <v>42.969926000000001</v>
      </c>
      <c r="C565" s="1">
        <v>41366</v>
      </c>
      <c r="D565" t="e">
        <f t="shared" si="16"/>
        <v>#N/A</v>
      </c>
      <c r="E565" t="e">
        <f t="shared" si="17"/>
        <v>#N/A</v>
      </c>
    </row>
    <row r="566" spans="1:5" x14ac:dyDescent="0.25">
      <c r="A566" s="1">
        <v>41367</v>
      </c>
      <c r="B566" s="3">
        <v>42.647469000000001</v>
      </c>
      <c r="C566" s="1">
        <v>41367</v>
      </c>
      <c r="D566" t="e">
        <f t="shared" si="16"/>
        <v>#N/A</v>
      </c>
      <c r="E566" t="e">
        <f t="shared" si="17"/>
        <v>#N/A</v>
      </c>
    </row>
    <row r="567" spans="1:5" x14ac:dyDescent="0.25">
      <c r="A567" s="1">
        <v>41368</v>
      </c>
      <c r="B567" s="3">
        <v>42.840943000000003</v>
      </c>
      <c r="C567" s="1">
        <v>41368</v>
      </c>
      <c r="D567" t="e">
        <f t="shared" si="16"/>
        <v>#N/A</v>
      </c>
      <c r="E567" t="e">
        <f t="shared" si="17"/>
        <v>#N/A</v>
      </c>
    </row>
    <row r="568" spans="1:5" x14ac:dyDescent="0.25">
      <c r="A568" s="1">
        <v>41369</v>
      </c>
      <c r="B568" s="3">
        <v>42.490844000000003</v>
      </c>
      <c r="C568" s="1">
        <v>41369</v>
      </c>
      <c r="D568" t="e">
        <f t="shared" si="16"/>
        <v>#N/A</v>
      </c>
      <c r="E568" t="e">
        <f t="shared" si="17"/>
        <v>#N/A</v>
      </c>
    </row>
    <row r="569" spans="1:5" x14ac:dyDescent="0.25">
      <c r="A569" s="1">
        <v>41372</v>
      </c>
      <c r="B569" s="3">
        <v>43.006779000000002</v>
      </c>
      <c r="C569" s="1">
        <v>41372</v>
      </c>
      <c r="D569" t="e">
        <f t="shared" si="16"/>
        <v>#N/A</v>
      </c>
      <c r="E569" t="e">
        <f t="shared" si="17"/>
        <v>#N/A</v>
      </c>
    </row>
    <row r="570" spans="1:5" x14ac:dyDescent="0.25">
      <c r="A570" s="1">
        <v>41373</v>
      </c>
      <c r="B570" s="3">
        <v>42.702745</v>
      </c>
      <c r="C570" s="1">
        <v>41373</v>
      </c>
      <c r="D570" t="e">
        <f t="shared" si="16"/>
        <v>#N/A</v>
      </c>
      <c r="E570" t="e">
        <f t="shared" si="17"/>
        <v>#N/A</v>
      </c>
    </row>
    <row r="571" spans="1:5" x14ac:dyDescent="0.25">
      <c r="A571" s="1">
        <v>41374</v>
      </c>
      <c r="B571" s="3">
        <v>43.283172</v>
      </c>
      <c r="C571" s="1">
        <v>41374</v>
      </c>
      <c r="D571" t="e">
        <f t="shared" si="16"/>
        <v>#N/A</v>
      </c>
      <c r="E571" t="e">
        <f t="shared" si="17"/>
        <v>#N/A</v>
      </c>
    </row>
    <row r="572" spans="1:5" x14ac:dyDescent="0.25">
      <c r="A572" s="1">
        <v>41375</v>
      </c>
      <c r="B572" s="3">
        <v>43.863598000000003</v>
      </c>
      <c r="C572" s="1">
        <v>41375</v>
      </c>
      <c r="D572" t="e">
        <f t="shared" si="16"/>
        <v>#N/A</v>
      </c>
      <c r="E572" t="e">
        <f t="shared" si="17"/>
        <v>#N/A</v>
      </c>
    </row>
    <row r="573" spans="1:5" x14ac:dyDescent="0.25">
      <c r="A573" s="1">
        <v>41376</v>
      </c>
      <c r="B573" s="3">
        <v>43.891236999999997</v>
      </c>
      <c r="C573" s="1">
        <v>41376</v>
      </c>
      <c r="D573" t="e">
        <f t="shared" si="16"/>
        <v>#N/A</v>
      </c>
      <c r="E573" t="e">
        <f t="shared" si="17"/>
        <v>#N/A</v>
      </c>
    </row>
    <row r="574" spans="1:5" x14ac:dyDescent="0.25">
      <c r="A574" s="1">
        <v>41379</v>
      </c>
      <c r="B574" s="3">
        <v>43.052844</v>
      </c>
      <c r="C574" s="1">
        <v>41379</v>
      </c>
      <c r="D574" t="e">
        <f t="shared" si="16"/>
        <v>#N/A</v>
      </c>
      <c r="E574" t="e">
        <f t="shared" si="17"/>
        <v>#N/A</v>
      </c>
    </row>
    <row r="575" spans="1:5" x14ac:dyDescent="0.25">
      <c r="A575" s="1">
        <v>41380</v>
      </c>
      <c r="B575" s="3">
        <v>43.780679999999997</v>
      </c>
      <c r="C575" s="1">
        <v>41380</v>
      </c>
      <c r="D575" t="e">
        <f t="shared" si="16"/>
        <v>#N/A</v>
      </c>
      <c r="E575" t="e">
        <f t="shared" si="17"/>
        <v>#N/A</v>
      </c>
    </row>
    <row r="576" spans="1:5" x14ac:dyDescent="0.25">
      <c r="A576" s="1">
        <v>41381</v>
      </c>
      <c r="B576" s="3">
        <v>43.237107000000002</v>
      </c>
      <c r="C576" s="1">
        <v>41381</v>
      </c>
      <c r="D576" t="e">
        <f t="shared" si="16"/>
        <v>#N/A</v>
      </c>
      <c r="E576" t="e">
        <f t="shared" si="17"/>
        <v>#N/A</v>
      </c>
    </row>
    <row r="577" spans="1:5" x14ac:dyDescent="0.25">
      <c r="A577" s="1">
        <v>41382</v>
      </c>
      <c r="B577" s="3">
        <v>43.402943</v>
      </c>
      <c r="C577" s="1">
        <v>41382</v>
      </c>
      <c r="D577" t="e">
        <f t="shared" si="16"/>
        <v>#N/A</v>
      </c>
      <c r="E577" t="e">
        <f t="shared" si="17"/>
        <v>#N/A</v>
      </c>
    </row>
    <row r="578" spans="1:5" x14ac:dyDescent="0.25">
      <c r="A578" s="1">
        <v>41383</v>
      </c>
      <c r="B578" s="3">
        <v>44.287399999999998</v>
      </c>
      <c r="C578" s="1">
        <v>41383</v>
      </c>
      <c r="D578" t="e">
        <f t="shared" si="16"/>
        <v>#N/A</v>
      </c>
      <c r="E578" t="e">
        <f t="shared" si="17"/>
        <v>#N/A</v>
      </c>
    </row>
    <row r="579" spans="1:5" x14ac:dyDescent="0.25">
      <c r="A579" s="1">
        <v>41386</v>
      </c>
      <c r="B579" s="3">
        <v>44.112352999999999</v>
      </c>
      <c r="C579" s="1">
        <v>41386</v>
      </c>
      <c r="D579" t="e">
        <f t="shared" ref="D579:D642" si="18">IF(B579=$H$5,$H$5,NA())</f>
        <v>#N/A</v>
      </c>
      <c r="E579" t="e">
        <f t="shared" ref="E579:E642" si="19">IF(B579=$H$4,$H$4,NA())</f>
        <v>#N/A</v>
      </c>
    </row>
    <row r="580" spans="1:5" x14ac:dyDescent="0.25">
      <c r="A580" s="1">
        <v>41387</v>
      </c>
      <c r="B580" s="3">
        <v>44.020220000000002</v>
      </c>
      <c r="C580" s="1">
        <v>41387</v>
      </c>
      <c r="D580" t="e">
        <f t="shared" si="18"/>
        <v>#N/A</v>
      </c>
      <c r="E580" t="e">
        <f t="shared" si="19"/>
        <v>#N/A</v>
      </c>
    </row>
    <row r="581" spans="1:5" x14ac:dyDescent="0.25">
      <c r="A581" s="1">
        <v>41388</v>
      </c>
      <c r="B581" s="3">
        <v>44.397956999999998</v>
      </c>
      <c r="C581" s="1">
        <v>41388</v>
      </c>
      <c r="D581" t="e">
        <f t="shared" si="18"/>
        <v>#N/A</v>
      </c>
      <c r="E581" t="e">
        <f t="shared" si="19"/>
        <v>#N/A</v>
      </c>
    </row>
    <row r="582" spans="1:5" x14ac:dyDescent="0.25">
      <c r="A582" s="1">
        <v>41389</v>
      </c>
      <c r="B582" s="3">
        <v>44.333464999999997</v>
      </c>
      <c r="C582" s="1">
        <v>41389</v>
      </c>
      <c r="D582" t="e">
        <f t="shared" si="18"/>
        <v>#N/A</v>
      </c>
      <c r="E582" t="e">
        <f t="shared" si="19"/>
        <v>#N/A</v>
      </c>
    </row>
    <row r="583" spans="1:5" x14ac:dyDescent="0.25">
      <c r="A583" s="1">
        <v>41390</v>
      </c>
      <c r="B583" s="3">
        <v>44.296616</v>
      </c>
      <c r="C583" s="1">
        <v>41390</v>
      </c>
      <c r="D583" t="e">
        <f t="shared" si="18"/>
        <v>#N/A</v>
      </c>
      <c r="E583" t="e">
        <f t="shared" si="19"/>
        <v>#N/A</v>
      </c>
    </row>
    <row r="584" spans="1:5" x14ac:dyDescent="0.25">
      <c r="A584" s="1">
        <v>41393</v>
      </c>
      <c r="B584" s="3">
        <v>44.342680000000001</v>
      </c>
      <c r="C584" s="1">
        <v>41393</v>
      </c>
      <c r="D584" t="e">
        <f t="shared" si="18"/>
        <v>#N/A</v>
      </c>
      <c r="E584" t="e">
        <f t="shared" si="19"/>
        <v>#N/A</v>
      </c>
    </row>
    <row r="585" spans="1:5" x14ac:dyDescent="0.25">
      <c r="A585" s="1">
        <v>41394</v>
      </c>
      <c r="B585" s="3">
        <v>44.987597999999998</v>
      </c>
      <c r="C585" s="1">
        <v>41394</v>
      </c>
      <c r="D585" t="e">
        <f t="shared" si="18"/>
        <v>#N/A</v>
      </c>
      <c r="E585" t="e">
        <f t="shared" si="19"/>
        <v>#N/A</v>
      </c>
    </row>
    <row r="586" spans="1:5" x14ac:dyDescent="0.25">
      <c r="A586" s="1">
        <v>41395</v>
      </c>
      <c r="B586" s="3">
        <v>44.278188999999998</v>
      </c>
      <c r="C586" s="1">
        <v>41395</v>
      </c>
      <c r="D586" t="e">
        <f t="shared" si="18"/>
        <v>#N/A</v>
      </c>
      <c r="E586" t="e">
        <f t="shared" si="19"/>
        <v>#N/A</v>
      </c>
    </row>
    <row r="587" spans="1:5" x14ac:dyDescent="0.25">
      <c r="A587" s="1">
        <v>41396</v>
      </c>
      <c r="B587" s="3">
        <v>44.849400000000003</v>
      </c>
      <c r="C587" s="1">
        <v>41396</v>
      </c>
      <c r="D587" t="e">
        <f t="shared" si="18"/>
        <v>#N/A</v>
      </c>
      <c r="E587" t="e">
        <f t="shared" si="19"/>
        <v>#N/A</v>
      </c>
    </row>
    <row r="588" spans="1:5" x14ac:dyDescent="0.25">
      <c r="A588" s="1">
        <v>41397</v>
      </c>
      <c r="B588" s="3">
        <v>45.328482000000001</v>
      </c>
      <c r="C588" s="1">
        <v>41397</v>
      </c>
      <c r="D588" t="e">
        <f t="shared" si="18"/>
        <v>#N/A</v>
      </c>
      <c r="E588" t="e">
        <f t="shared" si="19"/>
        <v>#N/A</v>
      </c>
    </row>
    <row r="589" spans="1:5" x14ac:dyDescent="0.25">
      <c r="A589" s="1">
        <v>41400</v>
      </c>
      <c r="B589" s="3">
        <v>45.439039000000001</v>
      </c>
      <c r="C589" s="1">
        <v>41400</v>
      </c>
      <c r="D589" t="e">
        <f t="shared" si="18"/>
        <v>#N/A</v>
      </c>
      <c r="E589" t="e">
        <f t="shared" si="19"/>
        <v>#N/A</v>
      </c>
    </row>
    <row r="590" spans="1:5" x14ac:dyDescent="0.25">
      <c r="A590" s="1">
        <v>41401</v>
      </c>
      <c r="B590" s="3">
        <v>45.595663000000002</v>
      </c>
      <c r="C590" s="1">
        <v>41401</v>
      </c>
      <c r="D590" t="e">
        <f t="shared" si="18"/>
        <v>#N/A</v>
      </c>
      <c r="E590" t="e">
        <f t="shared" si="19"/>
        <v>#N/A</v>
      </c>
    </row>
    <row r="591" spans="1:5" x14ac:dyDescent="0.25">
      <c r="A591" s="1">
        <v>41402</v>
      </c>
      <c r="B591" s="3">
        <v>45.512745000000002</v>
      </c>
      <c r="C591" s="1">
        <v>41402</v>
      </c>
      <c r="D591" t="e">
        <f t="shared" si="18"/>
        <v>#N/A</v>
      </c>
      <c r="E591" t="e">
        <f t="shared" si="19"/>
        <v>#N/A</v>
      </c>
    </row>
    <row r="592" spans="1:5" x14ac:dyDescent="0.25">
      <c r="A592" s="1">
        <v>41403</v>
      </c>
      <c r="B592" s="3">
        <v>44.794120999999997</v>
      </c>
      <c r="C592" s="1">
        <v>41403</v>
      </c>
      <c r="D592" t="e">
        <f t="shared" si="18"/>
        <v>#N/A</v>
      </c>
      <c r="E592" t="e">
        <f t="shared" si="19"/>
        <v>#N/A</v>
      </c>
    </row>
    <row r="593" spans="1:5" x14ac:dyDescent="0.25">
      <c r="A593" s="1">
        <v>41404</v>
      </c>
      <c r="B593" s="3">
        <v>45.144219999999997</v>
      </c>
      <c r="C593" s="1">
        <v>41404</v>
      </c>
      <c r="D593" t="e">
        <f t="shared" si="18"/>
        <v>#N/A</v>
      </c>
      <c r="E593" t="e">
        <f t="shared" si="19"/>
        <v>#N/A</v>
      </c>
    </row>
    <row r="594" spans="1:5" x14ac:dyDescent="0.25">
      <c r="A594" s="1">
        <v>41407</v>
      </c>
      <c r="B594" s="3">
        <v>45.070512999999998</v>
      </c>
      <c r="C594" s="1">
        <v>41407</v>
      </c>
      <c r="D594" t="e">
        <f t="shared" si="18"/>
        <v>#N/A</v>
      </c>
      <c r="E594" t="e">
        <f t="shared" si="19"/>
        <v>#N/A</v>
      </c>
    </row>
    <row r="595" spans="1:5" x14ac:dyDescent="0.25">
      <c r="A595" s="1">
        <v>41408</v>
      </c>
      <c r="B595" s="3">
        <v>45.420611999999998</v>
      </c>
      <c r="C595" s="1">
        <v>41408</v>
      </c>
      <c r="D595" t="e">
        <f t="shared" si="18"/>
        <v>#N/A</v>
      </c>
      <c r="E595" t="e">
        <f t="shared" si="19"/>
        <v>#N/A</v>
      </c>
    </row>
    <row r="596" spans="1:5" x14ac:dyDescent="0.25">
      <c r="A596" s="1">
        <v>41409</v>
      </c>
      <c r="B596" s="3">
        <v>46.397202999999998</v>
      </c>
      <c r="C596" s="1">
        <v>41409</v>
      </c>
      <c r="D596" t="e">
        <f t="shared" si="18"/>
        <v>#N/A</v>
      </c>
      <c r="E596" t="e">
        <f t="shared" si="19"/>
        <v>#N/A</v>
      </c>
    </row>
    <row r="597" spans="1:5" x14ac:dyDescent="0.25">
      <c r="A597" s="1">
        <v>41410</v>
      </c>
      <c r="B597" s="3">
        <v>45.687792999999999</v>
      </c>
      <c r="C597" s="1">
        <v>41410</v>
      </c>
      <c r="D597" t="e">
        <f t="shared" si="18"/>
        <v>#N/A</v>
      </c>
      <c r="E597" t="e">
        <f t="shared" si="19"/>
        <v>#N/A</v>
      </c>
    </row>
    <row r="598" spans="1:5" x14ac:dyDescent="0.25">
      <c r="A598" s="1">
        <v>41411</v>
      </c>
      <c r="B598" s="3">
        <v>45.374547</v>
      </c>
      <c r="C598" s="1">
        <v>41411</v>
      </c>
      <c r="D598" t="e">
        <f t="shared" si="18"/>
        <v>#N/A</v>
      </c>
      <c r="E598" t="e">
        <f t="shared" si="19"/>
        <v>#N/A</v>
      </c>
    </row>
    <row r="599" spans="1:5" x14ac:dyDescent="0.25">
      <c r="A599" s="1">
        <v>41414</v>
      </c>
      <c r="B599" s="3">
        <v>44.932319</v>
      </c>
      <c r="C599" s="1">
        <v>41414</v>
      </c>
      <c r="D599" t="e">
        <f t="shared" si="18"/>
        <v>#N/A</v>
      </c>
      <c r="E599" t="e">
        <f t="shared" si="19"/>
        <v>#N/A</v>
      </c>
    </row>
    <row r="600" spans="1:5" x14ac:dyDescent="0.25">
      <c r="A600" s="1">
        <v>41415</v>
      </c>
      <c r="B600" s="3">
        <v>44.480874999999997</v>
      </c>
      <c r="C600" s="1">
        <v>41415</v>
      </c>
      <c r="D600" t="e">
        <f t="shared" si="18"/>
        <v>#N/A</v>
      </c>
      <c r="E600" t="e">
        <f t="shared" si="19"/>
        <v>#N/A</v>
      </c>
    </row>
    <row r="601" spans="1:5" x14ac:dyDescent="0.25">
      <c r="A601" s="1">
        <v>41416</v>
      </c>
      <c r="B601" s="3">
        <v>44.462448000000002</v>
      </c>
      <c r="C601" s="1">
        <v>41416</v>
      </c>
      <c r="D601" t="e">
        <f t="shared" si="18"/>
        <v>#N/A</v>
      </c>
      <c r="E601" t="e">
        <f t="shared" si="19"/>
        <v>#N/A</v>
      </c>
    </row>
    <row r="602" spans="1:5" x14ac:dyDescent="0.25">
      <c r="A602" s="1">
        <v>41417</v>
      </c>
      <c r="B602" s="3">
        <v>43.882024999999999</v>
      </c>
      <c r="C602" s="1">
        <v>41417</v>
      </c>
      <c r="D602" t="e">
        <f t="shared" si="18"/>
        <v>#N/A</v>
      </c>
      <c r="E602" t="e">
        <f t="shared" si="19"/>
        <v>#N/A</v>
      </c>
    </row>
    <row r="603" spans="1:5" x14ac:dyDescent="0.25">
      <c r="A603" s="1">
        <v>41418</v>
      </c>
      <c r="B603" s="3">
        <v>44.305827000000001</v>
      </c>
      <c r="C603" s="1">
        <v>41418</v>
      </c>
      <c r="D603" t="e">
        <f t="shared" si="18"/>
        <v>#N/A</v>
      </c>
      <c r="E603" t="e">
        <f t="shared" si="19"/>
        <v>#N/A</v>
      </c>
    </row>
    <row r="604" spans="1:5" x14ac:dyDescent="0.25">
      <c r="A604" s="1">
        <v>41422</v>
      </c>
      <c r="B604" s="3">
        <v>44.757271000000003</v>
      </c>
      <c r="C604" s="1">
        <v>41422</v>
      </c>
      <c r="D604" t="e">
        <f t="shared" si="18"/>
        <v>#N/A</v>
      </c>
      <c r="E604" t="e">
        <f t="shared" si="19"/>
        <v>#N/A</v>
      </c>
    </row>
    <row r="605" spans="1:5" x14ac:dyDescent="0.25">
      <c r="A605" s="1">
        <v>41423</v>
      </c>
      <c r="B605" s="3">
        <v>43.7254</v>
      </c>
      <c r="C605" s="1">
        <v>41423</v>
      </c>
      <c r="D605" t="e">
        <f t="shared" si="18"/>
        <v>#N/A</v>
      </c>
      <c r="E605" t="e">
        <f t="shared" si="19"/>
        <v>#N/A</v>
      </c>
    </row>
    <row r="606" spans="1:5" x14ac:dyDescent="0.25">
      <c r="A606" s="1">
        <v>41424</v>
      </c>
      <c r="B606" s="3">
        <v>43.264744999999998</v>
      </c>
      <c r="C606" s="1">
        <v>41424</v>
      </c>
      <c r="D606" t="e">
        <f t="shared" si="18"/>
        <v>#N/A</v>
      </c>
      <c r="E606" t="e">
        <f t="shared" si="19"/>
        <v>#N/A</v>
      </c>
    </row>
    <row r="607" spans="1:5" x14ac:dyDescent="0.25">
      <c r="A607" s="1">
        <v>41425</v>
      </c>
      <c r="B607" s="3">
        <v>42.361860999999998</v>
      </c>
      <c r="C607" s="1">
        <v>41425</v>
      </c>
      <c r="D607" t="e">
        <f t="shared" si="18"/>
        <v>#N/A</v>
      </c>
      <c r="E607" t="e">
        <f t="shared" si="19"/>
        <v>#N/A</v>
      </c>
    </row>
    <row r="608" spans="1:5" x14ac:dyDescent="0.25">
      <c r="A608" s="1">
        <v>41428</v>
      </c>
      <c r="B608" s="3">
        <v>43.320025000000001</v>
      </c>
      <c r="C608" s="1">
        <v>41428</v>
      </c>
      <c r="D608" t="e">
        <f t="shared" si="18"/>
        <v>#N/A</v>
      </c>
      <c r="E608" t="e">
        <f t="shared" si="19"/>
        <v>#N/A</v>
      </c>
    </row>
    <row r="609" spans="1:5" x14ac:dyDescent="0.25">
      <c r="A609" s="1">
        <v>41429</v>
      </c>
      <c r="B609" s="3">
        <v>43.218679999999999</v>
      </c>
      <c r="C609" s="1">
        <v>41429</v>
      </c>
      <c r="D609" t="e">
        <f t="shared" si="18"/>
        <v>#N/A</v>
      </c>
      <c r="E609" t="e">
        <f t="shared" si="19"/>
        <v>#N/A</v>
      </c>
    </row>
    <row r="610" spans="1:5" x14ac:dyDescent="0.25">
      <c r="A610" s="1">
        <v>41430</v>
      </c>
      <c r="B610" s="3">
        <v>42.831732000000002</v>
      </c>
      <c r="C610" s="1">
        <v>41430</v>
      </c>
      <c r="D610" t="e">
        <f t="shared" si="18"/>
        <v>#N/A</v>
      </c>
      <c r="E610" t="e">
        <f t="shared" si="19"/>
        <v>#N/A</v>
      </c>
    </row>
    <row r="611" spans="1:5" x14ac:dyDescent="0.25">
      <c r="A611" s="1">
        <v>41431</v>
      </c>
      <c r="B611" s="3">
        <v>42.453994000000002</v>
      </c>
      <c r="C611" s="1">
        <v>41431</v>
      </c>
      <c r="D611" t="e">
        <f t="shared" si="18"/>
        <v>#N/A</v>
      </c>
      <c r="E611" t="e">
        <f t="shared" si="19"/>
        <v>#N/A</v>
      </c>
    </row>
    <row r="612" spans="1:5" x14ac:dyDescent="0.25">
      <c r="A612" s="1">
        <v>41432</v>
      </c>
      <c r="B612" s="3">
        <v>42.684322000000002</v>
      </c>
      <c r="C612" s="1">
        <v>41432</v>
      </c>
      <c r="D612" t="e">
        <f t="shared" si="18"/>
        <v>#N/A</v>
      </c>
      <c r="E612" t="e">
        <f t="shared" si="19"/>
        <v>#N/A</v>
      </c>
    </row>
    <row r="613" spans="1:5" x14ac:dyDescent="0.25">
      <c r="A613" s="1">
        <v>41435</v>
      </c>
      <c r="B613" s="3">
        <v>43.347662999999997</v>
      </c>
      <c r="C613" s="1">
        <v>41435</v>
      </c>
      <c r="D613" t="e">
        <f t="shared" si="18"/>
        <v>#N/A</v>
      </c>
      <c r="E613" t="e">
        <f t="shared" si="19"/>
        <v>#N/A</v>
      </c>
    </row>
    <row r="614" spans="1:5" x14ac:dyDescent="0.25">
      <c r="A614" s="1">
        <v>41436</v>
      </c>
      <c r="B614" s="3">
        <v>42.988352999999996</v>
      </c>
      <c r="C614" s="1">
        <v>41436</v>
      </c>
      <c r="D614" t="e">
        <f t="shared" si="18"/>
        <v>#N/A</v>
      </c>
      <c r="E614" t="e">
        <f t="shared" si="19"/>
        <v>#N/A</v>
      </c>
    </row>
    <row r="615" spans="1:5" x14ac:dyDescent="0.25">
      <c r="A615" s="1">
        <v>41437</v>
      </c>
      <c r="B615" s="3">
        <v>43.301597999999998</v>
      </c>
      <c r="C615" s="1">
        <v>41437</v>
      </c>
      <c r="D615" t="e">
        <f t="shared" si="18"/>
        <v>#N/A</v>
      </c>
      <c r="E615" t="e">
        <f t="shared" si="19"/>
        <v>#N/A</v>
      </c>
    </row>
    <row r="616" spans="1:5" x14ac:dyDescent="0.25">
      <c r="A616" s="1">
        <v>41438</v>
      </c>
      <c r="B616" s="3">
        <v>43.478076999999999</v>
      </c>
      <c r="C616" s="1">
        <v>41438</v>
      </c>
      <c r="D616" t="e">
        <f t="shared" si="18"/>
        <v>#N/A</v>
      </c>
      <c r="E616" t="e">
        <f t="shared" si="19"/>
        <v>#N/A</v>
      </c>
    </row>
    <row r="617" spans="1:5" x14ac:dyDescent="0.25">
      <c r="A617" s="1">
        <v>41439</v>
      </c>
      <c r="B617" s="3">
        <v>43.589534999999998</v>
      </c>
      <c r="C617" s="1">
        <v>41439</v>
      </c>
      <c r="D617" t="e">
        <f t="shared" si="18"/>
        <v>#N/A</v>
      </c>
      <c r="E617" t="e">
        <f t="shared" si="19"/>
        <v>#N/A</v>
      </c>
    </row>
    <row r="618" spans="1:5" x14ac:dyDescent="0.25">
      <c r="A618" s="1">
        <v>41442</v>
      </c>
      <c r="B618" s="3">
        <v>43.747432000000003</v>
      </c>
      <c r="C618" s="1">
        <v>41442</v>
      </c>
      <c r="D618" t="e">
        <f t="shared" si="18"/>
        <v>#N/A</v>
      </c>
      <c r="E618" t="e">
        <f t="shared" si="19"/>
        <v>#N/A</v>
      </c>
    </row>
    <row r="619" spans="1:5" x14ac:dyDescent="0.25">
      <c r="A619" s="1">
        <v>41443</v>
      </c>
      <c r="B619" s="3">
        <v>44.053944999999999</v>
      </c>
      <c r="C619" s="1">
        <v>41443</v>
      </c>
      <c r="D619" t="e">
        <f t="shared" si="18"/>
        <v>#N/A</v>
      </c>
      <c r="E619" t="e">
        <f t="shared" si="19"/>
        <v>#N/A</v>
      </c>
    </row>
    <row r="620" spans="1:5" x14ac:dyDescent="0.25">
      <c r="A620" s="1">
        <v>41444</v>
      </c>
      <c r="B620" s="3">
        <v>43.283022000000003</v>
      </c>
      <c r="C620" s="1">
        <v>41444</v>
      </c>
      <c r="D620" t="e">
        <f t="shared" si="18"/>
        <v>#N/A</v>
      </c>
      <c r="E620" t="e">
        <f t="shared" si="19"/>
        <v>#N/A</v>
      </c>
    </row>
    <row r="621" spans="1:5" x14ac:dyDescent="0.25">
      <c r="A621" s="1">
        <v>41445</v>
      </c>
      <c r="B621" s="3">
        <v>42.149864000000001</v>
      </c>
      <c r="C621" s="1">
        <v>41445</v>
      </c>
      <c r="D621" t="e">
        <f t="shared" si="18"/>
        <v>#N/A</v>
      </c>
      <c r="E621" t="e">
        <f t="shared" si="19"/>
        <v>#N/A</v>
      </c>
    </row>
    <row r="622" spans="1:5" x14ac:dyDescent="0.25">
      <c r="A622" s="1">
        <v>41446</v>
      </c>
      <c r="B622" s="3">
        <v>42.298475000000003</v>
      </c>
      <c r="C622" s="1">
        <v>41446</v>
      </c>
      <c r="D622" t="e">
        <f t="shared" si="18"/>
        <v>#N/A</v>
      </c>
      <c r="E622" t="e">
        <f t="shared" si="19"/>
        <v>#N/A</v>
      </c>
    </row>
    <row r="623" spans="1:5" x14ac:dyDescent="0.25">
      <c r="A623" s="1">
        <v>41449</v>
      </c>
      <c r="B623" s="3">
        <v>41.973385999999998</v>
      </c>
      <c r="C623" s="1">
        <v>41449</v>
      </c>
      <c r="D623" t="e">
        <f t="shared" si="18"/>
        <v>#N/A</v>
      </c>
      <c r="E623" t="e">
        <f t="shared" si="19"/>
        <v>#N/A</v>
      </c>
    </row>
    <row r="624" spans="1:5" x14ac:dyDescent="0.25">
      <c r="A624" s="1">
        <v>41450</v>
      </c>
      <c r="B624" s="3">
        <v>41.778334999999998</v>
      </c>
      <c r="C624" s="1">
        <v>41450</v>
      </c>
      <c r="D624" t="e">
        <f t="shared" si="18"/>
        <v>#N/A</v>
      </c>
      <c r="E624" t="e">
        <f t="shared" si="19"/>
        <v>#N/A</v>
      </c>
    </row>
    <row r="625" spans="1:5" x14ac:dyDescent="0.25">
      <c r="A625" s="1">
        <v>41451</v>
      </c>
      <c r="B625" s="3">
        <v>42.391356000000002</v>
      </c>
      <c r="C625" s="1">
        <v>41451</v>
      </c>
      <c r="D625" t="e">
        <f t="shared" si="18"/>
        <v>#N/A</v>
      </c>
      <c r="E625" t="e">
        <f t="shared" si="19"/>
        <v>#N/A</v>
      </c>
    </row>
    <row r="626" spans="1:5" x14ac:dyDescent="0.25">
      <c r="A626" s="1">
        <v>41452</v>
      </c>
      <c r="B626" s="3">
        <v>42.725732000000001</v>
      </c>
      <c r="C626" s="1">
        <v>41452</v>
      </c>
      <c r="D626" t="e">
        <f t="shared" si="18"/>
        <v>#N/A</v>
      </c>
      <c r="E626" t="e">
        <f t="shared" si="19"/>
        <v>#N/A</v>
      </c>
    </row>
    <row r="627" spans="1:5" x14ac:dyDescent="0.25">
      <c r="A627" s="1">
        <v>41453</v>
      </c>
      <c r="B627" s="3">
        <v>42.660713999999999</v>
      </c>
      <c r="C627" s="1">
        <v>41453</v>
      </c>
      <c r="D627" t="e">
        <f t="shared" si="18"/>
        <v>#N/A</v>
      </c>
      <c r="E627" t="e">
        <f t="shared" si="19"/>
        <v>#N/A</v>
      </c>
    </row>
    <row r="628" spans="1:5" x14ac:dyDescent="0.25">
      <c r="A628" s="1">
        <v>41456</v>
      </c>
      <c r="B628" s="3">
        <v>43.106547999999997</v>
      </c>
      <c r="C628" s="1">
        <v>41456</v>
      </c>
      <c r="D628" t="e">
        <f t="shared" si="18"/>
        <v>#N/A</v>
      </c>
      <c r="E628" t="e">
        <f t="shared" si="19"/>
        <v>#N/A</v>
      </c>
    </row>
    <row r="629" spans="1:5" x14ac:dyDescent="0.25">
      <c r="A629" s="1">
        <v>41457</v>
      </c>
      <c r="B629" s="3">
        <v>43.283022000000003</v>
      </c>
      <c r="C629" s="1">
        <v>41457</v>
      </c>
      <c r="D629" t="e">
        <f t="shared" si="18"/>
        <v>#N/A</v>
      </c>
      <c r="E629" t="e">
        <f t="shared" si="19"/>
        <v>#N/A</v>
      </c>
    </row>
    <row r="630" spans="1:5" x14ac:dyDescent="0.25">
      <c r="A630" s="1">
        <v>41458</v>
      </c>
      <c r="B630" s="3">
        <v>43.264448999999999</v>
      </c>
      <c r="C630" s="1">
        <v>41458</v>
      </c>
      <c r="D630" t="e">
        <f t="shared" si="18"/>
        <v>#N/A</v>
      </c>
      <c r="E630" t="e">
        <f t="shared" si="19"/>
        <v>#N/A</v>
      </c>
    </row>
    <row r="631" spans="1:5" x14ac:dyDescent="0.25">
      <c r="A631" s="1">
        <v>41460</v>
      </c>
      <c r="B631" s="3">
        <v>43.069394000000003</v>
      </c>
      <c r="C631" s="1">
        <v>41460</v>
      </c>
      <c r="D631" t="e">
        <f t="shared" si="18"/>
        <v>#N/A</v>
      </c>
      <c r="E631" t="e">
        <f t="shared" si="19"/>
        <v>#N/A</v>
      </c>
    </row>
    <row r="632" spans="1:5" x14ac:dyDescent="0.25">
      <c r="A632" s="1">
        <v>41463</v>
      </c>
      <c r="B632" s="3">
        <v>43.087971000000003</v>
      </c>
      <c r="C632" s="1">
        <v>41463</v>
      </c>
      <c r="D632" t="e">
        <f t="shared" si="18"/>
        <v>#N/A</v>
      </c>
      <c r="E632" t="e">
        <f t="shared" si="19"/>
        <v>#N/A</v>
      </c>
    </row>
    <row r="633" spans="1:5" x14ac:dyDescent="0.25">
      <c r="A633" s="1">
        <v>41464</v>
      </c>
      <c r="B633" s="3">
        <v>43.283022000000003</v>
      </c>
      <c r="C633" s="1">
        <v>41464</v>
      </c>
      <c r="D633" t="e">
        <f t="shared" si="18"/>
        <v>#N/A</v>
      </c>
      <c r="E633" t="e">
        <f t="shared" si="19"/>
        <v>#N/A</v>
      </c>
    </row>
    <row r="634" spans="1:5" x14ac:dyDescent="0.25">
      <c r="A634" s="1">
        <v>41465</v>
      </c>
      <c r="B634" s="3">
        <v>43.617398000000001</v>
      </c>
      <c r="C634" s="1">
        <v>41465</v>
      </c>
      <c r="D634" t="e">
        <f t="shared" si="18"/>
        <v>#N/A</v>
      </c>
      <c r="E634" t="e">
        <f t="shared" si="19"/>
        <v>#N/A</v>
      </c>
    </row>
    <row r="635" spans="1:5" x14ac:dyDescent="0.25">
      <c r="A635" s="1">
        <v>41466</v>
      </c>
      <c r="B635" s="3">
        <v>44.183979000000001</v>
      </c>
      <c r="C635" s="1">
        <v>41466</v>
      </c>
      <c r="D635" t="e">
        <f t="shared" si="18"/>
        <v>#N/A</v>
      </c>
      <c r="E635" t="e">
        <f t="shared" si="19"/>
        <v>#N/A</v>
      </c>
    </row>
    <row r="636" spans="1:5" x14ac:dyDescent="0.25">
      <c r="A636" s="1">
        <v>41467</v>
      </c>
      <c r="B636" s="3">
        <v>44.081808000000002</v>
      </c>
      <c r="C636" s="1">
        <v>41467</v>
      </c>
      <c r="D636" t="e">
        <f t="shared" si="18"/>
        <v>#N/A</v>
      </c>
      <c r="E636" t="e">
        <f t="shared" si="19"/>
        <v>#N/A</v>
      </c>
    </row>
    <row r="637" spans="1:5" x14ac:dyDescent="0.25">
      <c r="A637" s="1">
        <v>41470</v>
      </c>
      <c r="B637" s="3">
        <v>44.118962000000003</v>
      </c>
      <c r="C637" s="1">
        <v>41470</v>
      </c>
      <c r="D637" t="e">
        <f t="shared" si="18"/>
        <v>#N/A</v>
      </c>
      <c r="E637" t="e">
        <f t="shared" si="19"/>
        <v>#N/A</v>
      </c>
    </row>
    <row r="638" spans="1:5" x14ac:dyDescent="0.25">
      <c r="A638" s="1">
        <v>41471</v>
      </c>
      <c r="B638" s="3">
        <v>43.942487</v>
      </c>
      <c r="C638" s="1">
        <v>41471</v>
      </c>
      <c r="D638" t="e">
        <f t="shared" si="18"/>
        <v>#N/A</v>
      </c>
      <c r="E638" t="e">
        <f t="shared" si="19"/>
        <v>#N/A</v>
      </c>
    </row>
    <row r="639" spans="1:5" x14ac:dyDescent="0.25">
      <c r="A639" s="1">
        <v>41472</v>
      </c>
      <c r="B639" s="3">
        <v>44.304727</v>
      </c>
      <c r="C639" s="1">
        <v>41472</v>
      </c>
      <c r="D639" t="e">
        <f t="shared" si="18"/>
        <v>#N/A</v>
      </c>
      <c r="E639" t="e">
        <f t="shared" si="19"/>
        <v>#N/A</v>
      </c>
    </row>
    <row r="640" spans="1:5" x14ac:dyDescent="0.25">
      <c r="A640" s="1">
        <v>41473</v>
      </c>
      <c r="B640" s="3">
        <v>44.499777999999999</v>
      </c>
      <c r="C640" s="1">
        <v>41473</v>
      </c>
      <c r="D640" t="e">
        <f t="shared" si="18"/>
        <v>#N/A</v>
      </c>
      <c r="E640" t="e">
        <f t="shared" si="19"/>
        <v>#N/A</v>
      </c>
    </row>
    <row r="641" spans="1:5" x14ac:dyDescent="0.25">
      <c r="A641" s="1">
        <v>41474</v>
      </c>
      <c r="B641" s="3">
        <v>44.852730999999999</v>
      </c>
      <c r="C641" s="1">
        <v>41474</v>
      </c>
      <c r="D641" t="e">
        <f t="shared" si="18"/>
        <v>#N/A</v>
      </c>
      <c r="E641" t="e">
        <f t="shared" si="19"/>
        <v>#N/A</v>
      </c>
    </row>
    <row r="642" spans="1:5" x14ac:dyDescent="0.25">
      <c r="A642" s="1">
        <v>41477</v>
      </c>
      <c r="B642" s="3">
        <v>44.416184000000001</v>
      </c>
      <c r="C642" s="1">
        <v>41477</v>
      </c>
      <c r="D642" t="e">
        <f t="shared" si="18"/>
        <v>#N/A</v>
      </c>
      <c r="E642" t="e">
        <f t="shared" si="19"/>
        <v>#N/A</v>
      </c>
    </row>
    <row r="643" spans="1:5" x14ac:dyDescent="0.25">
      <c r="A643" s="1">
        <v>41478</v>
      </c>
      <c r="B643" s="3">
        <v>44.286149999999999</v>
      </c>
      <c r="C643" s="1">
        <v>41478</v>
      </c>
      <c r="D643" t="e">
        <f t="shared" ref="D643:D706" si="20">IF(B643=$H$5,$H$5,NA())</f>
        <v>#N/A</v>
      </c>
      <c r="E643" t="e">
        <f t="shared" ref="E643:E706" si="21">IF(B643=$H$4,$H$4,NA())</f>
        <v>#N/A</v>
      </c>
    </row>
    <row r="644" spans="1:5" x14ac:dyDescent="0.25">
      <c r="A644" s="1">
        <v>41479</v>
      </c>
      <c r="B644" s="3">
        <v>43.022953999999999</v>
      </c>
      <c r="C644" s="1">
        <v>41479</v>
      </c>
      <c r="D644" t="e">
        <f t="shared" si="20"/>
        <v>#N/A</v>
      </c>
      <c r="E644" t="e">
        <f t="shared" si="21"/>
        <v>#N/A</v>
      </c>
    </row>
    <row r="645" spans="1:5" x14ac:dyDescent="0.25">
      <c r="A645" s="1">
        <v>41480</v>
      </c>
      <c r="B645" s="3">
        <v>42.827902000000002</v>
      </c>
      <c r="C645" s="1">
        <v>41480</v>
      </c>
      <c r="D645" t="e">
        <f t="shared" si="20"/>
        <v>#N/A</v>
      </c>
      <c r="E645" t="e">
        <f t="shared" si="21"/>
        <v>#N/A</v>
      </c>
    </row>
    <row r="646" spans="1:5" x14ac:dyDescent="0.25">
      <c r="A646" s="1">
        <v>41481</v>
      </c>
      <c r="B646" s="3">
        <v>43.320175999999996</v>
      </c>
      <c r="C646" s="1">
        <v>41481</v>
      </c>
      <c r="D646" t="e">
        <f t="shared" si="20"/>
        <v>#N/A</v>
      </c>
      <c r="E646" t="e">
        <f t="shared" si="21"/>
        <v>#N/A</v>
      </c>
    </row>
    <row r="647" spans="1:5" x14ac:dyDescent="0.25">
      <c r="A647" s="1">
        <v>41484</v>
      </c>
      <c r="B647" s="3">
        <v>43.468786999999999</v>
      </c>
      <c r="C647" s="1">
        <v>41484</v>
      </c>
      <c r="D647" t="e">
        <f t="shared" si="20"/>
        <v>#N/A</v>
      </c>
      <c r="E647" t="e">
        <f t="shared" si="21"/>
        <v>#N/A</v>
      </c>
    </row>
    <row r="648" spans="1:5" x14ac:dyDescent="0.25">
      <c r="A648" s="1">
        <v>41485</v>
      </c>
      <c r="B648" s="3">
        <v>43.143701</v>
      </c>
      <c r="C648" s="1">
        <v>41485</v>
      </c>
      <c r="D648" t="e">
        <f t="shared" si="20"/>
        <v>#N/A</v>
      </c>
      <c r="E648" t="e">
        <f t="shared" si="21"/>
        <v>#N/A</v>
      </c>
    </row>
    <row r="649" spans="1:5" x14ac:dyDescent="0.25">
      <c r="A649" s="1">
        <v>41486</v>
      </c>
      <c r="B649" s="3">
        <v>43.413060000000002</v>
      </c>
      <c r="C649" s="1">
        <v>41486</v>
      </c>
      <c r="D649" t="e">
        <f t="shared" si="20"/>
        <v>#N/A</v>
      </c>
      <c r="E649" t="e">
        <f t="shared" si="21"/>
        <v>#N/A</v>
      </c>
    </row>
    <row r="650" spans="1:5" x14ac:dyDescent="0.25">
      <c r="A650" s="1">
        <v>41487</v>
      </c>
      <c r="B650" s="3">
        <v>43.896044000000003</v>
      </c>
      <c r="C650" s="1">
        <v>41487</v>
      </c>
      <c r="D650" t="e">
        <f t="shared" si="20"/>
        <v>#N/A</v>
      </c>
      <c r="E650" t="e">
        <f t="shared" si="21"/>
        <v>#N/A</v>
      </c>
    </row>
    <row r="651" spans="1:5" x14ac:dyDescent="0.25">
      <c r="A651" s="1">
        <v>41488</v>
      </c>
      <c r="B651" s="3">
        <v>44.035367999999998</v>
      </c>
      <c r="C651" s="1">
        <v>41488</v>
      </c>
      <c r="D651" t="e">
        <f t="shared" si="20"/>
        <v>#N/A</v>
      </c>
      <c r="E651" t="e">
        <f t="shared" si="21"/>
        <v>#N/A</v>
      </c>
    </row>
    <row r="652" spans="1:5" x14ac:dyDescent="0.25">
      <c r="A652" s="1">
        <v>41491</v>
      </c>
      <c r="B652" s="3">
        <v>44.091099</v>
      </c>
      <c r="C652" s="1">
        <v>41491</v>
      </c>
      <c r="D652" t="e">
        <f t="shared" si="20"/>
        <v>#N/A</v>
      </c>
      <c r="E652" t="e">
        <f t="shared" si="21"/>
        <v>#N/A</v>
      </c>
    </row>
    <row r="653" spans="1:5" x14ac:dyDescent="0.25">
      <c r="A653" s="1">
        <v>41492</v>
      </c>
      <c r="B653" s="3">
        <v>43.793875999999997</v>
      </c>
      <c r="C653" s="1">
        <v>41492</v>
      </c>
      <c r="D653" t="e">
        <f t="shared" si="20"/>
        <v>#N/A</v>
      </c>
      <c r="E653" t="e">
        <f t="shared" si="21"/>
        <v>#N/A</v>
      </c>
    </row>
    <row r="654" spans="1:5" x14ac:dyDescent="0.25">
      <c r="A654" s="1">
        <v>41493</v>
      </c>
      <c r="B654" s="3">
        <v>43.858893000000002</v>
      </c>
      <c r="C654" s="1">
        <v>41493</v>
      </c>
      <c r="D654" t="e">
        <f t="shared" si="20"/>
        <v>#N/A</v>
      </c>
      <c r="E654" t="e">
        <f t="shared" si="21"/>
        <v>#N/A</v>
      </c>
    </row>
    <row r="655" spans="1:5" x14ac:dyDescent="0.25">
      <c r="A655" s="1">
        <v>41494</v>
      </c>
      <c r="B655" s="3">
        <v>43.691706000000003</v>
      </c>
      <c r="C655" s="1">
        <v>41494</v>
      </c>
      <c r="D655" t="e">
        <f t="shared" si="20"/>
        <v>#N/A</v>
      </c>
      <c r="E655" t="e">
        <f t="shared" si="21"/>
        <v>#N/A</v>
      </c>
    </row>
    <row r="656" spans="1:5" x14ac:dyDescent="0.25">
      <c r="A656" s="1">
        <v>41495</v>
      </c>
      <c r="B656" s="3">
        <v>43.515227000000003</v>
      </c>
      <c r="C656" s="1">
        <v>41495</v>
      </c>
      <c r="D656" t="e">
        <f t="shared" si="20"/>
        <v>#N/A</v>
      </c>
      <c r="E656" t="e">
        <f t="shared" si="21"/>
        <v>#N/A</v>
      </c>
    </row>
    <row r="657" spans="1:5" x14ac:dyDescent="0.25">
      <c r="A657" s="1">
        <v>41498</v>
      </c>
      <c r="B657" s="3">
        <v>43.301599000000003</v>
      </c>
      <c r="C657" s="1">
        <v>41498</v>
      </c>
      <c r="D657" t="e">
        <f t="shared" si="20"/>
        <v>#N/A</v>
      </c>
      <c r="E657" t="e">
        <f t="shared" si="21"/>
        <v>#N/A</v>
      </c>
    </row>
    <row r="658" spans="1:5" x14ac:dyDescent="0.25">
      <c r="A658" s="1">
        <v>41499</v>
      </c>
      <c r="B658" s="3">
        <v>43.152988000000001</v>
      </c>
      <c r="C658" s="1">
        <v>41499</v>
      </c>
      <c r="D658" t="e">
        <f t="shared" si="20"/>
        <v>#N/A</v>
      </c>
      <c r="E658" t="e">
        <f t="shared" si="21"/>
        <v>#N/A</v>
      </c>
    </row>
    <row r="659" spans="1:5" x14ac:dyDescent="0.25">
      <c r="A659" s="1">
        <v>41500</v>
      </c>
      <c r="B659" s="3">
        <v>42.595697000000001</v>
      </c>
      <c r="C659" s="1">
        <v>41500</v>
      </c>
      <c r="D659" t="e">
        <f t="shared" si="20"/>
        <v>#N/A</v>
      </c>
      <c r="E659" t="e">
        <f t="shared" si="21"/>
        <v>#N/A</v>
      </c>
    </row>
    <row r="660" spans="1:5" x14ac:dyDescent="0.25">
      <c r="A660" s="1">
        <v>41501</v>
      </c>
      <c r="B660" s="3">
        <v>42.056980000000003</v>
      </c>
      <c r="C660" s="1">
        <v>41501</v>
      </c>
      <c r="D660" t="e">
        <f t="shared" si="20"/>
        <v>#N/A</v>
      </c>
      <c r="E660" t="e">
        <f t="shared" si="21"/>
        <v>#N/A</v>
      </c>
    </row>
    <row r="661" spans="1:5" x14ac:dyDescent="0.25">
      <c r="A661" s="1">
        <v>41502</v>
      </c>
      <c r="B661" s="3">
        <v>41.639014000000003</v>
      </c>
      <c r="C661" s="1">
        <v>41502</v>
      </c>
      <c r="D661" t="e">
        <f t="shared" si="20"/>
        <v>#N/A</v>
      </c>
      <c r="E661" t="e">
        <f t="shared" si="21"/>
        <v>#N/A</v>
      </c>
    </row>
    <row r="662" spans="1:5" x14ac:dyDescent="0.25">
      <c r="A662" s="1">
        <v>41505</v>
      </c>
      <c r="B662" s="3">
        <v>41.982675999999998</v>
      </c>
      <c r="C662" s="1">
        <v>41505</v>
      </c>
      <c r="D662" t="e">
        <f t="shared" si="20"/>
        <v>#N/A</v>
      </c>
      <c r="E662" t="e">
        <f t="shared" si="21"/>
        <v>#N/A</v>
      </c>
    </row>
    <row r="663" spans="1:5" x14ac:dyDescent="0.25">
      <c r="A663" s="1">
        <v>41506</v>
      </c>
      <c r="B663" s="3">
        <v>42.335628999999997</v>
      </c>
      <c r="C663" s="1">
        <v>41506</v>
      </c>
      <c r="D663" t="e">
        <f t="shared" si="20"/>
        <v>#N/A</v>
      </c>
      <c r="E663" t="e">
        <f t="shared" si="21"/>
        <v>#N/A</v>
      </c>
    </row>
    <row r="664" spans="1:5" x14ac:dyDescent="0.25">
      <c r="A664" s="1">
        <v>41507</v>
      </c>
      <c r="B664" s="3">
        <v>41.945521999999997</v>
      </c>
      <c r="C664" s="1">
        <v>41507</v>
      </c>
      <c r="D664" t="e">
        <f t="shared" si="20"/>
        <v>#N/A</v>
      </c>
      <c r="E664" t="e">
        <f t="shared" si="21"/>
        <v>#N/A</v>
      </c>
    </row>
    <row r="665" spans="1:5" x14ac:dyDescent="0.25">
      <c r="A665" s="1">
        <v>41508</v>
      </c>
      <c r="B665" s="3">
        <v>42.019829999999999</v>
      </c>
      <c r="C665" s="1">
        <v>41508</v>
      </c>
      <c r="D665" t="e">
        <f t="shared" si="20"/>
        <v>#N/A</v>
      </c>
      <c r="E665" t="e">
        <f t="shared" si="21"/>
        <v>#N/A</v>
      </c>
    </row>
    <row r="666" spans="1:5" x14ac:dyDescent="0.25">
      <c r="A666" s="1">
        <v>41509</v>
      </c>
      <c r="B666" s="3">
        <v>42.372779000000001</v>
      </c>
      <c r="C666" s="1">
        <v>41509</v>
      </c>
      <c r="D666" t="e">
        <f t="shared" si="20"/>
        <v>#N/A</v>
      </c>
      <c r="E666" t="e">
        <f t="shared" si="21"/>
        <v>#N/A</v>
      </c>
    </row>
    <row r="667" spans="1:5" x14ac:dyDescent="0.25">
      <c r="A667" s="1">
        <v>41512</v>
      </c>
      <c r="B667" s="3">
        <v>42.094133999999997</v>
      </c>
      <c r="C667" s="1">
        <v>41512</v>
      </c>
      <c r="D667" t="e">
        <f t="shared" si="20"/>
        <v>#N/A</v>
      </c>
      <c r="E667" t="e">
        <f t="shared" si="21"/>
        <v>#N/A</v>
      </c>
    </row>
    <row r="668" spans="1:5" x14ac:dyDescent="0.25">
      <c r="A668" s="1">
        <v>41513</v>
      </c>
      <c r="B668" s="3">
        <v>42.131287</v>
      </c>
      <c r="C668" s="1">
        <v>41513</v>
      </c>
      <c r="D668" t="e">
        <f t="shared" si="20"/>
        <v>#N/A</v>
      </c>
      <c r="E668" t="e">
        <f t="shared" si="21"/>
        <v>#N/A</v>
      </c>
    </row>
    <row r="669" spans="1:5" x14ac:dyDescent="0.25">
      <c r="A669" s="1">
        <v>41514</v>
      </c>
      <c r="B669" s="3">
        <v>41.704031000000001</v>
      </c>
      <c r="C669" s="1">
        <v>41514</v>
      </c>
      <c r="D669" t="e">
        <f t="shared" si="20"/>
        <v>#N/A</v>
      </c>
      <c r="E669" t="e">
        <f t="shared" si="21"/>
        <v>#N/A</v>
      </c>
    </row>
    <row r="670" spans="1:5" x14ac:dyDescent="0.25">
      <c r="A670" s="1">
        <v>41515</v>
      </c>
      <c r="B670" s="3">
        <v>41.416094999999999</v>
      </c>
      <c r="C670" s="1">
        <v>41515</v>
      </c>
      <c r="D670" t="e">
        <f t="shared" si="20"/>
        <v>#N/A</v>
      </c>
      <c r="E670" t="e">
        <f t="shared" si="21"/>
        <v>#N/A</v>
      </c>
    </row>
    <row r="671" spans="1:5" x14ac:dyDescent="0.25">
      <c r="A671" s="1">
        <v>41516</v>
      </c>
      <c r="B671" s="3">
        <v>41.573993000000002</v>
      </c>
      <c r="C671" s="1">
        <v>41516</v>
      </c>
      <c r="D671" t="e">
        <f t="shared" si="20"/>
        <v>#N/A</v>
      </c>
      <c r="E671" t="e">
        <f t="shared" si="21"/>
        <v>#N/A</v>
      </c>
    </row>
    <row r="672" spans="1:5" x14ac:dyDescent="0.25">
      <c r="A672" s="1">
        <v>41520</v>
      </c>
      <c r="B672" s="3">
        <v>41.425381999999999</v>
      </c>
      <c r="C672" s="1">
        <v>41520</v>
      </c>
      <c r="D672" t="e">
        <f t="shared" si="20"/>
        <v>#N/A</v>
      </c>
      <c r="E672" t="e">
        <f t="shared" si="21"/>
        <v>#N/A</v>
      </c>
    </row>
    <row r="673" spans="1:5" x14ac:dyDescent="0.25">
      <c r="A673" s="1">
        <v>41521</v>
      </c>
      <c r="B673" s="3">
        <v>42.029116000000002</v>
      </c>
      <c r="C673" s="1">
        <v>41521</v>
      </c>
      <c r="D673" t="e">
        <f t="shared" si="20"/>
        <v>#N/A</v>
      </c>
      <c r="E673" t="e">
        <f t="shared" si="21"/>
        <v>#N/A</v>
      </c>
    </row>
    <row r="674" spans="1:5" x14ac:dyDescent="0.25">
      <c r="A674" s="1">
        <v>41522</v>
      </c>
      <c r="B674" s="3">
        <v>41.434671999999999</v>
      </c>
      <c r="C674" s="1">
        <v>41522</v>
      </c>
      <c r="D674" t="e">
        <f t="shared" si="20"/>
        <v>#N/A</v>
      </c>
      <c r="E674" t="e">
        <f t="shared" si="21"/>
        <v>#N/A</v>
      </c>
    </row>
    <row r="675" spans="1:5" x14ac:dyDescent="0.25">
      <c r="A675" s="1">
        <v>41523</v>
      </c>
      <c r="B675" s="3">
        <v>41.304637999999997</v>
      </c>
      <c r="C675" s="1">
        <v>41523</v>
      </c>
      <c r="D675" t="e">
        <f t="shared" si="20"/>
        <v>#N/A</v>
      </c>
      <c r="E675" t="e">
        <f t="shared" si="21"/>
        <v>#N/A</v>
      </c>
    </row>
    <row r="676" spans="1:5" x14ac:dyDescent="0.25">
      <c r="A676" s="1">
        <v>41526</v>
      </c>
      <c r="B676" s="3">
        <v>41.406809000000003</v>
      </c>
      <c r="C676" s="1">
        <v>41526</v>
      </c>
      <c r="D676" t="e">
        <f t="shared" si="20"/>
        <v>#N/A</v>
      </c>
      <c r="E676" t="e">
        <f t="shared" si="21"/>
        <v>#N/A</v>
      </c>
    </row>
    <row r="677" spans="1:5" x14ac:dyDescent="0.25">
      <c r="A677" s="1">
        <v>41527</v>
      </c>
      <c r="B677" s="3">
        <v>41.369655000000002</v>
      </c>
      <c r="C677" s="1">
        <v>41527</v>
      </c>
      <c r="D677" t="e">
        <f t="shared" si="20"/>
        <v>#N/A</v>
      </c>
      <c r="E677" t="e">
        <f t="shared" si="21"/>
        <v>#N/A</v>
      </c>
    </row>
    <row r="678" spans="1:5" x14ac:dyDescent="0.25">
      <c r="A678" s="1">
        <v>41528</v>
      </c>
      <c r="B678" s="3">
        <v>41.156027000000002</v>
      </c>
      <c r="C678" s="1">
        <v>41528</v>
      </c>
      <c r="D678" t="e">
        <f t="shared" si="20"/>
        <v>#N/A</v>
      </c>
      <c r="E678" t="e">
        <f t="shared" si="21"/>
        <v>#N/A</v>
      </c>
    </row>
    <row r="679" spans="1:5" x14ac:dyDescent="0.25">
      <c r="A679" s="1">
        <v>41529</v>
      </c>
      <c r="B679" s="3">
        <v>41.746245000000002</v>
      </c>
      <c r="C679" s="1">
        <v>41529</v>
      </c>
      <c r="D679" t="e">
        <f t="shared" si="20"/>
        <v>#N/A</v>
      </c>
      <c r="E679" t="e">
        <f t="shared" si="21"/>
        <v>#N/A</v>
      </c>
    </row>
    <row r="680" spans="1:5" x14ac:dyDescent="0.25">
      <c r="A680" s="1">
        <v>41530</v>
      </c>
      <c r="B680" s="3">
        <v>42.074142999999999</v>
      </c>
      <c r="C680" s="1">
        <v>41530</v>
      </c>
      <c r="D680" t="e">
        <f t="shared" si="20"/>
        <v>#N/A</v>
      </c>
      <c r="E680" t="e">
        <f t="shared" si="21"/>
        <v>#N/A</v>
      </c>
    </row>
    <row r="681" spans="1:5" x14ac:dyDescent="0.25">
      <c r="A681" s="1">
        <v>41533</v>
      </c>
      <c r="B681" s="3">
        <v>42.280251999999997</v>
      </c>
      <c r="C681" s="1">
        <v>41533</v>
      </c>
      <c r="D681" t="e">
        <f t="shared" si="20"/>
        <v>#N/A</v>
      </c>
      <c r="E681" t="e">
        <f t="shared" si="21"/>
        <v>#N/A</v>
      </c>
    </row>
    <row r="682" spans="1:5" x14ac:dyDescent="0.25">
      <c r="A682" s="1">
        <v>41534</v>
      </c>
      <c r="B682" s="3">
        <v>42.645625000000003</v>
      </c>
      <c r="C682" s="1">
        <v>41534</v>
      </c>
      <c r="D682" t="e">
        <f t="shared" si="20"/>
        <v>#N/A</v>
      </c>
      <c r="E682" t="e">
        <f t="shared" si="21"/>
        <v>#N/A</v>
      </c>
    </row>
    <row r="683" spans="1:5" x14ac:dyDescent="0.25">
      <c r="A683" s="1">
        <v>41535</v>
      </c>
      <c r="B683" s="3">
        <v>43.179631000000001</v>
      </c>
      <c r="C683" s="1">
        <v>41535</v>
      </c>
      <c r="D683" t="e">
        <f t="shared" si="20"/>
        <v>#N/A</v>
      </c>
      <c r="E683" t="e">
        <f t="shared" si="21"/>
        <v>#N/A</v>
      </c>
    </row>
    <row r="684" spans="1:5" x14ac:dyDescent="0.25">
      <c r="A684" s="1">
        <v>41536</v>
      </c>
      <c r="B684" s="3">
        <v>42.898575999999998</v>
      </c>
      <c r="C684" s="1">
        <v>41536</v>
      </c>
      <c r="D684" t="e">
        <f t="shared" si="20"/>
        <v>#N/A</v>
      </c>
      <c r="E684" t="e">
        <f t="shared" si="21"/>
        <v>#N/A</v>
      </c>
    </row>
    <row r="685" spans="1:5" x14ac:dyDescent="0.25">
      <c r="A685" s="1">
        <v>41537</v>
      </c>
      <c r="B685" s="3">
        <v>42.711204000000002</v>
      </c>
      <c r="C685" s="1">
        <v>41537</v>
      </c>
      <c r="D685" t="e">
        <f t="shared" si="20"/>
        <v>#N/A</v>
      </c>
      <c r="E685" t="e">
        <f t="shared" si="21"/>
        <v>#N/A</v>
      </c>
    </row>
    <row r="686" spans="1:5" x14ac:dyDescent="0.25">
      <c r="A686" s="1">
        <v>41540</v>
      </c>
      <c r="B686" s="3">
        <v>42.430148000000003</v>
      </c>
      <c r="C686" s="1">
        <v>41540</v>
      </c>
      <c r="D686" t="e">
        <f t="shared" si="20"/>
        <v>#N/A</v>
      </c>
      <c r="E686" t="e">
        <f t="shared" si="21"/>
        <v>#N/A</v>
      </c>
    </row>
    <row r="687" spans="1:5" x14ac:dyDescent="0.25">
      <c r="A687" s="1">
        <v>41541</v>
      </c>
      <c r="B687" s="3">
        <v>42.411411000000001</v>
      </c>
      <c r="C687" s="1">
        <v>41541</v>
      </c>
      <c r="D687" t="e">
        <f t="shared" si="20"/>
        <v>#N/A</v>
      </c>
      <c r="E687" t="e">
        <f t="shared" si="21"/>
        <v>#N/A</v>
      </c>
    </row>
    <row r="688" spans="1:5" x14ac:dyDescent="0.25">
      <c r="A688" s="1">
        <v>41542</v>
      </c>
      <c r="B688" s="3">
        <v>42.111618</v>
      </c>
      <c r="C688" s="1">
        <v>41542</v>
      </c>
      <c r="D688" t="e">
        <f t="shared" si="20"/>
        <v>#N/A</v>
      </c>
      <c r="E688" t="e">
        <f t="shared" si="21"/>
        <v>#N/A</v>
      </c>
    </row>
    <row r="689" spans="1:5" x14ac:dyDescent="0.25">
      <c r="A689" s="1">
        <v>41543</v>
      </c>
      <c r="B689" s="3">
        <v>42.224038999999998</v>
      </c>
      <c r="C689" s="1">
        <v>41543</v>
      </c>
      <c r="D689" t="e">
        <f t="shared" si="20"/>
        <v>#N/A</v>
      </c>
      <c r="E689" t="e">
        <f t="shared" si="21"/>
        <v>#N/A</v>
      </c>
    </row>
    <row r="690" spans="1:5" x14ac:dyDescent="0.25">
      <c r="A690" s="1">
        <v>41544</v>
      </c>
      <c r="B690" s="3">
        <v>42.139721999999999</v>
      </c>
      <c r="C690" s="1">
        <v>41544</v>
      </c>
      <c r="D690" t="e">
        <f t="shared" si="20"/>
        <v>#N/A</v>
      </c>
      <c r="E690" t="e">
        <f t="shared" si="21"/>
        <v>#N/A</v>
      </c>
    </row>
    <row r="691" spans="1:5" x14ac:dyDescent="0.25">
      <c r="A691" s="1">
        <v>41547</v>
      </c>
      <c r="B691" s="3">
        <v>41.989826000000001</v>
      </c>
      <c r="C691" s="1">
        <v>41547</v>
      </c>
      <c r="D691" t="e">
        <f t="shared" si="20"/>
        <v>#N/A</v>
      </c>
      <c r="E691" t="e">
        <f t="shared" si="21"/>
        <v>#N/A</v>
      </c>
    </row>
    <row r="692" spans="1:5" x14ac:dyDescent="0.25">
      <c r="A692" s="1">
        <v>41548</v>
      </c>
      <c r="B692" s="3">
        <v>41.671295000000001</v>
      </c>
      <c r="C692" s="1">
        <v>41548</v>
      </c>
      <c r="D692" t="e">
        <f t="shared" si="20"/>
        <v>#N/A</v>
      </c>
      <c r="E692" t="e">
        <f t="shared" si="21"/>
        <v>#N/A</v>
      </c>
    </row>
    <row r="693" spans="1:5" x14ac:dyDescent="0.25">
      <c r="A693" s="1">
        <v>41549</v>
      </c>
      <c r="B693" s="3">
        <v>41.221604999999997</v>
      </c>
      <c r="C693" s="1">
        <v>41549</v>
      </c>
      <c r="D693" t="e">
        <f t="shared" si="20"/>
        <v>#N/A</v>
      </c>
      <c r="E693" t="e">
        <f t="shared" si="21"/>
        <v>#N/A</v>
      </c>
    </row>
    <row r="694" spans="1:5" x14ac:dyDescent="0.25">
      <c r="A694" s="1">
        <v>41550</v>
      </c>
      <c r="B694" s="3">
        <v>40.668861</v>
      </c>
      <c r="C694" s="1">
        <v>41550</v>
      </c>
      <c r="D694" t="e">
        <f t="shared" si="20"/>
        <v>#N/A</v>
      </c>
      <c r="E694" t="e">
        <f t="shared" si="21"/>
        <v>#N/A</v>
      </c>
    </row>
    <row r="695" spans="1:5" x14ac:dyDescent="0.25">
      <c r="A695" s="1">
        <v>41551</v>
      </c>
      <c r="B695" s="3">
        <v>40.725073000000002</v>
      </c>
      <c r="C695" s="1">
        <v>41551</v>
      </c>
      <c r="D695" t="e">
        <f t="shared" si="20"/>
        <v>#N/A</v>
      </c>
      <c r="E695" t="e">
        <f t="shared" si="21"/>
        <v>#N/A</v>
      </c>
    </row>
    <row r="696" spans="1:5" x14ac:dyDescent="0.25">
      <c r="A696" s="1">
        <v>41554</v>
      </c>
      <c r="B696" s="3">
        <v>40.640756000000003</v>
      </c>
      <c r="C696" s="1">
        <v>41554</v>
      </c>
      <c r="D696" t="e">
        <f t="shared" si="20"/>
        <v>#N/A</v>
      </c>
      <c r="E696" t="e">
        <f t="shared" si="21"/>
        <v>#N/A</v>
      </c>
    </row>
    <row r="697" spans="1:5" x14ac:dyDescent="0.25">
      <c r="A697" s="1">
        <v>41555</v>
      </c>
      <c r="B697" s="3">
        <v>40.725073000000002</v>
      </c>
      <c r="C697" s="1">
        <v>41555</v>
      </c>
      <c r="D697" t="e">
        <f t="shared" si="20"/>
        <v>#N/A</v>
      </c>
      <c r="E697" t="e">
        <f t="shared" si="21"/>
        <v>#N/A</v>
      </c>
    </row>
    <row r="698" spans="1:5" x14ac:dyDescent="0.25">
      <c r="A698" s="1">
        <v>41556</v>
      </c>
      <c r="B698" s="3">
        <v>40.874969999999998</v>
      </c>
      <c r="C698" s="1">
        <v>41556</v>
      </c>
      <c r="D698" t="e">
        <f t="shared" si="20"/>
        <v>#N/A</v>
      </c>
      <c r="E698" t="e">
        <f t="shared" si="21"/>
        <v>#N/A</v>
      </c>
    </row>
    <row r="699" spans="1:5" x14ac:dyDescent="0.25">
      <c r="A699" s="1">
        <v>41557</v>
      </c>
      <c r="B699" s="3">
        <v>41.268447000000002</v>
      </c>
      <c r="C699" s="1">
        <v>41557</v>
      </c>
      <c r="D699" t="e">
        <f t="shared" si="20"/>
        <v>#N/A</v>
      </c>
      <c r="E699" t="e">
        <f t="shared" si="21"/>
        <v>#N/A</v>
      </c>
    </row>
    <row r="700" spans="1:5" x14ac:dyDescent="0.25">
      <c r="A700" s="1">
        <v>41558</v>
      </c>
      <c r="B700" s="3">
        <v>41.146655000000003</v>
      </c>
      <c r="C700" s="1">
        <v>41558</v>
      </c>
      <c r="D700" t="e">
        <f t="shared" si="20"/>
        <v>#N/A</v>
      </c>
      <c r="E700" t="e">
        <f t="shared" si="21"/>
        <v>#N/A</v>
      </c>
    </row>
    <row r="701" spans="1:5" x14ac:dyDescent="0.25">
      <c r="A701" s="1">
        <v>41561</v>
      </c>
      <c r="B701" s="3">
        <v>41.380868999999997</v>
      </c>
      <c r="C701" s="1">
        <v>41561</v>
      </c>
      <c r="D701" t="e">
        <f t="shared" si="20"/>
        <v>#N/A</v>
      </c>
      <c r="E701" t="e">
        <f t="shared" si="21"/>
        <v>#N/A</v>
      </c>
    </row>
    <row r="702" spans="1:5" x14ac:dyDescent="0.25">
      <c r="A702" s="1">
        <v>41562</v>
      </c>
      <c r="B702" s="3">
        <v>41.015495999999999</v>
      </c>
      <c r="C702" s="1">
        <v>41562</v>
      </c>
      <c r="D702" t="e">
        <f t="shared" si="20"/>
        <v>#N/A</v>
      </c>
      <c r="E702" t="e">
        <f t="shared" si="21"/>
        <v>#N/A</v>
      </c>
    </row>
    <row r="703" spans="1:5" x14ac:dyDescent="0.25">
      <c r="A703" s="1">
        <v>41563</v>
      </c>
      <c r="B703" s="3">
        <v>42.195934999999999</v>
      </c>
      <c r="C703" s="1">
        <v>41563</v>
      </c>
      <c r="D703" t="e">
        <f t="shared" si="20"/>
        <v>#N/A</v>
      </c>
      <c r="E703" t="e">
        <f t="shared" si="21"/>
        <v>#N/A</v>
      </c>
    </row>
    <row r="704" spans="1:5" x14ac:dyDescent="0.25">
      <c r="A704" s="1">
        <v>41564</v>
      </c>
      <c r="B704" s="3">
        <v>42.186563999999997</v>
      </c>
      <c r="C704" s="1">
        <v>41564</v>
      </c>
      <c r="D704" t="e">
        <f t="shared" si="20"/>
        <v>#N/A</v>
      </c>
      <c r="E704" t="e">
        <f t="shared" si="21"/>
        <v>#N/A</v>
      </c>
    </row>
    <row r="705" spans="1:5" x14ac:dyDescent="0.25">
      <c r="A705" s="1">
        <v>41565</v>
      </c>
      <c r="B705" s="3">
        <v>42.167827000000003</v>
      </c>
      <c r="C705" s="1">
        <v>41565</v>
      </c>
      <c r="D705" t="e">
        <f t="shared" si="20"/>
        <v>#N/A</v>
      </c>
      <c r="E705" t="e">
        <f t="shared" si="21"/>
        <v>#N/A</v>
      </c>
    </row>
    <row r="706" spans="1:5" x14ac:dyDescent="0.25">
      <c r="A706" s="1">
        <v>41568</v>
      </c>
      <c r="B706" s="3">
        <v>42.139721999999999</v>
      </c>
      <c r="C706" s="1">
        <v>41568</v>
      </c>
      <c r="D706" t="e">
        <f t="shared" si="20"/>
        <v>#N/A</v>
      </c>
      <c r="E706" t="e">
        <f t="shared" si="21"/>
        <v>#N/A</v>
      </c>
    </row>
    <row r="707" spans="1:5" x14ac:dyDescent="0.25">
      <c r="A707" s="1">
        <v>41569</v>
      </c>
      <c r="B707" s="3">
        <v>42.505094999999997</v>
      </c>
      <c r="C707" s="1">
        <v>41569</v>
      </c>
      <c r="D707" t="e">
        <f t="shared" ref="D707:D770" si="22">IF(B707=$H$5,$H$5,NA())</f>
        <v>#N/A</v>
      </c>
      <c r="E707" t="e">
        <f t="shared" ref="E707:E770" si="23">IF(B707=$H$4,$H$4,NA())</f>
        <v>#N/A</v>
      </c>
    </row>
    <row r="708" spans="1:5" x14ac:dyDescent="0.25">
      <c r="A708" s="1">
        <v>41570</v>
      </c>
      <c r="B708" s="3">
        <v>43.554375</v>
      </c>
      <c r="C708" s="1">
        <v>41570</v>
      </c>
      <c r="D708" t="e">
        <f t="shared" si="22"/>
        <v>#N/A</v>
      </c>
      <c r="E708" t="e">
        <f t="shared" si="23"/>
        <v>#N/A</v>
      </c>
    </row>
    <row r="709" spans="1:5" x14ac:dyDescent="0.25">
      <c r="A709" s="1">
        <v>41571</v>
      </c>
      <c r="B709" s="3">
        <v>43.554375</v>
      </c>
      <c r="C709" s="1">
        <v>41571</v>
      </c>
      <c r="D709" t="e">
        <f t="shared" si="22"/>
        <v>#N/A</v>
      </c>
      <c r="E709" t="e">
        <f t="shared" si="23"/>
        <v>#N/A</v>
      </c>
    </row>
    <row r="710" spans="1:5" x14ac:dyDescent="0.25">
      <c r="A710" s="1">
        <v>41572</v>
      </c>
      <c r="B710" s="3">
        <v>43.723005000000001</v>
      </c>
      <c r="C710" s="1">
        <v>41572</v>
      </c>
      <c r="D710" t="e">
        <f t="shared" si="22"/>
        <v>#N/A</v>
      </c>
      <c r="E710" t="e">
        <f t="shared" si="23"/>
        <v>#N/A</v>
      </c>
    </row>
    <row r="711" spans="1:5" x14ac:dyDescent="0.25">
      <c r="A711" s="1">
        <v>41575</v>
      </c>
      <c r="B711" s="3">
        <v>44.509962999999999</v>
      </c>
      <c r="C711" s="1">
        <v>41575</v>
      </c>
      <c r="D711" t="e">
        <f t="shared" si="22"/>
        <v>#N/A</v>
      </c>
      <c r="E711" t="e">
        <f t="shared" si="23"/>
        <v>#N/A</v>
      </c>
    </row>
    <row r="712" spans="1:5" x14ac:dyDescent="0.25">
      <c r="A712" s="1">
        <v>41576</v>
      </c>
      <c r="B712" s="3">
        <v>44.697335000000002</v>
      </c>
      <c r="C712" s="1">
        <v>41576</v>
      </c>
      <c r="D712" t="e">
        <f t="shared" si="22"/>
        <v>#N/A</v>
      </c>
      <c r="E712" t="e">
        <f t="shared" si="23"/>
        <v>#N/A</v>
      </c>
    </row>
    <row r="713" spans="1:5" x14ac:dyDescent="0.25">
      <c r="A713" s="1">
        <v>41577</v>
      </c>
      <c r="B713" s="3">
        <v>44.472492000000003</v>
      </c>
      <c r="C713" s="1">
        <v>41577</v>
      </c>
      <c r="D713" t="e">
        <f t="shared" si="22"/>
        <v>#N/A</v>
      </c>
      <c r="E713" t="e">
        <f t="shared" si="23"/>
        <v>#N/A</v>
      </c>
    </row>
    <row r="714" spans="1:5" x14ac:dyDescent="0.25">
      <c r="A714" s="1">
        <v>41578</v>
      </c>
      <c r="B714" s="3">
        <v>44.360067000000001</v>
      </c>
      <c r="C714" s="1">
        <v>41578</v>
      </c>
      <c r="D714" t="e">
        <f t="shared" si="22"/>
        <v>#N/A</v>
      </c>
      <c r="E714" t="e">
        <f t="shared" si="23"/>
        <v>#N/A</v>
      </c>
    </row>
    <row r="715" spans="1:5" x14ac:dyDescent="0.25">
      <c r="A715" s="1">
        <v>41579</v>
      </c>
      <c r="B715" s="3">
        <v>44.435017000000002</v>
      </c>
      <c r="C715" s="1">
        <v>41579</v>
      </c>
      <c r="D715" t="e">
        <f t="shared" si="22"/>
        <v>#N/A</v>
      </c>
      <c r="E715" t="e">
        <f t="shared" si="23"/>
        <v>#N/A</v>
      </c>
    </row>
    <row r="716" spans="1:5" x14ac:dyDescent="0.25">
      <c r="A716" s="1">
        <v>41582</v>
      </c>
      <c r="B716" s="3">
        <v>44.200803000000001</v>
      </c>
      <c r="C716" s="1">
        <v>41582</v>
      </c>
      <c r="D716" t="e">
        <f t="shared" si="22"/>
        <v>#N/A</v>
      </c>
      <c r="E716" t="e">
        <f t="shared" si="23"/>
        <v>#N/A</v>
      </c>
    </row>
    <row r="717" spans="1:5" x14ac:dyDescent="0.25">
      <c r="A717" s="1">
        <v>41583</v>
      </c>
      <c r="B717" s="3">
        <v>44.294486999999997</v>
      </c>
      <c r="C717" s="1">
        <v>41583</v>
      </c>
      <c r="D717" t="e">
        <f t="shared" si="22"/>
        <v>#N/A</v>
      </c>
      <c r="E717" t="e">
        <f t="shared" si="23"/>
        <v>#N/A</v>
      </c>
    </row>
    <row r="718" spans="1:5" x14ac:dyDescent="0.25">
      <c r="A718" s="1">
        <v>41584</v>
      </c>
      <c r="B718" s="3">
        <v>44.744177000000001</v>
      </c>
      <c r="C718" s="1">
        <v>41584</v>
      </c>
      <c r="D718" t="e">
        <f t="shared" si="22"/>
        <v>#N/A</v>
      </c>
      <c r="E718" t="e">
        <f t="shared" si="23"/>
        <v>#N/A</v>
      </c>
    </row>
    <row r="719" spans="1:5" x14ac:dyDescent="0.25">
      <c r="A719" s="1">
        <v>41585</v>
      </c>
      <c r="B719" s="3">
        <v>44.341332999999999</v>
      </c>
      <c r="C719" s="1">
        <v>41585</v>
      </c>
      <c r="D719" t="e">
        <f t="shared" si="22"/>
        <v>#N/A</v>
      </c>
      <c r="E719" t="e">
        <f t="shared" si="23"/>
        <v>#N/A</v>
      </c>
    </row>
    <row r="720" spans="1:5" x14ac:dyDescent="0.25">
      <c r="A720" s="1">
        <v>41586</v>
      </c>
      <c r="B720" s="3">
        <v>44.884706999999999</v>
      </c>
      <c r="C720" s="1">
        <v>41586</v>
      </c>
      <c r="D720" t="e">
        <f t="shared" si="22"/>
        <v>#N/A</v>
      </c>
      <c r="E720" t="e">
        <f t="shared" si="23"/>
        <v>#N/A</v>
      </c>
    </row>
    <row r="721" spans="1:5" x14ac:dyDescent="0.25">
      <c r="A721" s="1">
        <v>41589</v>
      </c>
      <c r="B721" s="3">
        <v>44.884706999999999</v>
      </c>
      <c r="C721" s="1">
        <v>41589</v>
      </c>
      <c r="D721" t="e">
        <f t="shared" si="22"/>
        <v>#N/A</v>
      </c>
      <c r="E721" t="e">
        <f t="shared" si="23"/>
        <v>#N/A</v>
      </c>
    </row>
    <row r="722" spans="1:5" x14ac:dyDescent="0.25">
      <c r="A722" s="1">
        <v>41590</v>
      </c>
      <c r="B722" s="3">
        <v>44.912810999999998</v>
      </c>
      <c r="C722" s="1">
        <v>41590</v>
      </c>
      <c r="D722" t="e">
        <f t="shared" si="22"/>
        <v>#N/A</v>
      </c>
      <c r="E722" t="e">
        <f t="shared" si="23"/>
        <v>#N/A</v>
      </c>
    </row>
    <row r="723" spans="1:5" x14ac:dyDescent="0.25">
      <c r="A723" s="1">
        <v>41591</v>
      </c>
      <c r="B723" s="3">
        <v>45.100183000000001</v>
      </c>
      <c r="C723" s="1">
        <v>41591</v>
      </c>
      <c r="D723" t="e">
        <f t="shared" si="22"/>
        <v>#N/A</v>
      </c>
      <c r="E723" t="e">
        <f t="shared" si="23"/>
        <v>#N/A</v>
      </c>
    </row>
    <row r="724" spans="1:5" x14ac:dyDescent="0.25">
      <c r="A724" s="1">
        <v>41592</v>
      </c>
      <c r="B724" s="3">
        <v>45.671664999999997</v>
      </c>
      <c r="C724" s="1">
        <v>41592</v>
      </c>
      <c r="D724" t="e">
        <f t="shared" si="22"/>
        <v>#N/A</v>
      </c>
      <c r="E724" t="e">
        <f t="shared" si="23"/>
        <v>#N/A</v>
      </c>
    </row>
    <row r="725" spans="1:5" x14ac:dyDescent="0.25">
      <c r="A725" s="1">
        <v>41593</v>
      </c>
      <c r="B725" s="3">
        <v>45.493664000000003</v>
      </c>
      <c r="C725" s="1">
        <v>41593</v>
      </c>
      <c r="D725" t="e">
        <f t="shared" si="22"/>
        <v>#N/A</v>
      </c>
      <c r="E725" t="e">
        <f t="shared" si="23"/>
        <v>#N/A</v>
      </c>
    </row>
    <row r="726" spans="1:5" x14ac:dyDescent="0.25">
      <c r="A726" s="1">
        <v>41596</v>
      </c>
      <c r="B726" s="3">
        <v>45.587347999999999</v>
      </c>
      <c r="C726" s="1">
        <v>41596</v>
      </c>
      <c r="D726" t="e">
        <f t="shared" si="22"/>
        <v>#N/A</v>
      </c>
      <c r="E726" t="e">
        <f t="shared" si="23"/>
        <v>#N/A</v>
      </c>
    </row>
    <row r="727" spans="1:5" x14ac:dyDescent="0.25">
      <c r="A727" s="1">
        <v>41597</v>
      </c>
      <c r="B727" s="3">
        <v>45.390608999999998</v>
      </c>
      <c r="C727" s="1">
        <v>41597</v>
      </c>
      <c r="D727" t="e">
        <f t="shared" si="22"/>
        <v>#N/A</v>
      </c>
      <c r="E727" t="e">
        <f t="shared" si="23"/>
        <v>#N/A</v>
      </c>
    </row>
    <row r="728" spans="1:5" x14ac:dyDescent="0.25">
      <c r="A728" s="1">
        <v>41598</v>
      </c>
      <c r="B728" s="3">
        <v>45.353133999999997</v>
      </c>
      <c r="C728" s="1">
        <v>41598</v>
      </c>
      <c r="D728" t="e">
        <f t="shared" si="22"/>
        <v>#N/A</v>
      </c>
      <c r="E728" t="e">
        <f t="shared" si="23"/>
        <v>#N/A</v>
      </c>
    </row>
    <row r="729" spans="1:5" x14ac:dyDescent="0.25">
      <c r="A729" s="1">
        <v>41599</v>
      </c>
      <c r="B729" s="3">
        <v>46.065142000000002</v>
      </c>
      <c r="C729" s="1">
        <v>41599</v>
      </c>
      <c r="D729" t="e">
        <f t="shared" si="22"/>
        <v>#N/A</v>
      </c>
      <c r="E729" t="e">
        <f t="shared" si="23"/>
        <v>#N/A</v>
      </c>
    </row>
    <row r="730" spans="1:5" x14ac:dyDescent="0.25">
      <c r="A730" s="1">
        <v>41600</v>
      </c>
      <c r="B730" s="3">
        <v>45.849665999999999</v>
      </c>
      <c r="C730" s="1">
        <v>41600</v>
      </c>
      <c r="D730" t="e">
        <f t="shared" si="22"/>
        <v>#N/A</v>
      </c>
      <c r="E730" t="e">
        <f t="shared" si="23"/>
        <v>#N/A</v>
      </c>
    </row>
    <row r="731" spans="1:5" x14ac:dyDescent="0.25">
      <c r="A731" s="1">
        <v>41603</v>
      </c>
      <c r="B731" s="3">
        <v>45.428083999999998</v>
      </c>
      <c r="C731" s="1">
        <v>41603</v>
      </c>
      <c r="D731" t="e">
        <f t="shared" si="22"/>
        <v>#N/A</v>
      </c>
      <c r="E731" t="e">
        <f t="shared" si="23"/>
        <v>#N/A</v>
      </c>
    </row>
    <row r="732" spans="1:5" x14ac:dyDescent="0.25">
      <c r="A732" s="1">
        <v>41604</v>
      </c>
      <c r="B732" s="3">
        <v>45.147024999999999</v>
      </c>
      <c r="C732" s="1">
        <v>41604</v>
      </c>
      <c r="D732" t="e">
        <f t="shared" si="22"/>
        <v>#N/A</v>
      </c>
      <c r="E732" t="e">
        <f t="shared" si="23"/>
        <v>#N/A</v>
      </c>
    </row>
    <row r="733" spans="1:5" x14ac:dyDescent="0.25">
      <c r="A733" s="1">
        <v>41605</v>
      </c>
      <c r="B733" s="3">
        <v>45.409346999999997</v>
      </c>
      <c r="C733" s="1">
        <v>41605</v>
      </c>
      <c r="D733" t="e">
        <f t="shared" si="22"/>
        <v>#N/A</v>
      </c>
      <c r="E733" t="e">
        <f t="shared" si="23"/>
        <v>#N/A</v>
      </c>
    </row>
    <row r="734" spans="1:5" x14ac:dyDescent="0.25">
      <c r="A734" s="1">
        <v>41607</v>
      </c>
      <c r="B734" s="3">
        <v>45.212603999999999</v>
      </c>
      <c r="C734" s="1">
        <v>41607</v>
      </c>
      <c r="D734" t="e">
        <f t="shared" si="22"/>
        <v>#N/A</v>
      </c>
      <c r="E734" t="e">
        <f t="shared" si="23"/>
        <v>#N/A</v>
      </c>
    </row>
    <row r="735" spans="1:5" x14ac:dyDescent="0.25">
      <c r="A735" s="1">
        <v>41610</v>
      </c>
      <c r="B735" s="3">
        <v>44.725442999999999</v>
      </c>
      <c r="C735" s="1">
        <v>41610</v>
      </c>
      <c r="D735" t="e">
        <f t="shared" si="22"/>
        <v>#N/A</v>
      </c>
      <c r="E735" t="e">
        <f t="shared" si="23"/>
        <v>#N/A</v>
      </c>
    </row>
    <row r="736" spans="1:5" x14ac:dyDescent="0.25">
      <c r="A736" s="1">
        <v>41611</v>
      </c>
      <c r="B736" s="3">
        <v>45.072077999999998</v>
      </c>
      <c r="C736" s="1">
        <v>41611</v>
      </c>
      <c r="D736" t="e">
        <f t="shared" si="22"/>
        <v>#N/A</v>
      </c>
      <c r="E736" t="e">
        <f t="shared" si="23"/>
        <v>#N/A</v>
      </c>
    </row>
    <row r="737" spans="1:5" x14ac:dyDescent="0.25">
      <c r="A737" s="1">
        <v>41612</v>
      </c>
      <c r="B737" s="3">
        <v>45.559243000000002</v>
      </c>
      <c r="C737" s="1">
        <v>41612</v>
      </c>
      <c r="D737" t="e">
        <f t="shared" si="22"/>
        <v>#N/A</v>
      </c>
      <c r="E737" t="e">
        <f t="shared" si="23"/>
        <v>#N/A</v>
      </c>
    </row>
    <row r="738" spans="1:5" x14ac:dyDescent="0.25">
      <c r="A738" s="1">
        <v>41613</v>
      </c>
      <c r="B738" s="3">
        <v>45.165762000000001</v>
      </c>
      <c r="C738" s="1">
        <v>41613</v>
      </c>
      <c r="D738" t="e">
        <f t="shared" si="22"/>
        <v>#N/A</v>
      </c>
      <c r="E738" t="e">
        <f t="shared" si="23"/>
        <v>#N/A</v>
      </c>
    </row>
    <row r="739" spans="1:5" x14ac:dyDescent="0.25">
      <c r="A739" s="1">
        <v>41614</v>
      </c>
      <c r="B739" s="3">
        <v>45.905878000000001</v>
      </c>
      <c r="C739" s="1">
        <v>41614</v>
      </c>
      <c r="D739" t="e">
        <f t="shared" si="22"/>
        <v>#N/A</v>
      </c>
      <c r="E739" t="e">
        <f t="shared" si="23"/>
        <v>#N/A</v>
      </c>
    </row>
    <row r="740" spans="1:5" x14ac:dyDescent="0.25">
      <c r="A740" s="1">
        <v>41617</v>
      </c>
      <c r="B740" s="3">
        <v>45.662298</v>
      </c>
      <c r="C740" s="1">
        <v>41617</v>
      </c>
      <c r="D740" t="e">
        <f t="shared" si="22"/>
        <v>#N/A</v>
      </c>
      <c r="E740" t="e">
        <f t="shared" si="23"/>
        <v>#N/A</v>
      </c>
    </row>
    <row r="741" spans="1:5" x14ac:dyDescent="0.25">
      <c r="A741" s="1">
        <v>41618</v>
      </c>
      <c r="B741" s="3">
        <v>45.334395999999998</v>
      </c>
      <c r="C741" s="1">
        <v>41618</v>
      </c>
      <c r="D741" t="e">
        <f t="shared" si="22"/>
        <v>#N/A</v>
      </c>
      <c r="E741" t="e">
        <f t="shared" si="23"/>
        <v>#N/A</v>
      </c>
    </row>
    <row r="742" spans="1:5" x14ac:dyDescent="0.25">
      <c r="A742" s="1">
        <v>41619</v>
      </c>
      <c r="B742" s="3">
        <v>45.259450000000001</v>
      </c>
      <c r="C742" s="1">
        <v>41619</v>
      </c>
      <c r="D742" t="e">
        <f t="shared" si="22"/>
        <v>#N/A</v>
      </c>
      <c r="E742" t="e">
        <f t="shared" si="23"/>
        <v>#N/A</v>
      </c>
    </row>
    <row r="743" spans="1:5" x14ac:dyDescent="0.25">
      <c r="A743" s="1">
        <v>41620</v>
      </c>
      <c r="B743" s="3">
        <v>44.664549000000001</v>
      </c>
      <c r="C743" s="1">
        <v>41620</v>
      </c>
      <c r="D743" t="e">
        <f t="shared" si="22"/>
        <v>#N/A</v>
      </c>
      <c r="E743" t="e">
        <f t="shared" si="23"/>
        <v>#N/A</v>
      </c>
    </row>
    <row r="744" spans="1:5" x14ac:dyDescent="0.25">
      <c r="A744" s="1">
        <v>41621</v>
      </c>
      <c r="B744" s="3">
        <v>44.92895</v>
      </c>
      <c r="C744" s="1">
        <v>41621</v>
      </c>
      <c r="D744" t="e">
        <f t="shared" si="22"/>
        <v>#N/A</v>
      </c>
      <c r="E744" t="e">
        <f t="shared" si="23"/>
        <v>#N/A</v>
      </c>
    </row>
    <row r="745" spans="1:5" x14ac:dyDescent="0.25">
      <c r="A745" s="1">
        <v>41624</v>
      </c>
      <c r="B745" s="3">
        <v>45.089477000000002</v>
      </c>
      <c r="C745" s="1">
        <v>41624</v>
      </c>
      <c r="D745" t="e">
        <f t="shared" si="22"/>
        <v>#N/A</v>
      </c>
      <c r="E745" t="e">
        <f t="shared" si="23"/>
        <v>#N/A</v>
      </c>
    </row>
    <row r="746" spans="1:5" x14ac:dyDescent="0.25">
      <c r="A746" s="1">
        <v>41625</v>
      </c>
      <c r="B746" s="3">
        <v>44.711762</v>
      </c>
      <c r="C746" s="1">
        <v>41625</v>
      </c>
      <c r="D746" t="e">
        <f t="shared" si="22"/>
        <v>#N/A</v>
      </c>
      <c r="E746" t="e">
        <f t="shared" si="23"/>
        <v>#N/A</v>
      </c>
    </row>
    <row r="747" spans="1:5" x14ac:dyDescent="0.25">
      <c r="A747" s="1">
        <v>41626</v>
      </c>
      <c r="B747" s="3">
        <v>45.533290000000001</v>
      </c>
      <c r="C747" s="1">
        <v>41626</v>
      </c>
      <c r="D747" t="e">
        <f t="shared" si="22"/>
        <v>#N/A</v>
      </c>
      <c r="E747" t="e">
        <f t="shared" si="23"/>
        <v>#N/A</v>
      </c>
    </row>
    <row r="748" spans="1:5" x14ac:dyDescent="0.25">
      <c r="A748" s="1">
        <v>41627</v>
      </c>
      <c r="B748" s="3">
        <v>45.136690000000002</v>
      </c>
      <c r="C748" s="1">
        <v>41627</v>
      </c>
      <c r="D748" t="e">
        <f t="shared" si="22"/>
        <v>#N/A</v>
      </c>
      <c r="E748" t="e">
        <f t="shared" si="23"/>
        <v>#N/A</v>
      </c>
    </row>
    <row r="749" spans="1:5" x14ac:dyDescent="0.25">
      <c r="A749" s="1">
        <v>41628</v>
      </c>
      <c r="B749" s="3">
        <v>45.722144</v>
      </c>
      <c r="C749" s="1">
        <v>41628</v>
      </c>
      <c r="D749" t="e">
        <f t="shared" si="22"/>
        <v>#N/A</v>
      </c>
      <c r="E749" t="e">
        <f t="shared" si="23"/>
        <v>#N/A</v>
      </c>
    </row>
    <row r="750" spans="1:5" x14ac:dyDescent="0.25">
      <c r="A750" s="1">
        <v>41631</v>
      </c>
      <c r="B750" s="3">
        <v>45.504959999999997</v>
      </c>
      <c r="C750" s="1">
        <v>41631</v>
      </c>
      <c r="D750" t="e">
        <f t="shared" si="22"/>
        <v>#N/A</v>
      </c>
      <c r="E750" t="e">
        <f t="shared" si="23"/>
        <v>#N/A</v>
      </c>
    </row>
    <row r="751" spans="1:5" x14ac:dyDescent="0.25">
      <c r="A751" s="1">
        <v>41632</v>
      </c>
      <c r="B751" s="3">
        <v>45.797688000000001</v>
      </c>
      <c r="C751" s="1">
        <v>41632</v>
      </c>
      <c r="D751" t="e">
        <f t="shared" si="22"/>
        <v>#N/A</v>
      </c>
      <c r="E751" t="e">
        <f t="shared" si="23"/>
        <v>#N/A</v>
      </c>
    </row>
    <row r="752" spans="1:5" x14ac:dyDescent="0.25">
      <c r="A752" s="1">
        <v>41634</v>
      </c>
      <c r="B752" s="3">
        <v>45.882674000000002</v>
      </c>
      <c r="C752" s="1">
        <v>41634</v>
      </c>
      <c r="D752" t="e">
        <f t="shared" si="22"/>
        <v>#N/A</v>
      </c>
      <c r="E752" t="e">
        <f t="shared" si="23"/>
        <v>#N/A</v>
      </c>
    </row>
    <row r="753" spans="1:5" x14ac:dyDescent="0.25">
      <c r="A753" s="1">
        <v>41635</v>
      </c>
      <c r="B753" s="3">
        <v>46.080972000000003</v>
      </c>
      <c r="C753" s="1">
        <v>41635</v>
      </c>
      <c r="D753" t="e">
        <f t="shared" si="22"/>
        <v>#N/A</v>
      </c>
      <c r="E753" t="e">
        <f t="shared" si="23"/>
        <v>#N/A</v>
      </c>
    </row>
    <row r="754" spans="1:5" x14ac:dyDescent="0.25">
      <c r="A754" s="1">
        <v>41638</v>
      </c>
      <c r="B754" s="3">
        <v>46.118744</v>
      </c>
      <c r="C754" s="1">
        <v>41638</v>
      </c>
      <c r="D754" t="e">
        <f t="shared" si="22"/>
        <v>#N/A</v>
      </c>
      <c r="E754" t="e">
        <f t="shared" si="23"/>
        <v>#N/A</v>
      </c>
    </row>
    <row r="755" spans="1:5" x14ac:dyDescent="0.25">
      <c r="A755" s="1">
        <v>41639</v>
      </c>
      <c r="B755" s="3">
        <v>46.005431999999999</v>
      </c>
      <c r="C755" s="1">
        <v>41639</v>
      </c>
      <c r="D755" t="e">
        <f t="shared" si="22"/>
        <v>#N/A</v>
      </c>
      <c r="E755" t="e">
        <f t="shared" si="23"/>
        <v>#N/A</v>
      </c>
    </row>
    <row r="756" spans="1:5" x14ac:dyDescent="0.25">
      <c r="A756" s="1">
        <v>41641</v>
      </c>
      <c r="B756" s="3">
        <v>45.013931999999997</v>
      </c>
      <c r="C756" s="1">
        <v>41641</v>
      </c>
      <c r="D756" t="e">
        <f t="shared" si="22"/>
        <v>#N/A</v>
      </c>
      <c r="E756" t="e">
        <f t="shared" si="23"/>
        <v>#N/A</v>
      </c>
    </row>
    <row r="757" spans="1:5" x14ac:dyDescent="0.25">
      <c r="A757" s="1">
        <v>41642</v>
      </c>
      <c r="B757" s="3">
        <v>44.947833000000003</v>
      </c>
      <c r="C757" s="1">
        <v>41642</v>
      </c>
      <c r="D757" t="e">
        <f t="shared" si="22"/>
        <v>#N/A</v>
      </c>
      <c r="E757" t="e">
        <f t="shared" si="23"/>
        <v>#N/A</v>
      </c>
    </row>
    <row r="758" spans="1:5" x14ac:dyDescent="0.25">
      <c r="A758" s="1">
        <v>41645</v>
      </c>
      <c r="B758" s="3">
        <v>45.061149</v>
      </c>
      <c r="C758" s="1">
        <v>41645</v>
      </c>
      <c r="D758" t="e">
        <f t="shared" si="22"/>
        <v>#N/A</v>
      </c>
      <c r="E758" t="e">
        <f t="shared" si="23"/>
        <v>#N/A</v>
      </c>
    </row>
    <row r="759" spans="1:5" x14ac:dyDescent="0.25">
      <c r="A759" s="1">
        <v>41646</v>
      </c>
      <c r="B759" s="3">
        <v>45.419974000000003</v>
      </c>
      <c r="C759" s="1">
        <v>41646</v>
      </c>
      <c r="D759" t="e">
        <f t="shared" si="22"/>
        <v>#N/A</v>
      </c>
      <c r="E759" t="e">
        <f t="shared" si="23"/>
        <v>#N/A</v>
      </c>
    </row>
    <row r="760" spans="1:5" x14ac:dyDescent="0.25">
      <c r="A760" s="1">
        <v>41647</v>
      </c>
      <c r="B760" s="3">
        <v>45.061149</v>
      </c>
      <c r="C760" s="1">
        <v>41647</v>
      </c>
      <c r="D760" t="e">
        <f t="shared" si="22"/>
        <v>#N/A</v>
      </c>
      <c r="E760" t="e">
        <f t="shared" si="23"/>
        <v>#N/A</v>
      </c>
    </row>
    <row r="761" spans="1:5" x14ac:dyDescent="0.25">
      <c r="A761" s="1">
        <v>41648</v>
      </c>
      <c r="B761" s="3">
        <v>45.297220000000003</v>
      </c>
      <c r="C761" s="1">
        <v>41648</v>
      </c>
      <c r="D761" t="e">
        <f t="shared" si="22"/>
        <v>#N/A</v>
      </c>
      <c r="E761" t="e">
        <f t="shared" si="23"/>
        <v>#N/A</v>
      </c>
    </row>
    <row r="762" spans="1:5" x14ac:dyDescent="0.25">
      <c r="A762" s="1">
        <v>41649</v>
      </c>
      <c r="B762" s="3">
        <v>45.731589</v>
      </c>
      <c r="C762" s="1">
        <v>41649</v>
      </c>
      <c r="D762" t="e">
        <f t="shared" si="22"/>
        <v>#N/A</v>
      </c>
      <c r="E762" t="e">
        <f t="shared" si="23"/>
        <v>#N/A</v>
      </c>
    </row>
    <row r="763" spans="1:5" x14ac:dyDescent="0.25">
      <c r="A763" s="1">
        <v>41652</v>
      </c>
      <c r="B763" s="3">
        <v>44.787306999999998</v>
      </c>
      <c r="C763" s="1">
        <v>41652</v>
      </c>
      <c r="D763" t="e">
        <f t="shared" si="22"/>
        <v>#N/A</v>
      </c>
      <c r="E763" t="e">
        <f t="shared" si="23"/>
        <v>#N/A</v>
      </c>
    </row>
    <row r="764" spans="1:5" x14ac:dyDescent="0.25">
      <c r="A764" s="1">
        <v>41653</v>
      </c>
      <c r="B764" s="3">
        <v>45.363318999999997</v>
      </c>
      <c r="C764" s="1">
        <v>41653</v>
      </c>
      <c r="D764" t="e">
        <f t="shared" si="22"/>
        <v>#N/A</v>
      </c>
      <c r="E764" t="e">
        <f t="shared" si="23"/>
        <v>#N/A</v>
      </c>
    </row>
    <row r="765" spans="1:5" x14ac:dyDescent="0.25">
      <c r="A765" s="1">
        <v>41654</v>
      </c>
      <c r="B765" s="3">
        <v>45.391646999999999</v>
      </c>
      <c r="C765" s="1">
        <v>41654</v>
      </c>
      <c r="D765" t="e">
        <f t="shared" si="22"/>
        <v>#N/A</v>
      </c>
      <c r="E765" t="e">
        <f t="shared" si="23"/>
        <v>#N/A</v>
      </c>
    </row>
    <row r="766" spans="1:5" x14ac:dyDescent="0.25">
      <c r="A766" s="1">
        <v>41655</v>
      </c>
      <c r="B766" s="3">
        <v>45.656044999999999</v>
      </c>
      <c r="C766" s="1">
        <v>41655</v>
      </c>
      <c r="D766" t="e">
        <f t="shared" si="22"/>
        <v>#N/A</v>
      </c>
      <c r="E766" t="e">
        <f t="shared" si="23"/>
        <v>#N/A</v>
      </c>
    </row>
    <row r="767" spans="1:5" x14ac:dyDescent="0.25">
      <c r="A767" s="1">
        <v>41656</v>
      </c>
      <c r="B767" s="3">
        <v>45.788246999999998</v>
      </c>
      <c r="C767" s="1">
        <v>41656</v>
      </c>
      <c r="D767" t="e">
        <f t="shared" si="22"/>
        <v>#N/A</v>
      </c>
      <c r="E767" t="e">
        <f t="shared" si="23"/>
        <v>#N/A</v>
      </c>
    </row>
    <row r="768" spans="1:5" x14ac:dyDescent="0.25">
      <c r="A768" s="1">
        <v>41660</v>
      </c>
      <c r="B768" s="3">
        <v>46.883614000000001</v>
      </c>
      <c r="C768" s="1">
        <v>41660</v>
      </c>
      <c r="D768" t="e">
        <f t="shared" si="22"/>
        <v>#N/A</v>
      </c>
      <c r="E768" t="e">
        <f t="shared" si="23"/>
        <v>#N/A</v>
      </c>
    </row>
    <row r="769" spans="1:5" x14ac:dyDescent="0.25">
      <c r="A769" s="1">
        <v>41661</v>
      </c>
      <c r="B769" s="3">
        <v>46.685312000000003</v>
      </c>
      <c r="C769" s="1">
        <v>41661</v>
      </c>
      <c r="D769" t="e">
        <f t="shared" si="22"/>
        <v>#N/A</v>
      </c>
      <c r="E769" t="e">
        <f t="shared" si="23"/>
        <v>#N/A</v>
      </c>
    </row>
    <row r="770" spans="1:5" x14ac:dyDescent="0.25">
      <c r="A770" s="1">
        <v>41662</v>
      </c>
      <c r="B770" s="3">
        <v>46.354815000000002</v>
      </c>
      <c r="C770" s="1">
        <v>41662</v>
      </c>
      <c r="D770" t="e">
        <f t="shared" si="22"/>
        <v>#N/A</v>
      </c>
      <c r="E770" t="e">
        <f t="shared" si="23"/>
        <v>#N/A</v>
      </c>
    </row>
    <row r="771" spans="1:5" x14ac:dyDescent="0.25">
      <c r="A771" s="1">
        <v>41663</v>
      </c>
      <c r="B771" s="3">
        <v>45.769361000000004</v>
      </c>
      <c r="C771" s="1">
        <v>41663</v>
      </c>
      <c r="D771" t="e">
        <f t="shared" ref="D771:D834" si="24">IF(B771=$H$5,$H$5,NA())</f>
        <v>#N/A</v>
      </c>
      <c r="E771" t="e">
        <f t="shared" ref="E771:E834" si="25">IF(B771=$H$4,$H$4,NA())</f>
        <v>#N/A</v>
      </c>
    </row>
    <row r="772" spans="1:5" x14ac:dyDescent="0.25">
      <c r="A772" s="1">
        <v>41666</v>
      </c>
      <c r="B772" s="3">
        <v>46.317042999999998</v>
      </c>
      <c r="C772" s="1">
        <v>41666</v>
      </c>
      <c r="D772" t="e">
        <f t="shared" si="24"/>
        <v>#N/A</v>
      </c>
      <c r="E772" t="e">
        <f t="shared" si="25"/>
        <v>#N/A</v>
      </c>
    </row>
    <row r="773" spans="1:5" x14ac:dyDescent="0.25">
      <c r="A773" s="1">
        <v>41667</v>
      </c>
      <c r="B773" s="3">
        <v>46.250942999999999</v>
      </c>
      <c r="C773" s="1">
        <v>41667</v>
      </c>
      <c r="D773" t="e">
        <f t="shared" si="24"/>
        <v>#N/A</v>
      </c>
      <c r="E773" t="e">
        <f t="shared" si="25"/>
        <v>#N/A</v>
      </c>
    </row>
    <row r="774" spans="1:5" x14ac:dyDescent="0.25">
      <c r="A774" s="1">
        <v>41668</v>
      </c>
      <c r="B774" s="3">
        <v>45.231119999999997</v>
      </c>
      <c r="C774" s="1">
        <v>41668</v>
      </c>
      <c r="D774" t="e">
        <f t="shared" si="24"/>
        <v>#N/A</v>
      </c>
      <c r="E774" t="e">
        <f t="shared" si="25"/>
        <v>#N/A</v>
      </c>
    </row>
    <row r="775" spans="1:5" x14ac:dyDescent="0.25">
      <c r="A775" s="1">
        <v>41669</v>
      </c>
      <c r="B775" s="3">
        <v>45.59939</v>
      </c>
      <c r="C775" s="1">
        <v>41669</v>
      </c>
      <c r="D775" t="e">
        <f t="shared" si="24"/>
        <v>#N/A</v>
      </c>
      <c r="E775" t="e">
        <f t="shared" si="25"/>
        <v>#N/A</v>
      </c>
    </row>
    <row r="776" spans="1:5" x14ac:dyDescent="0.25">
      <c r="A776" s="1">
        <v>41670</v>
      </c>
      <c r="B776" s="3">
        <v>45.212234000000002</v>
      </c>
      <c r="C776" s="1">
        <v>41670</v>
      </c>
      <c r="D776" t="e">
        <f t="shared" si="24"/>
        <v>#N/A</v>
      </c>
      <c r="E776" t="e">
        <f t="shared" si="25"/>
        <v>#N/A</v>
      </c>
    </row>
    <row r="777" spans="1:5" x14ac:dyDescent="0.25">
      <c r="A777" s="1">
        <v>41673</v>
      </c>
      <c r="B777" s="3">
        <v>44.589008</v>
      </c>
      <c r="C777" s="1">
        <v>41673</v>
      </c>
      <c r="D777" t="e">
        <f t="shared" si="24"/>
        <v>#N/A</v>
      </c>
      <c r="E777" t="e">
        <f t="shared" si="25"/>
        <v>#N/A</v>
      </c>
    </row>
    <row r="778" spans="1:5" x14ac:dyDescent="0.25">
      <c r="A778" s="1">
        <v>41674</v>
      </c>
      <c r="B778" s="3">
        <v>44.673994</v>
      </c>
      <c r="C778" s="1">
        <v>41674</v>
      </c>
      <c r="D778" t="e">
        <f t="shared" si="24"/>
        <v>#N/A</v>
      </c>
      <c r="E778" t="e">
        <f t="shared" si="25"/>
        <v>#N/A</v>
      </c>
    </row>
    <row r="779" spans="1:5" x14ac:dyDescent="0.25">
      <c r="A779" s="1">
        <v>41675</v>
      </c>
      <c r="B779" s="3">
        <v>44.919505999999998</v>
      </c>
      <c r="C779" s="1">
        <v>41675</v>
      </c>
      <c r="D779" t="e">
        <f t="shared" si="24"/>
        <v>#N/A</v>
      </c>
      <c r="E779" t="e">
        <f t="shared" si="25"/>
        <v>#N/A</v>
      </c>
    </row>
    <row r="780" spans="1:5" x14ac:dyDescent="0.25">
      <c r="A780" s="1">
        <v>41676</v>
      </c>
      <c r="B780" s="3">
        <v>45.193348</v>
      </c>
      <c r="C780" s="1">
        <v>41676</v>
      </c>
      <c r="D780" t="e">
        <f t="shared" si="24"/>
        <v>#N/A</v>
      </c>
      <c r="E780" t="e">
        <f t="shared" si="25"/>
        <v>#N/A</v>
      </c>
    </row>
    <row r="781" spans="1:5" x14ac:dyDescent="0.25">
      <c r="A781" s="1">
        <v>41677</v>
      </c>
      <c r="B781" s="3">
        <v>46.165958000000003</v>
      </c>
      <c r="C781" s="1">
        <v>41677</v>
      </c>
      <c r="D781" t="e">
        <f t="shared" si="24"/>
        <v>#N/A</v>
      </c>
      <c r="E781" t="e">
        <f t="shared" si="25"/>
        <v>#N/A</v>
      </c>
    </row>
    <row r="782" spans="1:5" x14ac:dyDescent="0.25">
      <c r="A782" s="1">
        <v>41680</v>
      </c>
      <c r="B782" s="3">
        <v>45.986545999999997</v>
      </c>
      <c r="C782" s="1">
        <v>41680</v>
      </c>
      <c r="D782" t="e">
        <f t="shared" si="24"/>
        <v>#N/A</v>
      </c>
      <c r="E782" t="e">
        <f t="shared" si="25"/>
        <v>#N/A</v>
      </c>
    </row>
    <row r="783" spans="1:5" x14ac:dyDescent="0.25">
      <c r="A783" s="1">
        <v>41681</v>
      </c>
      <c r="B783" s="3">
        <v>46.175403000000003</v>
      </c>
      <c r="C783" s="1">
        <v>41681</v>
      </c>
      <c r="D783" t="e">
        <f t="shared" si="24"/>
        <v>#N/A</v>
      </c>
      <c r="E783" t="e">
        <f t="shared" si="25"/>
        <v>#N/A</v>
      </c>
    </row>
    <row r="784" spans="1:5" x14ac:dyDescent="0.25">
      <c r="A784" s="1">
        <v>41682</v>
      </c>
      <c r="B784" s="3">
        <v>47.20467</v>
      </c>
      <c r="C784" s="1">
        <v>41682</v>
      </c>
      <c r="D784" t="e">
        <f t="shared" si="24"/>
        <v>#N/A</v>
      </c>
      <c r="E784" t="e">
        <f t="shared" si="25"/>
        <v>#N/A</v>
      </c>
    </row>
    <row r="785" spans="1:5" x14ac:dyDescent="0.25">
      <c r="A785" s="1">
        <v>41683</v>
      </c>
      <c r="B785" s="3">
        <v>47.280211000000001</v>
      </c>
      <c r="C785" s="1">
        <v>41683</v>
      </c>
      <c r="D785" t="e">
        <f t="shared" si="24"/>
        <v>#N/A</v>
      </c>
      <c r="E785" t="e">
        <f t="shared" si="25"/>
        <v>#N/A</v>
      </c>
    </row>
    <row r="786" spans="1:5" x14ac:dyDescent="0.25">
      <c r="A786" s="1">
        <v>41684</v>
      </c>
      <c r="B786" s="3">
        <v>47.497396000000002</v>
      </c>
      <c r="C786" s="1">
        <v>41684</v>
      </c>
      <c r="D786" t="e">
        <f t="shared" si="24"/>
        <v>#N/A</v>
      </c>
      <c r="E786" t="e">
        <f t="shared" si="25"/>
        <v>#N/A</v>
      </c>
    </row>
    <row r="787" spans="1:5" x14ac:dyDescent="0.25">
      <c r="A787" s="1">
        <v>41688</v>
      </c>
      <c r="B787" s="3">
        <v>47.799565999999999</v>
      </c>
      <c r="C787" s="1">
        <v>41688</v>
      </c>
      <c r="D787" t="e">
        <f t="shared" si="24"/>
        <v>#N/A</v>
      </c>
      <c r="E787" t="e">
        <f t="shared" si="25"/>
        <v>#N/A</v>
      </c>
    </row>
    <row r="788" spans="1:5" x14ac:dyDescent="0.25">
      <c r="A788" s="1">
        <v>41689</v>
      </c>
      <c r="B788" s="3">
        <v>48.120621999999997</v>
      </c>
      <c r="C788" s="1">
        <v>41689</v>
      </c>
      <c r="D788" t="e">
        <f t="shared" si="24"/>
        <v>#N/A</v>
      </c>
      <c r="E788" t="e">
        <f t="shared" si="25"/>
        <v>#N/A</v>
      </c>
    </row>
    <row r="789" spans="1:5" x14ac:dyDescent="0.25">
      <c r="A789" s="1">
        <v>41690</v>
      </c>
      <c r="B789" s="3">
        <v>48.602207999999997</v>
      </c>
      <c r="C789" s="1">
        <v>41690</v>
      </c>
      <c r="D789" t="e">
        <f t="shared" si="24"/>
        <v>#N/A</v>
      </c>
      <c r="E789" t="e">
        <f t="shared" si="25"/>
        <v>#N/A</v>
      </c>
    </row>
    <row r="790" spans="1:5" x14ac:dyDescent="0.25">
      <c r="A790" s="1">
        <v>41691</v>
      </c>
      <c r="B790" s="3">
        <v>48.857163999999997</v>
      </c>
      <c r="C790" s="1">
        <v>41691</v>
      </c>
      <c r="D790" t="e">
        <f t="shared" si="24"/>
        <v>#N/A</v>
      </c>
      <c r="E790" t="e">
        <f t="shared" si="25"/>
        <v>#N/A</v>
      </c>
    </row>
    <row r="791" spans="1:5" x14ac:dyDescent="0.25">
      <c r="A791" s="1">
        <v>41694</v>
      </c>
      <c r="B791" s="3">
        <v>48.866605999999997</v>
      </c>
      <c r="C791" s="1">
        <v>41694</v>
      </c>
      <c r="D791" t="e">
        <f t="shared" si="24"/>
        <v>#N/A</v>
      </c>
      <c r="E791" t="e">
        <f t="shared" si="25"/>
        <v>#N/A</v>
      </c>
    </row>
    <row r="792" spans="1:5" x14ac:dyDescent="0.25">
      <c r="A792" s="1">
        <v>41695</v>
      </c>
      <c r="B792" s="3">
        <v>49.555931000000001</v>
      </c>
      <c r="C792" s="1">
        <v>41695</v>
      </c>
      <c r="D792" t="e">
        <f t="shared" si="24"/>
        <v>#N/A</v>
      </c>
      <c r="E792" t="e">
        <f t="shared" si="25"/>
        <v>#N/A</v>
      </c>
    </row>
    <row r="793" spans="1:5" x14ac:dyDescent="0.25">
      <c r="A793" s="1">
        <v>41696</v>
      </c>
      <c r="B793" s="3">
        <v>48.715521000000003</v>
      </c>
      <c r="C793" s="1">
        <v>41696</v>
      </c>
      <c r="D793" t="e">
        <f t="shared" si="24"/>
        <v>#N/A</v>
      </c>
      <c r="E793" t="e">
        <f t="shared" si="25"/>
        <v>#N/A</v>
      </c>
    </row>
    <row r="794" spans="1:5" x14ac:dyDescent="0.25">
      <c r="A794" s="1">
        <v>41697</v>
      </c>
      <c r="B794" s="3">
        <v>48.772179000000001</v>
      </c>
      <c r="C794" s="1">
        <v>41697</v>
      </c>
      <c r="D794" t="e">
        <f t="shared" si="24"/>
        <v>#N/A</v>
      </c>
      <c r="E794" t="e">
        <f t="shared" si="25"/>
        <v>#N/A</v>
      </c>
    </row>
    <row r="795" spans="1:5" x14ac:dyDescent="0.25">
      <c r="A795" s="1">
        <v>41698</v>
      </c>
      <c r="B795" s="3">
        <v>49.206547999999998</v>
      </c>
      <c r="C795" s="1">
        <v>41698</v>
      </c>
      <c r="D795" t="e">
        <f t="shared" si="24"/>
        <v>#N/A</v>
      </c>
      <c r="E795" t="e">
        <f t="shared" si="25"/>
        <v>#N/A</v>
      </c>
    </row>
    <row r="796" spans="1:5" x14ac:dyDescent="0.25">
      <c r="A796" s="1">
        <v>41701</v>
      </c>
      <c r="B796" s="3">
        <v>48.800505999999999</v>
      </c>
      <c r="C796" s="1">
        <v>41701</v>
      </c>
      <c r="D796" t="e">
        <f t="shared" si="24"/>
        <v>#N/A</v>
      </c>
      <c r="E796" t="e">
        <f t="shared" si="25"/>
        <v>#N/A</v>
      </c>
    </row>
    <row r="797" spans="1:5" x14ac:dyDescent="0.25">
      <c r="A797" s="1">
        <v>41702</v>
      </c>
      <c r="B797" s="3">
        <v>49.055463000000003</v>
      </c>
      <c r="C797" s="1">
        <v>41702</v>
      </c>
      <c r="D797" t="e">
        <f t="shared" si="24"/>
        <v>#N/A</v>
      </c>
      <c r="E797" t="e">
        <f t="shared" si="25"/>
        <v>#N/A</v>
      </c>
    </row>
    <row r="798" spans="1:5" x14ac:dyDescent="0.25">
      <c r="A798" s="1">
        <v>41703</v>
      </c>
      <c r="B798" s="3">
        <v>49.178220000000003</v>
      </c>
      <c r="C798" s="1">
        <v>41703</v>
      </c>
      <c r="D798" t="e">
        <f t="shared" si="24"/>
        <v>#N/A</v>
      </c>
      <c r="E798" t="e">
        <f t="shared" si="25"/>
        <v>#N/A</v>
      </c>
    </row>
    <row r="799" spans="1:5" x14ac:dyDescent="0.25">
      <c r="A799" s="1">
        <v>41704</v>
      </c>
      <c r="B799" s="3">
        <v>49.102676000000002</v>
      </c>
      <c r="C799" s="1">
        <v>41704</v>
      </c>
      <c r="D799" t="e">
        <f t="shared" si="24"/>
        <v>#N/A</v>
      </c>
      <c r="E799" t="e">
        <f t="shared" si="25"/>
        <v>#N/A</v>
      </c>
    </row>
    <row r="800" spans="1:5" x14ac:dyDescent="0.25">
      <c r="A800" s="1">
        <v>41705</v>
      </c>
      <c r="B800" s="3">
        <v>49.376519000000002</v>
      </c>
      <c r="C800" s="1">
        <v>41705</v>
      </c>
      <c r="D800" t="e">
        <f t="shared" si="24"/>
        <v>#N/A</v>
      </c>
      <c r="E800" t="e">
        <f t="shared" si="25"/>
        <v>#N/A</v>
      </c>
    </row>
    <row r="801" spans="1:5" x14ac:dyDescent="0.25">
      <c r="A801" s="1">
        <v>41708</v>
      </c>
      <c r="B801" s="3">
        <v>49.555931000000001</v>
      </c>
      <c r="C801" s="1">
        <v>41708</v>
      </c>
      <c r="D801" t="e">
        <f t="shared" si="24"/>
        <v>#N/A</v>
      </c>
      <c r="E801" t="e">
        <f t="shared" si="25"/>
        <v>#N/A</v>
      </c>
    </row>
    <row r="802" spans="1:5" x14ac:dyDescent="0.25">
      <c r="A802" s="1">
        <v>41709</v>
      </c>
      <c r="B802" s="3">
        <v>50.037517000000001</v>
      </c>
      <c r="C802" s="1">
        <v>41709</v>
      </c>
      <c r="D802" t="e">
        <f t="shared" si="24"/>
        <v>#N/A</v>
      </c>
      <c r="E802" t="e">
        <f t="shared" si="25"/>
        <v>#N/A</v>
      </c>
    </row>
    <row r="803" spans="1:5" x14ac:dyDescent="0.25">
      <c r="A803" s="1">
        <v>41710</v>
      </c>
      <c r="B803" s="3">
        <v>50.037517000000001</v>
      </c>
      <c r="C803" s="1">
        <v>41710</v>
      </c>
      <c r="D803" t="e">
        <f t="shared" si="24"/>
        <v>#N/A</v>
      </c>
      <c r="E803" t="e">
        <f t="shared" si="25"/>
        <v>#N/A</v>
      </c>
    </row>
    <row r="804" spans="1:5" x14ac:dyDescent="0.25">
      <c r="A804" s="1">
        <v>41711</v>
      </c>
      <c r="B804" s="3">
        <v>49.352333000000002</v>
      </c>
      <c r="C804" s="1">
        <v>41711</v>
      </c>
      <c r="D804" t="e">
        <f t="shared" si="24"/>
        <v>#N/A</v>
      </c>
      <c r="E804" t="e">
        <f t="shared" si="25"/>
        <v>#N/A</v>
      </c>
    </row>
    <row r="805" spans="1:5" x14ac:dyDescent="0.25">
      <c r="A805" s="1">
        <v>41712</v>
      </c>
      <c r="B805" s="3">
        <v>49.847189</v>
      </c>
      <c r="C805" s="1">
        <v>41712</v>
      </c>
      <c r="D805" t="e">
        <f t="shared" si="24"/>
        <v>#N/A</v>
      </c>
      <c r="E805" t="e">
        <f t="shared" si="25"/>
        <v>#N/A</v>
      </c>
    </row>
    <row r="806" spans="1:5" x14ac:dyDescent="0.25">
      <c r="A806" s="1">
        <v>41715</v>
      </c>
      <c r="B806" s="3">
        <v>50.170748000000003</v>
      </c>
      <c r="C806" s="1">
        <v>41715</v>
      </c>
      <c r="D806" t="e">
        <f t="shared" si="24"/>
        <v>#N/A</v>
      </c>
      <c r="E806" t="e">
        <f t="shared" si="25"/>
        <v>#N/A</v>
      </c>
    </row>
    <row r="807" spans="1:5" x14ac:dyDescent="0.25">
      <c r="A807" s="1">
        <v>41716</v>
      </c>
      <c r="B807" s="3">
        <v>50.218330000000002</v>
      </c>
      <c r="C807" s="1">
        <v>41716</v>
      </c>
      <c r="D807" t="e">
        <f t="shared" si="24"/>
        <v>#N/A</v>
      </c>
      <c r="E807" t="e">
        <f t="shared" si="25"/>
        <v>#N/A</v>
      </c>
    </row>
    <row r="808" spans="1:5" x14ac:dyDescent="0.25">
      <c r="A808" s="1">
        <v>41717</v>
      </c>
      <c r="B808" s="3">
        <v>49.780574000000001</v>
      </c>
      <c r="C808" s="1">
        <v>41717</v>
      </c>
      <c r="D808" t="e">
        <f t="shared" si="24"/>
        <v>#N/A</v>
      </c>
      <c r="E808" t="e">
        <f t="shared" si="25"/>
        <v>#N/A</v>
      </c>
    </row>
    <row r="809" spans="1:5" x14ac:dyDescent="0.25">
      <c r="A809" s="1">
        <v>41718</v>
      </c>
      <c r="B809" s="3">
        <v>49.999451999999998</v>
      </c>
      <c r="C809" s="1">
        <v>41718</v>
      </c>
      <c r="D809" t="e">
        <f t="shared" si="24"/>
        <v>#N/A</v>
      </c>
      <c r="E809" t="e">
        <f t="shared" si="25"/>
        <v>#N/A</v>
      </c>
    </row>
    <row r="810" spans="1:5" x14ac:dyDescent="0.25">
      <c r="A810" s="1">
        <v>41719</v>
      </c>
      <c r="B810" s="3">
        <v>50.218330000000002</v>
      </c>
      <c r="C810" s="1">
        <v>41719</v>
      </c>
      <c r="D810" t="e">
        <f t="shared" si="24"/>
        <v>#N/A</v>
      </c>
      <c r="E810" t="e">
        <f t="shared" si="25"/>
        <v>#N/A</v>
      </c>
    </row>
    <row r="811" spans="1:5" x14ac:dyDescent="0.25">
      <c r="A811" s="1">
        <v>41722</v>
      </c>
      <c r="B811" s="3">
        <v>49.866222</v>
      </c>
      <c r="C811" s="1">
        <v>41722</v>
      </c>
      <c r="D811" t="e">
        <f t="shared" si="24"/>
        <v>#N/A</v>
      </c>
      <c r="E811" t="e">
        <f t="shared" si="25"/>
        <v>#N/A</v>
      </c>
    </row>
    <row r="812" spans="1:5" x14ac:dyDescent="0.25">
      <c r="A812" s="1">
        <v>41723</v>
      </c>
      <c r="B812" s="3">
        <v>50.208810999999997</v>
      </c>
      <c r="C812" s="1">
        <v>41723</v>
      </c>
      <c r="D812" t="e">
        <f t="shared" si="24"/>
        <v>#N/A</v>
      </c>
      <c r="E812" t="e">
        <f t="shared" si="25"/>
        <v>#N/A</v>
      </c>
    </row>
    <row r="813" spans="1:5" x14ac:dyDescent="0.25">
      <c r="A813" s="1">
        <v>41724</v>
      </c>
      <c r="B813" s="3">
        <v>50.808349</v>
      </c>
      <c r="C813" s="1">
        <v>41724</v>
      </c>
      <c r="D813" t="e">
        <f t="shared" si="24"/>
        <v>#N/A</v>
      </c>
      <c r="E813" t="e">
        <f t="shared" si="25"/>
        <v>#N/A</v>
      </c>
    </row>
    <row r="814" spans="1:5" x14ac:dyDescent="0.25">
      <c r="A814" s="1">
        <v>41725</v>
      </c>
      <c r="B814" s="3">
        <v>51.122394</v>
      </c>
      <c r="C814" s="1">
        <v>41725</v>
      </c>
      <c r="D814" t="e">
        <f t="shared" si="24"/>
        <v>#N/A</v>
      </c>
      <c r="E814" t="e">
        <f t="shared" si="25"/>
        <v>#N/A</v>
      </c>
    </row>
    <row r="815" spans="1:5" x14ac:dyDescent="0.25">
      <c r="A815" s="1">
        <v>41726</v>
      </c>
      <c r="B815" s="3">
        <v>51.341271999999996</v>
      </c>
      <c r="C815" s="1">
        <v>41726</v>
      </c>
      <c r="D815" t="e">
        <f t="shared" si="24"/>
        <v>#N/A</v>
      </c>
      <c r="E815" t="e">
        <f t="shared" si="25"/>
        <v>#N/A</v>
      </c>
    </row>
    <row r="816" spans="1:5" x14ac:dyDescent="0.25">
      <c r="A816" s="1">
        <v>41729</v>
      </c>
      <c r="B816" s="3">
        <v>51.826608999999998</v>
      </c>
      <c r="C816" s="1">
        <v>41729</v>
      </c>
      <c r="D816" t="e">
        <f t="shared" si="24"/>
        <v>#N/A</v>
      </c>
      <c r="E816" t="e">
        <f t="shared" si="25"/>
        <v>#N/A</v>
      </c>
    </row>
    <row r="817" spans="1:5" x14ac:dyDescent="0.25">
      <c r="A817" s="1">
        <v>41730</v>
      </c>
      <c r="B817" s="3">
        <v>51.160457000000001</v>
      </c>
      <c r="C817" s="1">
        <v>41730</v>
      </c>
      <c r="D817" t="e">
        <f t="shared" si="24"/>
        <v>#N/A</v>
      </c>
      <c r="E817" t="e">
        <f t="shared" si="25"/>
        <v>#N/A</v>
      </c>
    </row>
    <row r="818" spans="1:5" x14ac:dyDescent="0.25">
      <c r="A818" s="1">
        <v>41731</v>
      </c>
      <c r="B818" s="3">
        <v>51.131909</v>
      </c>
      <c r="C818" s="1">
        <v>41731</v>
      </c>
      <c r="D818" t="e">
        <f t="shared" si="24"/>
        <v>#N/A</v>
      </c>
      <c r="E818" t="e">
        <f t="shared" si="25"/>
        <v>#N/A</v>
      </c>
    </row>
    <row r="819" spans="1:5" x14ac:dyDescent="0.25">
      <c r="A819" s="1">
        <v>41732</v>
      </c>
      <c r="B819" s="3">
        <v>51.169975000000001</v>
      </c>
      <c r="C819" s="1">
        <v>41732</v>
      </c>
      <c r="D819" t="e">
        <f t="shared" si="24"/>
        <v>#N/A</v>
      </c>
      <c r="E819" t="e">
        <f t="shared" si="25"/>
        <v>#N/A</v>
      </c>
    </row>
    <row r="820" spans="1:5" x14ac:dyDescent="0.25">
      <c r="A820" s="1">
        <v>41733</v>
      </c>
      <c r="B820" s="3">
        <v>51.112875000000003</v>
      </c>
      <c r="C820" s="1">
        <v>41733</v>
      </c>
      <c r="D820" t="e">
        <f t="shared" si="24"/>
        <v>#N/A</v>
      </c>
      <c r="E820" t="e">
        <f t="shared" si="25"/>
        <v>#N/A</v>
      </c>
    </row>
    <row r="821" spans="1:5" x14ac:dyDescent="0.25">
      <c r="A821" s="1">
        <v>41736</v>
      </c>
      <c r="B821" s="3">
        <v>51.084327000000002</v>
      </c>
      <c r="C821" s="1">
        <v>41736</v>
      </c>
      <c r="D821" t="e">
        <f t="shared" si="24"/>
        <v>#N/A</v>
      </c>
      <c r="E821" t="e">
        <f t="shared" si="25"/>
        <v>#N/A</v>
      </c>
    </row>
    <row r="822" spans="1:5" x14ac:dyDescent="0.25">
      <c r="A822" s="1">
        <v>41737</v>
      </c>
      <c r="B822" s="3">
        <v>49.123936</v>
      </c>
      <c r="C822" s="1">
        <v>41737</v>
      </c>
      <c r="D822" t="e">
        <f t="shared" si="24"/>
        <v>#N/A</v>
      </c>
      <c r="E822" t="e">
        <f t="shared" si="25"/>
        <v>#N/A</v>
      </c>
    </row>
    <row r="823" spans="1:5" x14ac:dyDescent="0.25">
      <c r="A823" s="1">
        <v>41738</v>
      </c>
      <c r="B823" s="3">
        <v>50.037519000000003</v>
      </c>
      <c r="C823" s="1">
        <v>41738</v>
      </c>
      <c r="D823" t="e">
        <f t="shared" si="24"/>
        <v>#N/A</v>
      </c>
      <c r="E823" t="e">
        <f t="shared" si="25"/>
        <v>#N/A</v>
      </c>
    </row>
    <row r="824" spans="1:5" x14ac:dyDescent="0.25">
      <c r="A824" s="1">
        <v>41739</v>
      </c>
      <c r="B824" s="3">
        <v>49.552177</v>
      </c>
      <c r="C824" s="1">
        <v>41739</v>
      </c>
      <c r="D824" t="e">
        <f t="shared" si="24"/>
        <v>#N/A</v>
      </c>
      <c r="E824" t="e">
        <f t="shared" si="25"/>
        <v>#N/A</v>
      </c>
    </row>
    <row r="825" spans="1:5" x14ac:dyDescent="0.25">
      <c r="A825" s="1">
        <v>41740</v>
      </c>
      <c r="B825" s="3">
        <v>48.714728000000001</v>
      </c>
      <c r="C825" s="1">
        <v>41740</v>
      </c>
      <c r="D825" t="e">
        <f t="shared" si="24"/>
        <v>#N/A</v>
      </c>
      <c r="E825" t="e">
        <f t="shared" si="25"/>
        <v>#N/A</v>
      </c>
    </row>
    <row r="826" spans="1:5" x14ac:dyDescent="0.25">
      <c r="A826" s="1">
        <v>41743</v>
      </c>
      <c r="B826" s="3">
        <v>48.714728000000001</v>
      </c>
      <c r="C826" s="1">
        <v>41743</v>
      </c>
      <c r="D826" t="e">
        <f t="shared" si="24"/>
        <v>#N/A</v>
      </c>
      <c r="E826" t="e">
        <f t="shared" si="25"/>
        <v>#N/A</v>
      </c>
    </row>
    <row r="827" spans="1:5" x14ac:dyDescent="0.25">
      <c r="A827" s="1">
        <v>41744</v>
      </c>
      <c r="B827" s="3">
        <v>49.181035999999999</v>
      </c>
      <c r="C827" s="1">
        <v>41744</v>
      </c>
      <c r="D827" t="e">
        <f t="shared" si="24"/>
        <v>#N/A</v>
      </c>
      <c r="E827" t="e">
        <f t="shared" si="25"/>
        <v>#N/A</v>
      </c>
    </row>
    <row r="828" spans="1:5" x14ac:dyDescent="0.25">
      <c r="A828" s="1">
        <v>41745</v>
      </c>
      <c r="B828" s="3">
        <v>49.866222</v>
      </c>
      <c r="C828" s="1">
        <v>41745</v>
      </c>
      <c r="D828" t="e">
        <f t="shared" si="24"/>
        <v>#N/A</v>
      </c>
      <c r="E828" t="e">
        <f t="shared" si="25"/>
        <v>#N/A</v>
      </c>
    </row>
    <row r="829" spans="1:5" x14ac:dyDescent="0.25">
      <c r="A829" s="1">
        <v>41746</v>
      </c>
      <c r="B829" s="3">
        <v>49.999451999999998</v>
      </c>
      <c r="C829" s="1">
        <v>41746</v>
      </c>
      <c r="D829" t="e">
        <f t="shared" si="24"/>
        <v>#N/A</v>
      </c>
      <c r="E829" t="e">
        <f t="shared" si="25"/>
        <v>#N/A</v>
      </c>
    </row>
    <row r="830" spans="1:5" x14ac:dyDescent="0.25">
      <c r="A830" s="1">
        <v>41750</v>
      </c>
      <c r="B830" s="3">
        <v>50.008966999999998</v>
      </c>
      <c r="C830" s="1">
        <v>41750</v>
      </c>
      <c r="D830" t="e">
        <f t="shared" si="24"/>
        <v>#N/A</v>
      </c>
      <c r="E830" t="e">
        <f t="shared" si="25"/>
        <v>#N/A</v>
      </c>
    </row>
    <row r="831" spans="1:5" x14ac:dyDescent="0.25">
      <c r="A831" s="1">
        <v>41751</v>
      </c>
      <c r="B831" s="3">
        <v>49.856704000000001</v>
      </c>
      <c r="C831" s="1">
        <v>41751</v>
      </c>
      <c r="D831" t="e">
        <f t="shared" si="24"/>
        <v>#N/A</v>
      </c>
      <c r="E831" t="e">
        <f t="shared" si="25"/>
        <v>#N/A</v>
      </c>
    </row>
    <row r="832" spans="1:5" x14ac:dyDescent="0.25">
      <c r="A832" s="1">
        <v>41752</v>
      </c>
      <c r="B832" s="3">
        <v>51.845643000000003</v>
      </c>
      <c r="C832" s="1">
        <v>41752</v>
      </c>
      <c r="D832" t="e">
        <f t="shared" si="24"/>
        <v>#N/A</v>
      </c>
      <c r="E832" t="e">
        <f t="shared" si="25"/>
        <v>#N/A</v>
      </c>
    </row>
    <row r="833" spans="1:5" x14ac:dyDescent="0.25">
      <c r="A833" s="1">
        <v>41753</v>
      </c>
      <c r="B833" s="3">
        <v>51.217556999999999</v>
      </c>
      <c r="C833" s="1">
        <v>41753</v>
      </c>
      <c r="D833" t="e">
        <f t="shared" si="24"/>
        <v>#N/A</v>
      </c>
      <c r="E833" t="e">
        <f t="shared" si="25"/>
        <v>#N/A</v>
      </c>
    </row>
    <row r="834" spans="1:5" x14ac:dyDescent="0.25">
      <c r="A834" s="1">
        <v>41754</v>
      </c>
      <c r="B834" s="3">
        <v>50.989164000000002</v>
      </c>
      <c r="C834" s="1">
        <v>41754</v>
      </c>
      <c r="D834" t="e">
        <f t="shared" si="24"/>
        <v>#N/A</v>
      </c>
      <c r="E834" t="e">
        <f t="shared" si="25"/>
        <v>#N/A</v>
      </c>
    </row>
    <row r="835" spans="1:5" x14ac:dyDescent="0.25">
      <c r="A835" s="1">
        <v>41757</v>
      </c>
      <c r="B835" s="3">
        <v>52.721158000000003</v>
      </c>
      <c r="C835" s="1">
        <v>41757</v>
      </c>
      <c r="D835" t="e">
        <f t="shared" ref="D835:D898" si="26">IF(B835=$H$5,$H$5,NA())</f>
        <v>#N/A</v>
      </c>
      <c r="E835" t="e">
        <f t="shared" ref="E835:E898" si="27">IF(B835=$H$4,$H$4,NA())</f>
        <v>#N/A</v>
      </c>
    </row>
    <row r="836" spans="1:5" x14ac:dyDescent="0.25">
      <c r="A836" s="1">
        <v>41758</v>
      </c>
      <c r="B836" s="3">
        <v>52.426147</v>
      </c>
      <c r="C836" s="1">
        <v>41758</v>
      </c>
      <c r="D836" t="e">
        <f t="shared" si="26"/>
        <v>#N/A</v>
      </c>
      <c r="E836" t="e">
        <f t="shared" si="27"/>
        <v>#N/A</v>
      </c>
    </row>
    <row r="837" spans="1:5" x14ac:dyDescent="0.25">
      <c r="A837" s="1">
        <v>41759</v>
      </c>
      <c r="B837" s="3">
        <v>52.740188000000003</v>
      </c>
      <c r="C837" s="1">
        <v>41759</v>
      </c>
      <c r="D837" t="e">
        <f t="shared" si="26"/>
        <v>#N/A</v>
      </c>
      <c r="E837" t="e">
        <f t="shared" si="27"/>
        <v>#N/A</v>
      </c>
    </row>
    <row r="838" spans="1:5" x14ac:dyDescent="0.25">
      <c r="A838" s="1">
        <v>41760</v>
      </c>
      <c r="B838" s="3">
        <v>52.901969999999999</v>
      </c>
      <c r="C838" s="1">
        <v>41760</v>
      </c>
      <c r="D838" t="e">
        <f t="shared" si="26"/>
        <v>#N/A</v>
      </c>
      <c r="E838" t="e">
        <f t="shared" si="27"/>
        <v>#N/A</v>
      </c>
    </row>
    <row r="839" spans="1:5" x14ac:dyDescent="0.25">
      <c r="A839" s="1">
        <v>41761</v>
      </c>
      <c r="B839" s="3">
        <v>53.263596</v>
      </c>
      <c r="C839" s="1">
        <v>41761</v>
      </c>
      <c r="D839" t="e">
        <f t="shared" si="26"/>
        <v>#N/A</v>
      </c>
      <c r="E839" t="e">
        <f t="shared" si="27"/>
        <v>#N/A</v>
      </c>
    </row>
    <row r="840" spans="1:5" x14ac:dyDescent="0.25">
      <c r="A840" s="1">
        <v>41764</v>
      </c>
      <c r="B840" s="3">
        <v>53.158915</v>
      </c>
      <c r="C840" s="1">
        <v>41764</v>
      </c>
      <c r="D840" t="e">
        <f t="shared" si="26"/>
        <v>#N/A</v>
      </c>
      <c r="E840" t="e">
        <f t="shared" si="27"/>
        <v>#N/A</v>
      </c>
    </row>
    <row r="841" spans="1:5" x14ac:dyDescent="0.25">
      <c r="A841" s="1">
        <v>41765</v>
      </c>
      <c r="B841" s="3">
        <v>53.434893000000002</v>
      </c>
      <c r="C841" s="1">
        <v>41765</v>
      </c>
      <c r="D841" t="e">
        <f t="shared" si="26"/>
        <v>#N/A</v>
      </c>
      <c r="E841" t="e">
        <f t="shared" si="27"/>
        <v>#N/A</v>
      </c>
    </row>
    <row r="842" spans="1:5" x14ac:dyDescent="0.25">
      <c r="A842" s="1">
        <v>41766</v>
      </c>
      <c r="B842" s="3">
        <v>53.939262999999997</v>
      </c>
      <c r="C842" s="1">
        <v>41766</v>
      </c>
      <c r="D842" t="e">
        <f t="shared" si="26"/>
        <v>#N/A</v>
      </c>
      <c r="E842" t="e">
        <f t="shared" si="27"/>
        <v>#N/A</v>
      </c>
    </row>
    <row r="843" spans="1:5" x14ac:dyDescent="0.25">
      <c r="A843" s="1">
        <v>41767</v>
      </c>
      <c r="B843" s="3">
        <v>53.825066999999997</v>
      </c>
      <c r="C843" s="1">
        <v>41767</v>
      </c>
      <c r="D843" t="e">
        <f t="shared" si="26"/>
        <v>#N/A</v>
      </c>
      <c r="E843" t="e">
        <f t="shared" si="27"/>
        <v>#N/A</v>
      </c>
    </row>
    <row r="844" spans="1:5" x14ac:dyDescent="0.25">
      <c r="A844" s="1">
        <v>41768</v>
      </c>
      <c r="B844" s="3">
        <v>54.158141000000001</v>
      </c>
      <c r="C844" s="1">
        <v>41768</v>
      </c>
      <c r="D844" t="e">
        <f t="shared" si="26"/>
        <v>#N/A</v>
      </c>
      <c r="E844" t="e">
        <f t="shared" si="27"/>
        <v>#N/A</v>
      </c>
    </row>
    <row r="845" spans="1:5" x14ac:dyDescent="0.25">
      <c r="A845" s="1">
        <v>41771</v>
      </c>
      <c r="B845" s="3">
        <v>54.386538000000002</v>
      </c>
      <c r="C845" s="1">
        <v>41771</v>
      </c>
      <c r="D845" t="e">
        <f t="shared" si="26"/>
        <v>#N/A</v>
      </c>
      <c r="E845" t="e">
        <f t="shared" si="27"/>
        <v>#N/A</v>
      </c>
    </row>
    <row r="846" spans="1:5" x14ac:dyDescent="0.25">
      <c r="A846" s="1">
        <v>41772</v>
      </c>
      <c r="B846" s="3">
        <v>54.462668000000001</v>
      </c>
      <c r="C846" s="1">
        <v>41772</v>
      </c>
      <c r="D846" t="e">
        <f t="shared" si="26"/>
        <v>#N/A</v>
      </c>
      <c r="E846" t="e">
        <f t="shared" si="27"/>
        <v>#N/A</v>
      </c>
    </row>
    <row r="847" spans="1:5" x14ac:dyDescent="0.25">
      <c r="A847" s="1">
        <v>41773</v>
      </c>
      <c r="B847" s="3">
        <v>54.472186000000001</v>
      </c>
      <c r="C847" s="1">
        <v>41773</v>
      </c>
      <c r="D847" t="e">
        <f t="shared" si="26"/>
        <v>#N/A</v>
      </c>
      <c r="E847" t="e">
        <f t="shared" si="27"/>
        <v>#N/A</v>
      </c>
    </row>
    <row r="848" spans="1:5" x14ac:dyDescent="0.25">
      <c r="A848" s="1">
        <v>41774</v>
      </c>
      <c r="B848" s="3">
        <v>54.082011999999999</v>
      </c>
      <c r="C848" s="1">
        <v>41774</v>
      </c>
      <c r="D848" t="e">
        <f t="shared" si="26"/>
        <v>#N/A</v>
      </c>
      <c r="E848" t="e">
        <f t="shared" si="27"/>
        <v>#N/A</v>
      </c>
    </row>
    <row r="849" spans="1:5" x14ac:dyDescent="0.25">
      <c r="A849" s="1">
        <v>41775</v>
      </c>
      <c r="B849" s="3">
        <v>54.443634000000003</v>
      </c>
      <c r="C849" s="1">
        <v>41775</v>
      </c>
      <c r="D849" t="e">
        <f t="shared" si="26"/>
        <v>#N/A</v>
      </c>
      <c r="E849" t="e">
        <f t="shared" si="27"/>
        <v>#N/A</v>
      </c>
    </row>
    <row r="850" spans="1:5" x14ac:dyDescent="0.25">
      <c r="A850" s="1">
        <v>41778</v>
      </c>
      <c r="B850" s="3">
        <v>54.453153</v>
      </c>
      <c r="C850" s="1">
        <v>41778</v>
      </c>
      <c r="D850" t="e">
        <f t="shared" si="26"/>
        <v>#N/A</v>
      </c>
      <c r="E850" t="e">
        <f t="shared" si="27"/>
        <v>#N/A</v>
      </c>
    </row>
    <row r="851" spans="1:5" x14ac:dyDescent="0.25">
      <c r="A851" s="1">
        <v>41779</v>
      </c>
      <c r="B851" s="3">
        <v>54.338952999999997</v>
      </c>
      <c r="C851" s="1">
        <v>41779</v>
      </c>
      <c r="D851" t="e">
        <f t="shared" si="26"/>
        <v>#N/A</v>
      </c>
      <c r="E851" t="e">
        <f t="shared" si="27"/>
        <v>#N/A</v>
      </c>
    </row>
    <row r="852" spans="1:5" x14ac:dyDescent="0.25">
      <c r="A852" s="1">
        <v>41780</v>
      </c>
      <c r="B852" s="3">
        <v>54.500734000000001</v>
      </c>
      <c r="C852" s="1">
        <v>41780</v>
      </c>
      <c r="D852" t="e">
        <f t="shared" si="26"/>
        <v>#N/A</v>
      </c>
      <c r="E852" t="e">
        <f t="shared" si="27"/>
        <v>#N/A</v>
      </c>
    </row>
    <row r="853" spans="1:5" x14ac:dyDescent="0.25">
      <c r="A853" s="1">
        <v>41781</v>
      </c>
      <c r="B853" s="3">
        <v>54.43412</v>
      </c>
      <c r="C853" s="1">
        <v>41781</v>
      </c>
      <c r="D853" t="e">
        <f t="shared" si="26"/>
        <v>#N/A</v>
      </c>
      <c r="E853" t="e">
        <f t="shared" si="27"/>
        <v>#N/A</v>
      </c>
    </row>
    <row r="854" spans="1:5" x14ac:dyDescent="0.25">
      <c r="A854" s="1">
        <v>41782</v>
      </c>
      <c r="B854" s="3">
        <v>54.234274999999997</v>
      </c>
      <c r="C854" s="1">
        <v>41782</v>
      </c>
      <c r="D854" t="e">
        <f t="shared" si="26"/>
        <v>#N/A</v>
      </c>
      <c r="E854" t="e">
        <f t="shared" si="27"/>
        <v>#N/A</v>
      </c>
    </row>
    <row r="855" spans="1:5" x14ac:dyDescent="0.25">
      <c r="A855" s="1">
        <v>41786</v>
      </c>
      <c r="B855" s="3">
        <v>54.043945000000001</v>
      </c>
      <c r="C855" s="1">
        <v>41786</v>
      </c>
      <c r="D855" t="e">
        <f t="shared" si="26"/>
        <v>#N/A</v>
      </c>
      <c r="E855" t="e">
        <f t="shared" si="27"/>
        <v>#N/A</v>
      </c>
    </row>
    <row r="856" spans="1:5" x14ac:dyDescent="0.25">
      <c r="A856" s="1">
        <v>41787</v>
      </c>
      <c r="B856" s="3">
        <v>54.091526999999999</v>
      </c>
      <c r="C856" s="1">
        <v>41787</v>
      </c>
      <c r="D856" t="e">
        <f t="shared" si="26"/>
        <v>#N/A</v>
      </c>
      <c r="E856" t="e">
        <f t="shared" si="27"/>
        <v>#N/A</v>
      </c>
    </row>
    <row r="857" spans="1:5" x14ac:dyDescent="0.25">
      <c r="A857" s="1">
        <v>41788</v>
      </c>
      <c r="B857" s="3">
        <v>55.052686999999999</v>
      </c>
      <c r="C857" s="1">
        <v>41788</v>
      </c>
      <c r="D857" t="e">
        <f t="shared" si="26"/>
        <v>#N/A</v>
      </c>
      <c r="E857" t="e">
        <f t="shared" si="27"/>
        <v>#N/A</v>
      </c>
    </row>
    <row r="858" spans="1:5" x14ac:dyDescent="0.25">
      <c r="A858" s="1">
        <v>41789</v>
      </c>
      <c r="B858" s="3">
        <v>54.909942000000001</v>
      </c>
      <c r="C858" s="1">
        <v>41789</v>
      </c>
      <c r="D858" t="e">
        <f t="shared" si="26"/>
        <v>#N/A</v>
      </c>
      <c r="E858" t="e">
        <f t="shared" si="27"/>
        <v>#N/A</v>
      </c>
    </row>
    <row r="859" spans="1:5" x14ac:dyDescent="0.25">
      <c r="A859" s="1">
        <v>41792</v>
      </c>
      <c r="B859" s="3">
        <v>54.776712000000003</v>
      </c>
      <c r="C859" s="1">
        <v>41792</v>
      </c>
      <c r="D859" t="e">
        <f t="shared" si="26"/>
        <v>#N/A</v>
      </c>
      <c r="E859" t="e">
        <f t="shared" si="27"/>
        <v>#N/A</v>
      </c>
    </row>
    <row r="860" spans="1:5" x14ac:dyDescent="0.25">
      <c r="A860" s="1">
        <v>41793</v>
      </c>
      <c r="B860" s="3">
        <v>54.11056</v>
      </c>
      <c r="C860" s="1">
        <v>41793</v>
      </c>
      <c r="D860" t="e">
        <f t="shared" si="26"/>
        <v>#N/A</v>
      </c>
      <c r="E860" t="e">
        <f t="shared" si="27"/>
        <v>#N/A</v>
      </c>
    </row>
    <row r="861" spans="1:5" x14ac:dyDescent="0.25">
      <c r="A861" s="1">
        <v>41794</v>
      </c>
      <c r="B861" s="3">
        <v>55.252535000000002</v>
      </c>
      <c r="C861" s="1">
        <v>41794</v>
      </c>
      <c r="D861" t="e">
        <f t="shared" si="26"/>
        <v>#N/A</v>
      </c>
      <c r="E861" t="e">
        <f t="shared" si="27"/>
        <v>#N/A</v>
      </c>
    </row>
    <row r="862" spans="1:5" x14ac:dyDescent="0.25">
      <c r="A862" s="1">
        <v>41795</v>
      </c>
      <c r="B862" s="3">
        <v>55.661743000000001</v>
      </c>
      <c r="C862" s="1">
        <v>41795</v>
      </c>
      <c r="D862" t="e">
        <f t="shared" si="26"/>
        <v>#N/A</v>
      </c>
      <c r="E862" t="e">
        <f t="shared" si="27"/>
        <v>#N/A</v>
      </c>
    </row>
    <row r="863" spans="1:5" x14ac:dyDescent="0.25">
      <c r="A863" s="1">
        <v>41796</v>
      </c>
      <c r="B863" s="3">
        <v>55.690291000000002</v>
      </c>
      <c r="C863" s="1">
        <v>41796</v>
      </c>
      <c r="D863" t="e">
        <f t="shared" si="26"/>
        <v>#N/A</v>
      </c>
      <c r="E863" t="e">
        <f t="shared" si="27"/>
        <v>#N/A</v>
      </c>
    </row>
    <row r="864" spans="1:5" x14ac:dyDescent="0.25">
      <c r="A864" s="1">
        <v>41799</v>
      </c>
      <c r="B864" s="3">
        <v>55.728358</v>
      </c>
      <c r="C864" s="1">
        <v>41799</v>
      </c>
      <c r="D864" t="e">
        <f t="shared" si="26"/>
        <v>#N/A</v>
      </c>
      <c r="E864" t="e">
        <f t="shared" si="27"/>
        <v>#N/A</v>
      </c>
    </row>
    <row r="865" spans="1:5" x14ac:dyDescent="0.25">
      <c r="A865" s="1">
        <v>41800</v>
      </c>
      <c r="B865" s="3">
        <v>55.595125000000003</v>
      </c>
      <c r="C865" s="1">
        <v>41800</v>
      </c>
      <c r="D865" t="e">
        <f t="shared" si="26"/>
        <v>#N/A</v>
      </c>
      <c r="E865" t="e">
        <f t="shared" si="27"/>
        <v>#N/A</v>
      </c>
    </row>
    <row r="866" spans="1:5" x14ac:dyDescent="0.25">
      <c r="A866" s="1">
        <v>41801</v>
      </c>
      <c r="B866" s="3">
        <v>55.404798</v>
      </c>
      <c r="C866" s="1">
        <v>41801</v>
      </c>
      <c r="D866" t="e">
        <f t="shared" si="26"/>
        <v>#N/A</v>
      </c>
      <c r="E866" t="e">
        <f t="shared" si="27"/>
        <v>#N/A</v>
      </c>
    </row>
    <row r="867" spans="1:5" x14ac:dyDescent="0.25">
      <c r="A867" s="1">
        <v>41802</v>
      </c>
      <c r="B867" s="3">
        <v>55.443131999999999</v>
      </c>
      <c r="C867" s="1">
        <v>41802</v>
      </c>
      <c r="D867" t="e">
        <f t="shared" si="26"/>
        <v>#N/A</v>
      </c>
      <c r="E867" t="e">
        <f t="shared" si="27"/>
        <v>#N/A</v>
      </c>
    </row>
    <row r="868" spans="1:5" x14ac:dyDescent="0.25">
      <c r="A868" s="1">
        <v>41803</v>
      </c>
      <c r="B868" s="3">
        <v>55.376044999999998</v>
      </c>
      <c r="C868" s="1">
        <v>41803</v>
      </c>
      <c r="D868" t="e">
        <f t="shared" si="26"/>
        <v>#N/A</v>
      </c>
      <c r="E868" t="e">
        <f t="shared" si="27"/>
        <v>#N/A</v>
      </c>
    </row>
    <row r="869" spans="1:5" x14ac:dyDescent="0.25">
      <c r="A869" s="1">
        <v>41806</v>
      </c>
      <c r="B869" s="3">
        <v>56.257770000000001</v>
      </c>
      <c r="C869" s="1">
        <v>41806</v>
      </c>
      <c r="D869" t="e">
        <f t="shared" si="26"/>
        <v>#N/A</v>
      </c>
      <c r="E869" t="e">
        <f t="shared" si="27"/>
        <v>#N/A</v>
      </c>
    </row>
    <row r="870" spans="1:5" x14ac:dyDescent="0.25">
      <c r="A870" s="1">
        <v>41807</v>
      </c>
      <c r="B870" s="3">
        <v>55.893579000000003</v>
      </c>
      <c r="C870" s="1">
        <v>41807</v>
      </c>
      <c r="D870" t="e">
        <f t="shared" si="26"/>
        <v>#N/A</v>
      </c>
      <c r="E870" t="e">
        <f t="shared" si="27"/>
        <v>#N/A</v>
      </c>
    </row>
    <row r="871" spans="1:5" x14ac:dyDescent="0.25">
      <c r="A871" s="1">
        <v>41808</v>
      </c>
      <c r="B871" s="3">
        <v>57.714530000000003</v>
      </c>
      <c r="C871" s="1">
        <v>41808</v>
      </c>
      <c r="D871" t="e">
        <f t="shared" si="26"/>
        <v>#N/A</v>
      </c>
      <c r="E871" t="e">
        <f t="shared" si="27"/>
        <v>#N/A</v>
      </c>
    </row>
    <row r="872" spans="1:5" x14ac:dyDescent="0.25">
      <c r="A872" s="1">
        <v>41809</v>
      </c>
      <c r="B872" s="3">
        <v>57.666607999999997</v>
      </c>
      <c r="C872" s="1">
        <v>41809</v>
      </c>
      <c r="D872" t="e">
        <f t="shared" si="26"/>
        <v>#N/A</v>
      </c>
      <c r="E872" t="e">
        <f t="shared" si="27"/>
        <v>#N/A</v>
      </c>
    </row>
    <row r="873" spans="1:5" x14ac:dyDescent="0.25">
      <c r="A873" s="1">
        <v>41810</v>
      </c>
      <c r="B873" s="3">
        <v>57.532432999999997</v>
      </c>
      <c r="C873" s="1">
        <v>41810</v>
      </c>
      <c r="D873" t="e">
        <f t="shared" si="26"/>
        <v>#N/A</v>
      </c>
      <c r="E873" t="e">
        <f t="shared" si="27"/>
        <v>#N/A</v>
      </c>
    </row>
    <row r="874" spans="1:5" x14ac:dyDescent="0.25">
      <c r="A874" s="1">
        <v>41813</v>
      </c>
      <c r="B874" s="3">
        <v>56.851973999999998</v>
      </c>
      <c r="C874" s="1">
        <v>41813</v>
      </c>
      <c r="D874" t="e">
        <f t="shared" si="26"/>
        <v>#N/A</v>
      </c>
      <c r="E874" t="e">
        <f t="shared" si="27"/>
        <v>#N/A</v>
      </c>
    </row>
    <row r="875" spans="1:5" x14ac:dyDescent="0.25">
      <c r="A875" s="1">
        <v>41814</v>
      </c>
      <c r="B875" s="3">
        <v>56.123595000000002</v>
      </c>
      <c r="C875" s="1">
        <v>41814</v>
      </c>
      <c r="D875" t="e">
        <f t="shared" si="26"/>
        <v>#N/A</v>
      </c>
      <c r="E875" t="e">
        <f t="shared" si="27"/>
        <v>#N/A</v>
      </c>
    </row>
    <row r="876" spans="1:5" x14ac:dyDescent="0.25">
      <c r="A876" s="1">
        <v>41815</v>
      </c>
      <c r="B876" s="3">
        <v>56.075673000000002</v>
      </c>
      <c r="C876" s="1">
        <v>41815</v>
      </c>
      <c r="D876" t="e">
        <f t="shared" si="26"/>
        <v>#N/A</v>
      </c>
      <c r="E876" t="e">
        <f t="shared" si="27"/>
        <v>#N/A</v>
      </c>
    </row>
    <row r="877" spans="1:5" x14ac:dyDescent="0.25">
      <c r="A877" s="1">
        <v>41816</v>
      </c>
      <c r="B877" s="3">
        <v>56.161928000000003</v>
      </c>
      <c r="C877" s="1">
        <v>41816</v>
      </c>
      <c r="D877" t="e">
        <f t="shared" si="26"/>
        <v>#N/A</v>
      </c>
      <c r="E877" t="e">
        <f t="shared" si="27"/>
        <v>#N/A</v>
      </c>
    </row>
    <row r="878" spans="1:5" x14ac:dyDescent="0.25">
      <c r="A878" s="1">
        <v>41817</v>
      </c>
      <c r="B878" s="3">
        <v>55.826492000000002</v>
      </c>
      <c r="C878" s="1">
        <v>41817</v>
      </c>
      <c r="D878" t="e">
        <f t="shared" si="26"/>
        <v>#N/A</v>
      </c>
      <c r="E878" t="e">
        <f t="shared" si="27"/>
        <v>#N/A</v>
      </c>
    </row>
    <row r="879" spans="1:5" x14ac:dyDescent="0.25">
      <c r="A879" s="1">
        <v>41820</v>
      </c>
      <c r="B879" s="3">
        <v>56.142764</v>
      </c>
      <c r="C879" s="1">
        <v>41820</v>
      </c>
      <c r="D879" t="e">
        <f t="shared" si="26"/>
        <v>#N/A</v>
      </c>
      <c r="E879" t="e">
        <f t="shared" si="27"/>
        <v>#N/A</v>
      </c>
    </row>
    <row r="880" spans="1:5" x14ac:dyDescent="0.25">
      <c r="A880" s="1">
        <v>41821</v>
      </c>
      <c r="B880" s="3">
        <v>56.535705</v>
      </c>
      <c r="C880" s="1">
        <v>41821</v>
      </c>
      <c r="D880" t="e">
        <f t="shared" si="26"/>
        <v>#N/A</v>
      </c>
      <c r="E880" t="e">
        <f t="shared" si="27"/>
        <v>#N/A</v>
      </c>
    </row>
    <row r="881" spans="1:5" x14ac:dyDescent="0.25">
      <c r="A881" s="1">
        <v>41822</v>
      </c>
      <c r="B881" s="3">
        <v>56.526119000000001</v>
      </c>
      <c r="C881" s="1">
        <v>41822</v>
      </c>
      <c r="D881" t="e">
        <f t="shared" si="26"/>
        <v>#N/A</v>
      </c>
      <c r="E881" t="e">
        <f t="shared" si="27"/>
        <v>#N/A</v>
      </c>
    </row>
    <row r="882" spans="1:5" x14ac:dyDescent="0.25">
      <c r="A882" s="1">
        <v>41823</v>
      </c>
      <c r="B882" s="3">
        <v>56.612375</v>
      </c>
      <c r="C882" s="1">
        <v>41823</v>
      </c>
      <c r="D882" t="e">
        <f t="shared" si="26"/>
        <v>#N/A</v>
      </c>
      <c r="E882" t="e">
        <f t="shared" si="27"/>
        <v>#N/A</v>
      </c>
    </row>
    <row r="883" spans="1:5" x14ac:dyDescent="0.25">
      <c r="A883" s="1">
        <v>41827</v>
      </c>
      <c r="B883" s="3">
        <v>56.391945</v>
      </c>
      <c r="C883" s="1">
        <v>41827</v>
      </c>
      <c r="D883" t="e">
        <f t="shared" si="26"/>
        <v>#N/A</v>
      </c>
      <c r="E883" t="e">
        <f t="shared" si="27"/>
        <v>#N/A</v>
      </c>
    </row>
    <row r="884" spans="1:5" x14ac:dyDescent="0.25">
      <c r="A884" s="1">
        <v>41828</v>
      </c>
      <c r="B884" s="3">
        <v>55.979835000000001</v>
      </c>
      <c r="C884" s="1">
        <v>41828</v>
      </c>
      <c r="D884" t="e">
        <f t="shared" si="26"/>
        <v>#N/A</v>
      </c>
      <c r="E884" t="e">
        <f t="shared" si="27"/>
        <v>#N/A</v>
      </c>
    </row>
    <row r="885" spans="1:5" x14ac:dyDescent="0.25">
      <c r="A885" s="1">
        <v>41829</v>
      </c>
      <c r="B885" s="3">
        <v>56.114009000000003</v>
      </c>
      <c r="C885" s="1">
        <v>41829</v>
      </c>
      <c r="D885" t="e">
        <f t="shared" si="26"/>
        <v>#N/A</v>
      </c>
      <c r="E885" t="e">
        <f t="shared" si="27"/>
        <v>#N/A</v>
      </c>
    </row>
    <row r="886" spans="1:5" x14ac:dyDescent="0.25">
      <c r="A886" s="1">
        <v>41830</v>
      </c>
      <c r="B886" s="3">
        <v>56.478200000000001</v>
      </c>
      <c r="C886" s="1">
        <v>41830</v>
      </c>
      <c r="D886" t="e">
        <f t="shared" si="26"/>
        <v>#N/A</v>
      </c>
      <c r="E886" t="e">
        <f t="shared" si="27"/>
        <v>#N/A</v>
      </c>
    </row>
    <row r="887" spans="1:5" x14ac:dyDescent="0.25">
      <c r="A887" s="1">
        <v>41831</v>
      </c>
      <c r="B887" s="3">
        <v>56.574038000000002</v>
      </c>
      <c r="C887" s="1">
        <v>41831</v>
      </c>
      <c r="D887" t="e">
        <f t="shared" si="26"/>
        <v>#N/A</v>
      </c>
      <c r="E887" t="e">
        <f t="shared" si="27"/>
        <v>#N/A</v>
      </c>
    </row>
    <row r="888" spans="1:5" x14ac:dyDescent="0.25">
      <c r="A888" s="1">
        <v>41834</v>
      </c>
      <c r="B888" s="3">
        <v>56.813637</v>
      </c>
      <c r="C888" s="1">
        <v>41834</v>
      </c>
      <c r="D888" t="e">
        <f t="shared" si="26"/>
        <v>#N/A</v>
      </c>
      <c r="E888" t="e">
        <f t="shared" si="27"/>
        <v>#N/A</v>
      </c>
    </row>
    <row r="889" spans="1:5" x14ac:dyDescent="0.25">
      <c r="A889" s="1">
        <v>41835</v>
      </c>
      <c r="B889" s="3">
        <v>56.909478999999997</v>
      </c>
      <c r="C889" s="1">
        <v>41835</v>
      </c>
      <c r="D889" t="e">
        <f t="shared" si="26"/>
        <v>#N/A</v>
      </c>
      <c r="E889" t="e">
        <f t="shared" si="27"/>
        <v>#N/A</v>
      </c>
    </row>
    <row r="890" spans="1:5" x14ac:dyDescent="0.25">
      <c r="A890" s="1">
        <v>41836</v>
      </c>
      <c r="B890" s="3">
        <v>56.871141999999999</v>
      </c>
      <c r="C890" s="1">
        <v>41836</v>
      </c>
      <c r="D890" t="e">
        <f t="shared" si="26"/>
        <v>#N/A</v>
      </c>
      <c r="E890" t="e">
        <f t="shared" si="27"/>
        <v>#N/A</v>
      </c>
    </row>
    <row r="891" spans="1:5" x14ac:dyDescent="0.25">
      <c r="A891" s="1">
        <v>41837</v>
      </c>
      <c r="B891" s="3">
        <v>56.449449999999999</v>
      </c>
      <c r="C891" s="1">
        <v>41837</v>
      </c>
      <c r="D891" t="e">
        <f t="shared" si="26"/>
        <v>#N/A</v>
      </c>
      <c r="E891" t="e">
        <f t="shared" si="27"/>
        <v>#N/A</v>
      </c>
    </row>
    <row r="892" spans="1:5" x14ac:dyDescent="0.25">
      <c r="A892" s="1">
        <v>41838</v>
      </c>
      <c r="B892" s="3">
        <v>56.976565999999998</v>
      </c>
      <c r="C892" s="1">
        <v>41838</v>
      </c>
      <c r="D892" t="e">
        <f t="shared" si="26"/>
        <v>#N/A</v>
      </c>
      <c r="E892" t="e">
        <f t="shared" si="27"/>
        <v>#N/A</v>
      </c>
    </row>
    <row r="893" spans="1:5" x14ac:dyDescent="0.25">
      <c r="A893" s="1">
        <v>41841</v>
      </c>
      <c r="B893" s="3">
        <v>56.411113</v>
      </c>
      <c r="C893" s="1">
        <v>41841</v>
      </c>
      <c r="D893" t="e">
        <f t="shared" si="26"/>
        <v>#N/A</v>
      </c>
      <c r="E893" t="e">
        <f t="shared" si="27"/>
        <v>#N/A</v>
      </c>
    </row>
    <row r="894" spans="1:5" x14ac:dyDescent="0.25">
      <c r="A894" s="1">
        <v>41842</v>
      </c>
      <c r="B894" s="3">
        <v>56.229016000000001</v>
      </c>
      <c r="C894" s="1">
        <v>41842</v>
      </c>
      <c r="D894" t="e">
        <f t="shared" si="26"/>
        <v>#N/A</v>
      </c>
      <c r="E894" t="e">
        <f t="shared" si="27"/>
        <v>#N/A</v>
      </c>
    </row>
    <row r="895" spans="1:5" x14ac:dyDescent="0.25">
      <c r="A895" s="1">
        <v>41843</v>
      </c>
      <c r="B895" s="3">
        <v>56.008584999999997</v>
      </c>
      <c r="C895" s="1">
        <v>41843</v>
      </c>
      <c r="D895" t="e">
        <f t="shared" si="26"/>
        <v>#N/A</v>
      </c>
      <c r="E895" t="e">
        <f t="shared" si="27"/>
        <v>#N/A</v>
      </c>
    </row>
    <row r="896" spans="1:5" x14ac:dyDescent="0.25">
      <c r="A896" s="1">
        <v>41844</v>
      </c>
      <c r="B896" s="3">
        <v>58.442909</v>
      </c>
      <c r="C896" s="1">
        <v>41844</v>
      </c>
      <c r="D896" t="e">
        <f t="shared" si="26"/>
        <v>#N/A</v>
      </c>
      <c r="E896" t="e">
        <f t="shared" si="27"/>
        <v>#N/A</v>
      </c>
    </row>
    <row r="897" spans="1:5" x14ac:dyDescent="0.25">
      <c r="A897" s="1">
        <v>41845</v>
      </c>
      <c r="B897" s="3">
        <v>58.998778999999999</v>
      </c>
      <c r="C897" s="1">
        <v>41845</v>
      </c>
      <c r="D897" t="e">
        <f t="shared" si="26"/>
        <v>#N/A</v>
      </c>
      <c r="E897" t="e">
        <f t="shared" si="27"/>
        <v>#N/A</v>
      </c>
    </row>
    <row r="898" spans="1:5" x14ac:dyDescent="0.25">
      <c r="A898" s="1">
        <v>41848</v>
      </c>
      <c r="B898" s="3">
        <v>59.190455</v>
      </c>
      <c r="C898" s="1">
        <v>41848</v>
      </c>
      <c r="D898" t="e">
        <f t="shared" si="26"/>
        <v>#N/A</v>
      </c>
      <c r="E898" t="e">
        <f t="shared" si="27"/>
        <v>#N/A</v>
      </c>
    </row>
    <row r="899" spans="1:5" x14ac:dyDescent="0.25">
      <c r="A899" s="1">
        <v>41849</v>
      </c>
      <c r="B899" s="3">
        <v>58.174559000000002</v>
      </c>
      <c r="C899" s="1">
        <v>41849</v>
      </c>
      <c r="D899" t="e">
        <f t="shared" ref="D899:D962" si="28">IF(B899=$H$5,$H$5,NA())</f>
        <v>#N/A</v>
      </c>
      <c r="E899" t="e">
        <f t="shared" ref="E899:E962" si="29">IF(B899=$H$4,$H$4,NA())</f>
        <v>#N/A</v>
      </c>
    </row>
    <row r="900" spans="1:5" x14ac:dyDescent="0.25">
      <c r="A900" s="1">
        <v>41850</v>
      </c>
      <c r="B900" s="3">
        <v>57.206578999999998</v>
      </c>
      <c r="C900" s="1">
        <v>41850</v>
      </c>
      <c r="D900" t="e">
        <f t="shared" si="28"/>
        <v>#N/A</v>
      </c>
      <c r="E900" t="e">
        <f t="shared" si="29"/>
        <v>#N/A</v>
      </c>
    </row>
    <row r="901" spans="1:5" x14ac:dyDescent="0.25">
      <c r="A901" s="1">
        <v>41851</v>
      </c>
      <c r="B901" s="3">
        <v>56.315271000000003</v>
      </c>
      <c r="C901" s="1">
        <v>41851</v>
      </c>
      <c r="D901" t="e">
        <f t="shared" si="28"/>
        <v>#N/A</v>
      </c>
      <c r="E901" t="e">
        <f t="shared" si="29"/>
        <v>#N/A</v>
      </c>
    </row>
    <row r="902" spans="1:5" x14ac:dyDescent="0.25">
      <c r="A902" s="1">
        <v>41852</v>
      </c>
      <c r="B902" s="3">
        <v>56.257770000000001</v>
      </c>
      <c r="C902" s="1">
        <v>41852</v>
      </c>
      <c r="D902" t="e">
        <f t="shared" si="28"/>
        <v>#N/A</v>
      </c>
      <c r="E902" t="e">
        <f t="shared" si="29"/>
        <v>#N/A</v>
      </c>
    </row>
    <row r="903" spans="1:5" x14ac:dyDescent="0.25">
      <c r="A903" s="1">
        <v>41855</v>
      </c>
      <c r="B903" s="3">
        <v>56.602792999999998</v>
      </c>
      <c r="C903" s="1">
        <v>41855</v>
      </c>
      <c r="D903" t="e">
        <f t="shared" si="28"/>
        <v>#N/A</v>
      </c>
      <c r="E903" t="e">
        <f t="shared" si="29"/>
        <v>#N/A</v>
      </c>
    </row>
    <row r="904" spans="1:5" x14ac:dyDescent="0.25">
      <c r="A904" s="1">
        <v>41856</v>
      </c>
      <c r="B904" s="3">
        <v>56.574038000000002</v>
      </c>
      <c r="C904" s="1">
        <v>41856</v>
      </c>
      <c r="D904" t="e">
        <f t="shared" si="28"/>
        <v>#N/A</v>
      </c>
      <c r="E904" t="e">
        <f t="shared" si="29"/>
        <v>#N/A</v>
      </c>
    </row>
    <row r="905" spans="1:5" x14ac:dyDescent="0.25">
      <c r="A905" s="1">
        <v>41857</v>
      </c>
      <c r="B905" s="3">
        <v>57.676194000000002</v>
      </c>
      <c r="C905" s="1">
        <v>41857</v>
      </c>
      <c r="D905" t="e">
        <f t="shared" si="28"/>
        <v>#N/A</v>
      </c>
      <c r="E905" t="e">
        <f t="shared" si="29"/>
        <v>#N/A</v>
      </c>
    </row>
    <row r="906" spans="1:5" x14ac:dyDescent="0.25">
      <c r="A906" s="1">
        <v>41858</v>
      </c>
      <c r="B906" s="3">
        <v>57.446176999999999</v>
      </c>
      <c r="C906" s="1">
        <v>41858</v>
      </c>
      <c r="D906" t="e">
        <f t="shared" si="28"/>
        <v>#N/A</v>
      </c>
      <c r="E906" t="e">
        <f t="shared" si="29"/>
        <v>#N/A</v>
      </c>
    </row>
    <row r="907" spans="1:5" x14ac:dyDescent="0.25">
      <c r="A907" s="1">
        <v>41859</v>
      </c>
      <c r="B907" s="3">
        <v>57.887042000000001</v>
      </c>
      <c r="C907" s="1">
        <v>41859</v>
      </c>
      <c r="D907" t="e">
        <f t="shared" si="28"/>
        <v>#N/A</v>
      </c>
      <c r="E907" t="e">
        <f t="shared" si="29"/>
        <v>#N/A</v>
      </c>
    </row>
    <row r="908" spans="1:5" x14ac:dyDescent="0.25">
      <c r="A908" s="1">
        <v>41862</v>
      </c>
      <c r="B908" s="3">
        <v>58.069135000000003</v>
      </c>
      <c r="C908" s="1">
        <v>41862</v>
      </c>
      <c r="D908" t="e">
        <f t="shared" si="28"/>
        <v>#N/A</v>
      </c>
      <c r="E908" t="e">
        <f t="shared" si="29"/>
        <v>#N/A</v>
      </c>
    </row>
    <row r="909" spans="1:5" x14ac:dyDescent="0.25">
      <c r="A909" s="1">
        <v>41863</v>
      </c>
      <c r="B909" s="3">
        <v>57.887042000000001</v>
      </c>
      <c r="C909" s="1">
        <v>41863</v>
      </c>
      <c r="D909" t="e">
        <f t="shared" si="28"/>
        <v>#N/A</v>
      </c>
      <c r="E909" t="e">
        <f t="shared" si="29"/>
        <v>#N/A</v>
      </c>
    </row>
    <row r="910" spans="1:5" x14ac:dyDescent="0.25">
      <c r="A910" s="1">
        <v>41864</v>
      </c>
      <c r="B910" s="3">
        <v>57.906205999999997</v>
      </c>
      <c r="C910" s="1">
        <v>41864</v>
      </c>
      <c r="D910" t="e">
        <f t="shared" si="28"/>
        <v>#N/A</v>
      </c>
      <c r="E910" t="e">
        <f t="shared" si="29"/>
        <v>#N/A</v>
      </c>
    </row>
    <row r="911" spans="1:5" x14ac:dyDescent="0.25">
      <c r="A911" s="1">
        <v>41865</v>
      </c>
      <c r="B911" s="3">
        <v>58.002048000000002</v>
      </c>
      <c r="C911" s="1">
        <v>41865</v>
      </c>
      <c r="D911" t="e">
        <f t="shared" si="28"/>
        <v>#N/A</v>
      </c>
      <c r="E911" t="e">
        <f t="shared" si="29"/>
        <v>#N/A</v>
      </c>
    </row>
    <row r="912" spans="1:5" x14ac:dyDescent="0.25">
      <c r="A912" s="1">
        <v>41866</v>
      </c>
      <c r="B912" s="3">
        <v>57.887042000000001</v>
      </c>
      <c r="C912" s="1">
        <v>41866</v>
      </c>
      <c r="D912" t="e">
        <f t="shared" si="28"/>
        <v>#N/A</v>
      </c>
      <c r="E912" t="e">
        <f t="shared" si="29"/>
        <v>#N/A</v>
      </c>
    </row>
    <row r="913" spans="1:5" x14ac:dyDescent="0.25">
      <c r="A913" s="1">
        <v>41869</v>
      </c>
      <c r="B913" s="3">
        <v>58.299151999999999</v>
      </c>
      <c r="C913" s="1">
        <v>41869</v>
      </c>
      <c r="D913" t="e">
        <f t="shared" si="28"/>
        <v>#N/A</v>
      </c>
      <c r="E913" t="e">
        <f t="shared" si="29"/>
        <v>#N/A</v>
      </c>
    </row>
    <row r="914" spans="1:5" x14ac:dyDescent="0.25">
      <c r="A914" s="1">
        <v>41870</v>
      </c>
      <c r="B914" s="3">
        <v>58.596252</v>
      </c>
      <c r="C914" s="1">
        <v>41870</v>
      </c>
      <c r="D914" t="e">
        <f t="shared" si="28"/>
        <v>#N/A</v>
      </c>
      <c r="E914" t="e">
        <f t="shared" si="29"/>
        <v>#N/A</v>
      </c>
    </row>
    <row r="915" spans="1:5" x14ac:dyDescent="0.25">
      <c r="A915" s="1">
        <v>41871</v>
      </c>
      <c r="B915" s="3">
        <v>58.385404000000001</v>
      </c>
      <c r="C915" s="1">
        <v>41871</v>
      </c>
      <c r="D915" t="e">
        <f t="shared" si="28"/>
        <v>#N/A</v>
      </c>
      <c r="E915" t="e">
        <f t="shared" si="29"/>
        <v>#N/A</v>
      </c>
    </row>
    <row r="916" spans="1:5" x14ac:dyDescent="0.25">
      <c r="A916" s="1">
        <v>41872</v>
      </c>
      <c r="B916" s="3">
        <v>58.596252</v>
      </c>
      <c r="C916" s="1">
        <v>41872</v>
      </c>
      <c r="D916" t="e">
        <f t="shared" si="28"/>
        <v>#N/A</v>
      </c>
      <c r="E916" t="e">
        <f t="shared" si="29"/>
        <v>#N/A</v>
      </c>
    </row>
    <row r="917" spans="1:5" x14ac:dyDescent="0.25">
      <c r="A917" s="1">
        <v>41873</v>
      </c>
      <c r="B917" s="3">
        <v>57.963711000000004</v>
      </c>
      <c r="C917" s="1">
        <v>41873</v>
      </c>
      <c r="D917" t="e">
        <f t="shared" si="28"/>
        <v>#N/A</v>
      </c>
      <c r="E917" t="e">
        <f t="shared" si="29"/>
        <v>#N/A</v>
      </c>
    </row>
    <row r="918" spans="1:5" x14ac:dyDescent="0.25">
      <c r="A918" s="1">
        <v>41876</v>
      </c>
      <c r="B918" s="3">
        <v>58.423740000000002</v>
      </c>
      <c r="C918" s="1">
        <v>41876</v>
      </c>
      <c r="D918" t="e">
        <f t="shared" si="28"/>
        <v>#N/A</v>
      </c>
      <c r="E918" t="e">
        <f t="shared" si="29"/>
        <v>#N/A</v>
      </c>
    </row>
    <row r="919" spans="1:5" x14ac:dyDescent="0.25">
      <c r="A919" s="1">
        <v>41877</v>
      </c>
      <c r="B919" s="3">
        <v>58.347071</v>
      </c>
      <c r="C919" s="1">
        <v>41877</v>
      </c>
      <c r="D919" t="e">
        <f t="shared" si="28"/>
        <v>#N/A</v>
      </c>
      <c r="E919" t="e">
        <f t="shared" si="29"/>
        <v>#N/A</v>
      </c>
    </row>
    <row r="920" spans="1:5" x14ac:dyDescent="0.25">
      <c r="A920" s="1">
        <v>41878</v>
      </c>
      <c r="B920" s="3">
        <v>59.247959999999999</v>
      </c>
      <c r="C920" s="1">
        <v>41878</v>
      </c>
      <c r="D920" t="e">
        <f t="shared" si="28"/>
        <v>#N/A</v>
      </c>
      <c r="E920" t="e">
        <f t="shared" si="29"/>
        <v>#N/A</v>
      </c>
    </row>
    <row r="921" spans="1:5" x14ac:dyDescent="0.25">
      <c r="A921" s="1">
        <v>41879</v>
      </c>
      <c r="B921" s="3">
        <v>59.890087000000001</v>
      </c>
      <c r="C921" s="1">
        <v>41879</v>
      </c>
      <c r="D921" t="e">
        <f t="shared" si="28"/>
        <v>#N/A</v>
      </c>
      <c r="E921" t="e">
        <f t="shared" si="29"/>
        <v>#N/A</v>
      </c>
    </row>
    <row r="922" spans="1:5" x14ac:dyDescent="0.25">
      <c r="A922" s="1">
        <v>41880</v>
      </c>
      <c r="B922" s="3">
        <v>60.302193000000003</v>
      </c>
      <c r="C922" s="1">
        <v>41880</v>
      </c>
      <c r="D922" t="e">
        <f t="shared" si="28"/>
        <v>#N/A</v>
      </c>
      <c r="E922" t="e">
        <f t="shared" si="29"/>
        <v>#N/A</v>
      </c>
    </row>
    <row r="923" spans="1:5" x14ac:dyDescent="0.25">
      <c r="A923" s="1">
        <v>41884</v>
      </c>
      <c r="B923" s="3">
        <v>60.407617000000002</v>
      </c>
      <c r="C923" s="1">
        <v>41884</v>
      </c>
      <c r="D923" t="e">
        <f t="shared" si="28"/>
        <v>#N/A</v>
      </c>
      <c r="E923" t="e">
        <f t="shared" si="29"/>
        <v>#N/A</v>
      </c>
    </row>
    <row r="924" spans="1:5" x14ac:dyDescent="0.25">
      <c r="A924" s="1">
        <v>41885</v>
      </c>
      <c r="B924" s="3">
        <v>60.829312999999999</v>
      </c>
      <c r="C924" s="1">
        <v>41885</v>
      </c>
      <c r="D924" t="e">
        <f t="shared" si="28"/>
        <v>#N/A</v>
      </c>
      <c r="E924" t="e">
        <f t="shared" si="29"/>
        <v>#N/A</v>
      </c>
    </row>
    <row r="925" spans="1:5" x14ac:dyDescent="0.25">
      <c r="A925" s="1">
        <v>41886</v>
      </c>
      <c r="B925" s="3">
        <v>59.985925000000002</v>
      </c>
      <c r="C925" s="1">
        <v>41886</v>
      </c>
      <c r="D925" t="e">
        <f t="shared" si="28"/>
        <v>#N/A</v>
      </c>
      <c r="E925" t="e">
        <f t="shared" si="29"/>
        <v>#N/A</v>
      </c>
    </row>
    <row r="926" spans="1:5" x14ac:dyDescent="0.25">
      <c r="A926" s="1">
        <v>41887</v>
      </c>
      <c r="B926" s="3">
        <v>59.640901999999997</v>
      </c>
      <c r="C926" s="1">
        <v>41887</v>
      </c>
      <c r="D926" t="e">
        <f t="shared" si="28"/>
        <v>#N/A</v>
      </c>
      <c r="E926" t="e">
        <f t="shared" si="29"/>
        <v>#N/A</v>
      </c>
    </row>
    <row r="927" spans="1:5" x14ac:dyDescent="0.25">
      <c r="A927" s="1">
        <v>41890</v>
      </c>
      <c r="B927" s="3">
        <v>59.717574999999997</v>
      </c>
      <c r="C927" s="1">
        <v>41890</v>
      </c>
      <c r="D927" t="e">
        <f t="shared" si="28"/>
        <v>#N/A</v>
      </c>
      <c r="E927" t="e">
        <f t="shared" si="29"/>
        <v>#N/A</v>
      </c>
    </row>
    <row r="928" spans="1:5" x14ac:dyDescent="0.25">
      <c r="A928" s="1">
        <v>41891</v>
      </c>
      <c r="B928" s="3">
        <v>59.660069999999997</v>
      </c>
      <c r="C928" s="1">
        <v>41891</v>
      </c>
      <c r="D928" t="e">
        <f t="shared" si="28"/>
        <v>#N/A</v>
      </c>
      <c r="E928" t="e">
        <f t="shared" si="29"/>
        <v>#N/A</v>
      </c>
    </row>
    <row r="929" spans="1:5" x14ac:dyDescent="0.25">
      <c r="A929" s="1">
        <v>41892</v>
      </c>
      <c r="B929" s="3">
        <v>60.100931000000003</v>
      </c>
      <c r="C929" s="1">
        <v>41892</v>
      </c>
      <c r="D929" t="e">
        <f t="shared" si="28"/>
        <v>#N/A</v>
      </c>
      <c r="E929" t="e">
        <f t="shared" si="29"/>
        <v>#N/A</v>
      </c>
    </row>
    <row r="930" spans="1:5" x14ac:dyDescent="0.25">
      <c r="A930" s="1">
        <v>41893</v>
      </c>
      <c r="B930" s="3">
        <v>60.583281999999997</v>
      </c>
      <c r="C930" s="1">
        <v>41893</v>
      </c>
      <c r="D930" t="e">
        <f t="shared" si="28"/>
        <v>#N/A</v>
      </c>
      <c r="E930" t="e">
        <f t="shared" si="29"/>
        <v>#N/A</v>
      </c>
    </row>
    <row r="931" spans="1:5" x14ac:dyDescent="0.25">
      <c r="A931" s="1">
        <v>41894</v>
      </c>
      <c r="B931" s="3">
        <v>59.695757999999998</v>
      </c>
      <c r="C931" s="1">
        <v>41894</v>
      </c>
      <c r="D931" t="e">
        <f t="shared" si="28"/>
        <v>#N/A</v>
      </c>
      <c r="E931" t="e">
        <f t="shared" si="29"/>
        <v>#N/A</v>
      </c>
    </row>
    <row r="932" spans="1:5" x14ac:dyDescent="0.25">
      <c r="A932" s="1">
        <v>41897</v>
      </c>
      <c r="B932" s="3">
        <v>60.313166000000002</v>
      </c>
      <c r="C932" s="1">
        <v>41897</v>
      </c>
      <c r="D932" t="e">
        <f t="shared" si="28"/>
        <v>#N/A</v>
      </c>
      <c r="E932" t="e">
        <f t="shared" si="29"/>
        <v>#N/A</v>
      </c>
    </row>
    <row r="933" spans="1:5" x14ac:dyDescent="0.25">
      <c r="A933" s="1">
        <v>41898</v>
      </c>
      <c r="B933" s="3">
        <v>61.268219000000002</v>
      </c>
      <c r="C933" s="1">
        <v>41898</v>
      </c>
      <c r="D933" t="e">
        <f t="shared" si="28"/>
        <v>#N/A</v>
      </c>
      <c r="E933" t="e">
        <f t="shared" si="29"/>
        <v>#N/A</v>
      </c>
    </row>
    <row r="934" spans="1:5" x14ac:dyDescent="0.25">
      <c r="A934" s="1">
        <v>41899</v>
      </c>
      <c r="B934" s="3">
        <v>60.901634999999999</v>
      </c>
      <c r="C934" s="1">
        <v>41899</v>
      </c>
      <c r="D934" t="e">
        <f t="shared" si="28"/>
        <v>#N/A</v>
      </c>
      <c r="E934" t="e">
        <f t="shared" si="29"/>
        <v>#N/A</v>
      </c>
    </row>
    <row r="935" spans="1:5" x14ac:dyDescent="0.25">
      <c r="A935" s="1">
        <v>41900</v>
      </c>
      <c r="B935" s="3">
        <v>61.123516000000002</v>
      </c>
      <c r="C935" s="1">
        <v>41900</v>
      </c>
      <c r="D935" t="e">
        <f t="shared" si="28"/>
        <v>#N/A</v>
      </c>
      <c r="E935" t="e">
        <f t="shared" si="29"/>
        <v>#N/A</v>
      </c>
    </row>
    <row r="936" spans="1:5" x14ac:dyDescent="0.25">
      <c r="A936" s="1">
        <v>41901</v>
      </c>
      <c r="B936" s="3">
        <v>61.904921999999999</v>
      </c>
      <c r="C936" s="1">
        <v>41901</v>
      </c>
      <c r="D936" t="e">
        <f t="shared" si="28"/>
        <v>#N/A</v>
      </c>
      <c r="E936" t="e">
        <f t="shared" si="29"/>
        <v>#N/A</v>
      </c>
    </row>
    <row r="937" spans="1:5" x14ac:dyDescent="0.25">
      <c r="A937" s="1">
        <v>41904</v>
      </c>
      <c r="B937" s="3">
        <v>63.014330999999999</v>
      </c>
      <c r="C937" s="1">
        <v>41904</v>
      </c>
      <c r="D937" t="e">
        <f t="shared" si="28"/>
        <v>#N/A</v>
      </c>
      <c r="E937" t="e">
        <f t="shared" si="29"/>
        <v>#N/A</v>
      </c>
    </row>
    <row r="938" spans="1:5" x14ac:dyDescent="0.25">
      <c r="A938" s="1">
        <v>41905</v>
      </c>
      <c r="B938" s="3">
        <v>61.547984</v>
      </c>
      <c r="C938" s="1">
        <v>41905</v>
      </c>
      <c r="D938" t="e">
        <f t="shared" si="28"/>
        <v>#N/A</v>
      </c>
      <c r="E938" t="e">
        <f t="shared" si="29"/>
        <v>#N/A</v>
      </c>
    </row>
    <row r="939" spans="1:5" x14ac:dyDescent="0.25">
      <c r="A939" s="1">
        <v>41906</v>
      </c>
      <c r="B939" s="3">
        <v>62.647747000000003</v>
      </c>
      <c r="C939" s="1">
        <v>41906</v>
      </c>
      <c r="D939" t="e">
        <f t="shared" si="28"/>
        <v>#N/A</v>
      </c>
      <c r="E939" t="e">
        <f t="shared" si="29"/>
        <v>#N/A</v>
      </c>
    </row>
    <row r="940" spans="1:5" x14ac:dyDescent="0.25">
      <c r="A940" s="1">
        <v>41907</v>
      </c>
      <c r="B940" s="3">
        <v>61.692689999999999</v>
      </c>
      <c r="C940" s="1">
        <v>41907</v>
      </c>
      <c r="D940" t="e">
        <f t="shared" si="28"/>
        <v>#N/A</v>
      </c>
      <c r="E940" t="e">
        <f t="shared" si="29"/>
        <v>#N/A</v>
      </c>
    </row>
    <row r="941" spans="1:5" x14ac:dyDescent="0.25">
      <c r="A941" s="1">
        <v>41908</v>
      </c>
      <c r="B941" s="3">
        <v>61.789163000000002</v>
      </c>
      <c r="C941" s="1">
        <v>41908</v>
      </c>
      <c r="D941" t="e">
        <f t="shared" si="28"/>
        <v>#N/A</v>
      </c>
      <c r="E941" t="e">
        <f t="shared" si="29"/>
        <v>#N/A</v>
      </c>
    </row>
    <row r="942" spans="1:5" x14ac:dyDescent="0.25">
      <c r="A942" s="1">
        <v>41911</v>
      </c>
      <c r="B942" s="3">
        <v>61.827744000000003</v>
      </c>
      <c r="C942" s="1">
        <v>41911</v>
      </c>
      <c r="D942" t="e">
        <f t="shared" si="28"/>
        <v>#N/A</v>
      </c>
      <c r="E942" t="e">
        <f t="shared" si="29"/>
        <v>#N/A</v>
      </c>
    </row>
    <row r="943" spans="1:5" x14ac:dyDescent="0.25">
      <c r="A943" s="1">
        <v>41912</v>
      </c>
      <c r="B943" s="3">
        <v>62.03998</v>
      </c>
      <c r="C943" s="1">
        <v>41912</v>
      </c>
      <c r="D943" t="e">
        <f t="shared" si="28"/>
        <v>#N/A</v>
      </c>
      <c r="E943" t="e">
        <f t="shared" si="29"/>
        <v>#N/A</v>
      </c>
    </row>
    <row r="944" spans="1:5" x14ac:dyDescent="0.25">
      <c r="A944" s="1">
        <v>41913</v>
      </c>
      <c r="B944" s="3">
        <v>61.326103000000003</v>
      </c>
      <c r="C944" s="1">
        <v>41913</v>
      </c>
      <c r="D944" t="e">
        <f t="shared" si="28"/>
        <v>#N/A</v>
      </c>
      <c r="E944" t="e">
        <f t="shared" si="29"/>
        <v>#N/A</v>
      </c>
    </row>
    <row r="945" spans="1:5" x14ac:dyDescent="0.25">
      <c r="A945" s="1">
        <v>41914</v>
      </c>
      <c r="B945" s="3">
        <v>61.355043000000002</v>
      </c>
      <c r="C945" s="1">
        <v>41914</v>
      </c>
      <c r="D945" t="e">
        <f t="shared" si="28"/>
        <v>#N/A</v>
      </c>
      <c r="E945" t="e">
        <f t="shared" si="29"/>
        <v>#N/A</v>
      </c>
    </row>
    <row r="946" spans="1:5" x14ac:dyDescent="0.25">
      <c r="A946" s="1">
        <v>41915</v>
      </c>
      <c r="B946" s="3">
        <v>62.454802000000001</v>
      </c>
      <c r="C946" s="1">
        <v>41915</v>
      </c>
      <c r="D946" t="e">
        <f t="shared" si="28"/>
        <v>#N/A</v>
      </c>
      <c r="E946" t="e">
        <f t="shared" si="29"/>
        <v>#N/A</v>
      </c>
    </row>
    <row r="947" spans="1:5" x14ac:dyDescent="0.25">
      <c r="A947" s="1">
        <v>41918</v>
      </c>
      <c r="B947" s="3">
        <v>62.406571999999997</v>
      </c>
      <c r="C947" s="1">
        <v>41918</v>
      </c>
      <c r="D947" t="e">
        <f t="shared" si="28"/>
        <v>#N/A</v>
      </c>
      <c r="E947" t="e">
        <f t="shared" si="29"/>
        <v>#N/A</v>
      </c>
    </row>
    <row r="948" spans="1:5" x14ac:dyDescent="0.25">
      <c r="A948" s="1">
        <v>41919</v>
      </c>
      <c r="B948" s="3">
        <v>61.904921999999999</v>
      </c>
      <c r="C948" s="1">
        <v>41919</v>
      </c>
      <c r="D948" t="e">
        <f t="shared" si="28"/>
        <v>#N/A</v>
      </c>
      <c r="E948" t="e">
        <f t="shared" si="29"/>
        <v>#N/A</v>
      </c>
    </row>
    <row r="949" spans="1:5" x14ac:dyDescent="0.25">
      <c r="A949" s="1">
        <v>41920</v>
      </c>
      <c r="B949" s="3">
        <v>62.898564</v>
      </c>
      <c r="C949" s="1">
        <v>41920</v>
      </c>
      <c r="D949" t="e">
        <f t="shared" si="28"/>
        <v>#N/A</v>
      </c>
      <c r="E949" t="e">
        <f t="shared" si="29"/>
        <v>#N/A</v>
      </c>
    </row>
    <row r="950" spans="1:5" x14ac:dyDescent="0.25">
      <c r="A950" s="1">
        <v>41921</v>
      </c>
      <c r="B950" s="3">
        <v>61.991748999999999</v>
      </c>
      <c r="C950" s="1">
        <v>41921</v>
      </c>
      <c r="D950" t="e">
        <f t="shared" si="28"/>
        <v>#N/A</v>
      </c>
      <c r="E950" t="e">
        <f t="shared" si="29"/>
        <v>#N/A</v>
      </c>
    </row>
    <row r="951" spans="1:5" x14ac:dyDescent="0.25">
      <c r="A951" s="1">
        <v>41922</v>
      </c>
      <c r="B951" s="3">
        <v>62.155746999999998</v>
      </c>
      <c r="C951" s="1">
        <v>41922</v>
      </c>
      <c r="D951" t="e">
        <f t="shared" si="28"/>
        <v>#N/A</v>
      </c>
      <c r="E951" t="e">
        <f t="shared" si="29"/>
        <v>#N/A</v>
      </c>
    </row>
    <row r="952" spans="1:5" x14ac:dyDescent="0.25">
      <c r="A952" s="1">
        <v>41925</v>
      </c>
      <c r="B952" s="3">
        <v>61.538338000000003</v>
      </c>
      <c r="C952" s="1">
        <v>41925</v>
      </c>
      <c r="D952" t="e">
        <f t="shared" si="28"/>
        <v>#N/A</v>
      </c>
      <c r="E952" t="e">
        <f t="shared" si="29"/>
        <v>#N/A</v>
      </c>
    </row>
    <row r="953" spans="1:5" x14ac:dyDescent="0.25">
      <c r="A953" s="1">
        <v>41926</v>
      </c>
      <c r="B953" s="3">
        <v>61.818103000000001</v>
      </c>
      <c r="C953" s="1">
        <v>41926</v>
      </c>
      <c r="D953" t="e">
        <f t="shared" si="28"/>
        <v>#N/A</v>
      </c>
      <c r="E953" t="e">
        <f t="shared" si="29"/>
        <v>#N/A</v>
      </c>
    </row>
    <row r="954" spans="1:5" x14ac:dyDescent="0.25">
      <c r="A954" s="1">
        <v>41927</v>
      </c>
      <c r="B954" s="3">
        <v>59.946579</v>
      </c>
      <c r="C954" s="1">
        <v>41927</v>
      </c>
      <c r="D954" t="e">
        <f t="shared" si="28"/>
        <v>#N/A</v>
      </c>
      <c r="E954" t="e">
        <f t="shared" si="29"/>
        <v>#N/A</v>
      </c>
    </row>
    <row r="955" spans="1:5" x14ac:dyDescent="0.25">
      <c r="A955" s="1">
        <v>41928</v>
      </c>
      <c r="B955" s="3">
        <v>59.666814000000002</v>
      </c>
      <c r="C955" s="1">
        <v>41928</v>
      </c>
      <c r="D955" t="e">
        <f t="shared" si="28"/>
        <v>#N/A</v>
      </c>
      <c r="E955" t="e">
        <f t="shared" si="29"/>
        <v>#N/A</v>
      </c>
    </row>
    <row r="956" spans="1:5" x14ac:dyDescent="0.25">
      <c r="A956" s="1">
        <v>41929</v>
      </c>
      <c r="B956" s="3">
        <v>60.863045999999997</v>
      </c>
      <c r="C956" s="1">
        <v>41929</v>
      </c>
      <c r="D956" t="e">
        <f t="shared" si="28"/>
        <v>#N/A</v>
      </c>
      <c r="E956" t="e">
        <f t="shared" si="29"/>
        <v>#N/A</v>
      </c>
    </row>
    <row r="957" spans="1:5" x14ac:dyDescent="0.25">
      <c r="A957" s="1">
        <v>41932</v>
      </c>
      <c r="B957" s="3">
        <v>62.589860000000002</v>
      </c>
      <c r="C957" s="1">
        <v>41932</v>
      </c>
      <c r="D957" t="e">
        <f t="shared" si="28"/>
        <v>#N/A</v>
      </c>
      <c r="E957" t="e">
        <f t="shared" si="29"/>
        <v>#N/A</v>
      </c>
    </row>
    <row r="958" spans="1:5" x14ac:dyDescent="0.25">
      <c r="A958" s="1">
        <v>41933</v>
      </c>
      <c r="B958" s="3">
        <v>63.05292</v>
      </c>
      <c r="C958" s="1">
        <v>41933</v>
      </c>
      <c r="D958" t="e">
        <f t="shared" si="28"/>
        <v>#N/A</v>
      </c>
      <c r="E958" t="e">
        <f t="shared" si="29"/>
        <v>#N/A</v>
      </c>
    </row>
    <row r="959" spans="1:5" x14ac:dyDescent="0.25">
      <c r="A959" s="1">
        <v>41934</v>
      </c>
      <c r="B959" s="3">
        <v>63.120449000000001</v>
      </c>
      <c r="C959" s="1">
        <v>41934</v>
      </c>
      <c r="D959" t="e">
        <f t="shared" si="28"/>
        <v>#N/A</v>
      </c>
      <c r="E959" t="e">
        <f t="shared" si="29"/>
        <v>#N/A</v>
      </c>
    </row>
    <row r="960" spans="1:5" x14ac:dyDescent="0.25">
      <c r="A960" s="1">
        <v>41935</v>
      </c>
      <c r="B960" s="3">
        <v>64.586793</v>
      </c>
      <c r="C960" s="1">
        <v>41935</v>
      </c>
      <c r="D960" t="e">
        <f t="shared" si="28"/>
        <v>#N/A</v>
      </c>
      <c r="E960" t="e">
        <f t="shared" si="29"/>
        <v>#N/A</v>
      </c>
    </row>
    <row r="961" spans="1:5" x14ac:dyDescent="0.25">
      <c r="A961" s="1">
        <v>41936</v>
      </c>
      <c r="B961" s="3">
        <v>64.442093</v>
      </c>
      <c r="C961" s="1">
        <v>41936</v>
      </c>
      <c r="D961" t="e">
        <f t="shared" si="28"/>
        <v>#N/A</v>
      </c>
      <c r="E961" t="e">
        <f t="shared" si="29"/>
        <v>#N/A</v>
      </c>
    </row>
    <row r="962" spans="1:5" x14ac:dyDescent="0.25">
      <c r="A962" s="1">
        <v>41939</v>
      </c>
      <c r="B962" s="3">
        <v>65.522554999999997</v>
      </c>
      <c r="C962" s="1">
        <v>41939</v>
      </c>
      <c r="D962" t="e">
        <f t="shared" si="28"/>
        <v>#N/A</v>
      </c>
      <c r="E962" t="e">
        <f t="shared" si="29"/>
        <v>#N/A</v>
      </c>
    </row>
    <row r="963" spans="1:5" x14ac:dyDescent="0.25">
      <c r="A963" s="1">
        <v>41940</v>
      </c>
      <c r="B963" s="3">
        <v>65.503264000000001</v>
      </c>
      <c r="C963" s="1">
        <v>41940</v>
      </c>
      <c r="D963" t="e">
        <f t="shared" ref="D963:D1026" si="30">IF(B963=$H$5,$H$5,NA())</f>
        <v>#N/A</v>
      </c>
      <c r="E963" t="e">
        <f t="shared" ref="E963:E1026" si="31">IF(B963=$H$4,$H$4,NA())</f>
        <v>#N/A</v>
      </c>
    </row>
    <row r="964" spans="1:5" x14ac:dyDescent="0.25">
      <c r="A964" s="1">
        <v>41941</v>
      </c>
      <c r="B964" s="3">
        <v>65.329616999999999</v>
      </c>
      <c r="C964" s="1">
        <v>41941</v>
      </c>
      <c r="D964" t="e">
        <f t="shared" si="30"/>
        <v>#N/A</v>
      </c>
      <c r="E964" t="e">
        <f t="shared" si="31"/>
        <v>#N/A</v>
      </c>
    </row>
    <row r="965" spans="1:5" x14ac:dyDescent="0.25">
      <c r="A965" s="1">
        <v>41942</v>
      </c>
      <c r="B965" s="3">
        <v>66.506555000000006</v>
      </c>
      <c r="C965" s="1">
        <v>41942</v>
      </c>
      <c r="D965" t="e">
        <f t="shared" si="30"/>
        <v>#N/A</v>
      </c>
      <c r="E965" t="e">
        <f t="shared" si="31"/>
        <v>#N/A</v>
      </c>
    </row>
    <row r="966" spans="1:5" x14ac:dyDescent="0.25">
      <c r="A966" s="1">
        <v>41943</v>
      </c>
      <c r="B966" s="3">
        <v>66.805610000000001</v>
      </c>
      <c r="C966" s="1">
        <v>41943</v>
      </c>
      <c r="D966" t="e">
        <f t="shared" si="30"/>
        <v>#N/A</v>
      </c>
      <c r="E966" t="e">
        <f t="shared" si="31"/>
        <v>#N/A</v>
      </c>
    </row>
    <row r="967" spans="1:5" x14ac:dyDescent="0.25">
      <c r="A967" s="1">
        <v>41946</v>
      </c>
      <c r="B967" s="3">
        <v>67.075725000000006</v>
      </c>
      <c r="C967" s="1">
        <v>41946</v>
      </c>
      <c r="D967" t="e">
        <f t="shared" si="30"/>
        <v>#N/A</v>
      </c>
      <c r="E967" t="e">
        <f t="shared" si="31"/>
        <v>#N/A</v>
      </c>
    </row>
    <row r="968" spans="1:5" x14ac:dyDescent="0.25">
      <c r="A968" s="1">
        <v>41947</v>
      </c>
      <c r="B968" s="3">
        <v>67.866781000000003</v>
      </c>
      <c r="C968" s="1">
        <v>41947</v>
      </c>
      <c r="D968" t="e">
        <f t="shared" si="30"/>
        <v>#N/A</v>
      </c>
      <c r="E968" t="e">
        <f t="shared" si="31"/>
        <v>#N/A</v>
      </c>
    </row>
    <row r="969" spans="1:5" x14ac:dyDescent="0.25">
      <c r="A969" s="1">
        <v>41948</v>
      </c>
      <c r="B969" s="3">
        <v>66.564435000000003</v>
      </c>
      <c r="C969" s="1">
        <v>41948</v>
      </c>
      <c r="D969" t="e">
        <f t="shared" si="30"/>
        <v>#N/A</v>
      </c>
      <c r="E969" t="e">
        <f t="shared" si="31"/>
        <v>#N/A</v>
      </c>
    </row>
    <row r="970" spans="1:5" x14ac:dyDescent="0.25">
      <c r="A970" s="1">
        <v>41949</v>
      </c>
      <c r="B970" s="3">
        <v>67.471256999999994</v>
      </c>
      <c r="C970" s="1">
        <v>41949</v>
      </c>
      <c r="D970" t="e">
        <f t="shared" si="30"/>
        <v>#N/A</v>
      </c>
      <c r="E970" t="e">
        <f t="shared" si="31"/>
        <v>#N/A</v>
      </c>
    </row>
    <row r="971" spans="1:5" x14ac:dyDescent="0.25">
      <c r="A971" s="1">
        <v>41950</v>
      </c>
      <c r="B971" s="3">
        <v>67.480897999999996</v>
      </c>
      <c r="C971" s="1">
        <v>41950</v>
      </c>
      <c r="D971" t="e">
        <f t="shared" si="30"/>
        <v>#N/A</v>
      </c>
      <c r="E971" t="e">
        <f t="shared" si="31"/>
        <v>#N/A</v>
      </c>
    </row>
    <row r="972" spans="1:5" x14ac:dyDescent="0.25">
      <c r="A972" s="1">
        <v>41953</v>
      </c>
      <c r="B972" s="3">
        <v>67.982547999999994</v>
      </c>
      <c r="C972" s="1">
        <v>41953</v>
      </c>
      <c r="D972" t="e">
        <f t="shared" si="30"/>
        <v>#N/A</v>
      </c>
      <c r="E972" t="e">
        <f t="shared" si="31"/>
        <v>#N/A</v>
      </c>
    </row>
    <row r="973" spans="1:5" x14ac:dyDescent="0.25">
      <c r="A973" s="1">
        <v>41954</v>
      </c>
      <c r="B973" s="3">
        <v>67.278312</v>
      </c>
      <c r="C973" s="1">
        <v>41954</v>
      </c>
      <c r="D973" t="e">
        <f t="shared" si="30"/>
        <v>#N/A</v>
      </c>
      <c r="E973" t="e">
        <f t="shared" si="31"/>
        <v>#N/A</v>
      </c>
    </row>
    <row r="974" spans="1:5" x14ac:dyDescent="0.25">
      <c r="A974" s="1">
        <v>41955</v>
      </c>
      <c r="B974" s="3">
        <v>68.165842999999995</v>
      </c>
      <c r="C974" s="1">
        <v>41955</v>
      </c>
      <c r="D974" t="e">
        <f t="shared" si="30"/>
        <v>#N/A</v>
      </c>
      <c r="E974" t="e">
        <f t="shared" si="31"/>
        <v>#N/A</v>
      </c>
    </row>
    <row r="975" spans="1:5" x14ac:dyDescent="0.25">
      <c r="A975" s="1">
        <v>41956</v>
      </c>
      <c r="B975" s="3">
        <v>68.214073999999997</v>
      </c>
      <c r="C975" s="1">
        <v>41956</v>
      </c>
      <c r="D975" t="e">
        <f t="shared" si="30"/>
        <v>#N/A</v>
      </c>
      <c r="E975" t="e">
        <f t="shared" si="31"/>
        <v>#N/A</v>
      </c>
    </row>
    <row r="976" spans="1:5" x14ac:dyDescent="0.25">
      <c r="A976" s="1">
        <v>41957</v>
      </c>
      <c r="B976" s="3">
        <v>67.625604999999993</v>
      </c>
      <c r="C976" s="1">
        <v>41957</v>
      </c>
      <c r="D976" t="e">
        <f t="shared" si="30"/>
        <v>#N/A</v>
      </c>
      <c r="E976" t="e">
        <f t="shared" si="31"/>
        <v>#N/A</v>
      </c>
    </row>
    <row r="977" spans="1:5" x14ac:dyDescent="0.25">
      <c r="A977" s="1">
        <v>41960</v>
      </c>
      <c r="B977" s="3">
        <v>68.252662999999998</v>
      </c>
      <c r="C977" s="1">
        <v>41960</v>
      </c>
      <c r="D977" t="e">
        <f t="shared" si="30"/>
        <v>#N/A</v>
      </c>
      <c r="E977" t="e">
        <f t="shared" si="31"/>
        <v>#N/A</v>
      </c>
    </row>
    <row r="978" spans="1:5" x14ac:dyDescent="0.25">
      <c r="A978" s="1">
        <v>41961</v>
      </c>
      <c r="B978" s="3">
        <v>68.397369999999995</v>
      </c>
      <c r="C978" s="1">
        <v>41961</v>
      </c>
      <c r="D978" t="e">
        <f t="shared" si="30"/>
        <v>#N/A</v>
      </c>
      <c r="E978" t="e">
        <f t="shared" si="31"/>
        <v>#N/A</v>
      </c>
    </row>
    <row r="979" spans="1:5" x14ac:dyDescent="0.25">
      <c r="A979" s="1">
        <v>41962</v>
      </c>
      <c r="B979" s="3">
        <v>68.667484999999999</v>
      </c>
      <c r="C979" s="1">
        <v>41962</v>
      </c>
      <c r="D979" t="e">
        <f t="shared" si="30"/>
        <v>#N/A</v>
      </c>
      <c r="E979" t="e">
        <f t="shared" si="31"/>
        <v>#N/A</v>
      </c>
    </row>
    <row r="980" spans="1:5" x14ac:dyDescent="0.25">
      <c r="A980" s="1">
        <v>41963</v>
      </c>
      <c r="B980" s="3">
        <v>69.227013999999997</v>
      </c>
      <c r="C980" s="1">
        <v>41963</v>
      </c>
      <c r="D980" t="e">
        <f t="shared" si="30"/>
        <v>#N/A</v>
      </c>
      <c r="E980" t="e">
        <f t="shared" si="31"/>
        <v>#N/A</v>
      </c>
    </row>
    <row r="981" spans="1:5" x14ac:dyDescent="0.25">
      <c r="A981" s="1">
        <v>41964</v>
      </c>
      <c r="B981" s="3">
        <v>69.439250000000001</v>
      </c>
      <c r="C981" s="1">
        <v>41964</v>
      </c>
      <c r="D981" t="e">
        <f t="shared" si="30"/>
        <v>#N/A</v>
      </c>
      <c r="E981" t="e">
        <f t="shared" si="31"/>
        <v>#N/A</v>
      </c>
    </row>
    <row r="982" spans="1:5" x14ac:dyDescent="0.25">
      <c r="A982" s="1">
        <v>41967</v>
      </c>
      <c r="B982" s="3">
        <v>70.124187000000006</v>
      </c>
      <c r="C982" s="1">
        <v>41967</v>
      </c>
      <c r="D982" t="e">
        <f t="shared" si="30"/>
        <v>#N/A</v>
      </c>
      <c r="E982" t="e">
        <f t="shared" si="31"/>
        <v>#N/A</v>
      </c>
    </row>
    <row r="983" spans="1:5" x14ac:dyDescent="0.25">
      <c r="A983" s="1">
        <v>41968</v>
      </c>
      <c r="B983" s="3">
        <v>70.674066999999994</v>
      </c>
      <c r="C983" s="1">
        <v>41968</v>
      </c>
      <c r="D983" t="e">
        <f t="shared" si="30"/>
        <v>#N/A</v>
      </c>
      <c r="E983" t="e">
        <f t="shared" si="31"/>
        <v>#N/A</v>
      </c>
    </row>
    <row r="984" spans="1:5" x14ac:dyDescent="0.25">
      <c r="A984" s="1">
        <v>41969</v>
      </c>
      <c r="B984" s="3">
        <v>70.317125000000004</v>
      </c>
      <c r="C984" s="1">
        <v>41969</v>
      </c>
      <c r="D984" t="e">
        <f t="shared" si="30"/>
        <v>#N/A</v>
      </c>
      <c r="E984" t="e">
        <f t="shared" si="31"/>
        <v>#N/A</v>
      </c>
    </row>
    <row r="985" spans="1:5" x14ac:dyDescent="0.25">
      <c r="A985" s="1">
        <v>41971</v>
      </c>
      <c r="B985" s="3">
        <v>71.387944000000005</v>
      </c>
      <c r="C985" s="1">
        <v>41971</v>
      </c>
      <c r="D985" t="e">
        <f t="shared" si="30"/>
        <v>#N/A</v>
      </c>
      <c r="E985" t="e">
        <f t="shared" si="31"/>
        <v>#N/A</v>
      </c>
    </row>
    <row r="986" spans="1:5" x14ac:dyDescent="0.25">
      <c r="A986" s="1">
        <v>41974</v>
      </c>
      <c r="B986" s="3">
        <v>70.452181999999993</v>
      </c>
      <c r="C986" s="1">
        <v>41974</v>
      </c>
      <c r="D986" t="e">
        <f t="shared" si="30"/>
        <v>#N/A</v>
      </c>
      <c r="E986" t="e">
        <f t="shared" si="31"/>
        <v>#N/A</v>
      </c>
    </row>
    <row r="987" spans="1:5" x14ac:dyDescent="0.25">
      <c r="A987" s="1">
        <v>41975</v>
      </c>
      <c r="B987" s="3">
        <v>70.992412999999999</v>
      </c>
      <c r="C987" s="1">
        <v>41975</v>
      </c>
      <c r="D987" t="e">
        <f t="shared" si="30"/>
        <v>#N/A</v>
      </c>
      <c r="E987" t="e">
        <f t="shared" si="31"/>
        <v>#N/A</v>
      </c>
    </row>
    <row r="988" spans="1:5" x14ac:dyDescent="0.25">
      <c r="A988" s="1">
        <v>41976</v>
      </c>
      <c r="B988" s="3">
        <v>69.844423000000006</v>
      </c>
      <c r="C988" s="1">
        <v>41976</v>
      </c>
      <c r="D988" t="e">
        <f t="shared" si="30"/>
        <v>#N/A</v>
      </c>
      <c r="E988" t="e">
        <f t="shared" si="31"/>
        <v>#N/A</v>
      </c>
    </row>
    <row r="989" spans="1:5" x14ac:dyDescent="0.25">
      <c r="A989" s="1">
        <v>41977</v>
      </c>
      <c r="B989" s="3">
        <v>69.574307000000005</v>
      </c>
      <c r="C989" s="1">
        <v>41977</v>
      </c>
      <c r="D989" t="e">
        <f t="shared" si="30"/>
        <v>#N/A</v>
      </c>
      <c r="E989" t="e">
        <f t="shared" si="31"/>
        <v>#N/A</v>
      </c>
    </row>
    <row r="990" spans="1:5" x14ac:dyDescent="0.25">
      <c r="A990" s="1">
        <v>41978</v>
      </c>
      <c r="B990" s="3">
        <v>69.400660999999999</v>
      </c>
      <c r="C990" s="1">
        <v>41978</v>
      </c>
      <c r="D990" t="e">
        <f t="shared" si="30"/>
        <v>#N/A</v>
      </c>
      <c r="E990" t="e">
        <f t="shared" si="31"/>
        <v>#N/A</v>
      </c>
    </row>
    <row r="991" spans="1:5" x14ac:dyDescent="0.25">
      <c r="A991" s="1">
        <v>41981</v>
      </c>
      <c r="B991" s="3">
        <v>69.227013999999997</v>
      </c>
      <c r="C991" s="1">
        <v>41981</v>
      </c>
      <c r="D991" t="e">
        <f t="shared" si="30"/>
        <v>#N/A</v>
      </c>
      <c r="E991" t="e">
        <f t="shared" si="31"/>
        <v>#N/A</v>
      </c>
    </row>
    <row r="992" spans="1:5" x14ac:dyDescent="0.25">
      <c r="A992" s="1">
        <v>41982</v>
      </c>
      <c r="B992" s="3">
        <v>68.735014000000007</v>
      </c>
      <c r="C992" s="1">
        <v>41982</v>
      </c>
      <c r="D992" t="e">
        <f t="shared" si="30"/>
        <v>#N/A</v>
      </c>
      <c r="E992" t="e">
        <f t="shared" si="31"/>
        <v>#N/A</v>
      </c>
    </row>
    <row r="993" spans="1:5" x14ac:dyDescent="0.25">
      <c r="A993" s="1">
        <v>41983</v>
      </c>
      <c r="B993" s="3">
        <v>68.725364999999996</v>
      </c>
      <c r="C993" s="1">
        <v>41983</v>
      </c>
      <c r="D993" t="e">
        <f t="shared" si="30"/>
        <v>#N/A</v>
      </c>
      <c r="E993" t="e">
        <f t="shared" si="31"/>
        <v>#N/A</v>
      </c>
    </row>
    <row r="994" spans="1:5" x14ac:dyDescent="0.25">
      <c r="A994" s="1">
        <v>41984</v>
      </c>
      <c r="B994" s="3">
        <v>68.919422999999995</v>
      </c>
      <c r="C994" s="1">
        <v>41984</v>
      </c>
      <c r="D994" t="e">
        <f t="shared" si="30"/>
        <v>#N/A</v>
      </c>
      <c r="E994" t="e">
        <f t="shared" si="31"/>
        <v>#N/A</v>
      </c>
    </row>
    <row r="995" spans="1:5" x14ac:dyDescent="0.25">
      <c r="A995" s="1">
        <v>41985</v>
      </c>
      <c r="B995" s="3">
        <v>68.123788000000005</v>
      </c>
      <c r="C995" s="1">
        <v>41985</v>
      </c>
      <c r="D995" t="e">
        <f t="shared" si="30"/>
        <v>#N/A</v>
      </c>
      <c r="E995" t="e">
        <f t="shared" si="31"/>
        <v>#N/A</v>
      </c>
    </row>
    <row r="996" spans="1:5" x14ac:dyDescent="0.25">
      <c r="A996" s="1">
        <v>41988</v>
      </c>
      <c r="B996" s="3">
        <v>67.832706999999999</v>
      </c>
      <c r="C996" s="1">
        <v>41988</v>
      </c>
      <c r="D996" t="e">
        <f t="shared" si="30"/>
        <v>#N/A</v>
      </c>
      <c r="E996" t="e">
        <f t="shared" si="31"/>
        <v>#N/A</v>
      </c>
    </row>
    <row r="997" spans="1:5" x14ac:dyDescent="0.25">
      <c r="A997" s="1">
        <v>41989</v>
      </c>
      <c r="B997" s="3">
        <v>67.813297000000006</v>
      </c>
      <c r="C997" s="1">
        <v>41989</v>
      </c>
      <c r="D997" t="e">
        <f t="shared" si="30"/>
        <v>#N/A</v>
      </c>
      <c r="E997" t="e">
        <f t="shared" si="31"/>
        <v>#N/A</v>
      </c>
    </row>
    <row r="998" spans="1:5" x14ac:dyDescent="0.25">
      <c r="A998" s="1">
        <v>41990</v>
      </c>
      <c r="B998" s="3">
        <v>68.414877000000004</v>
      </c>
      <c r="C998" s="1">
        <v>41990</v>
      </c>
      <c r="D998" t="e">
        <f t="shared" si="30"/>
        <v>#N/A</v>
      </c>
      <c r="E998" t="e">
        <f t="shared" si="31"/>
        <v>#N/A</v>
      </c>
    </row>
    <row r="999" spans="1:5" x14ac:dyDescent="0.25">
      <c r="A999" s="1">
        <v>41991</v>
      </c>
      <c r="B999" s="3">
        <v>70.161388000000002</v>
      </c>
      <c r="C999" s="1">
        <v>41991</v>
      </c>
      <c r="D999" t="e">
        <f t="shared" si="30"/>
        <v>#N/A</v>
      </c>
      <c r="E999" t="e">
        <f t="shared" si="31"/>
        <v>#N/A</v>
      </c>
    </row>
    <row r="1000" spans="1:5" x14ac:dyDescent="0.25">
      <c r="A1000" s="1">
        <v>41992</v>
      </c>
      <c r="B1000" s="3">
        <v>69.530708000000004</v>
      </c>
      <c r="C1000" s="1">
        <v>41992</v>
      </c>
      <c r="D1000" t="e">
        <f t="shared" si="30"/>
        <v>#N/A</v>
      </c>
      <c r="E1000" t="e">
        <f t="shared" si="31"/>
        <v>#N/A</v>
      </c>
    </row>
    <row r="1001" spans="1:5" x14ac:dyDescent="0.25">
      <c r="A1001" s="1">
        <v>41995</v>
      </c>
      <c r="B1001" s="3">
        <v>70.598021000000003</v>
      </c>
      <c r="C1001" s="1">
        <v>41995</v>
      </c>
      <c r="D1001" t="e">
        <f t="shared" si="30"/>
        <v>#N/A</v>
      </c>
      <c r="E1001" t="e">
        <f t="shared" si="31"/>
        <v>#N/A</v>
      </c>
    </row>
    <row r="1002" spans="1:5" x14ac:dyDescent="0.25">
      <c r="A1002" s="1">
        <v>41996</v>
      </c>
      <c r="B1002" s="3">
        <v>71.267512999999994</v>
      </c>
      <c r="C1002" s="1">
        <v>41996</v>
      </c>
      <c r="D1002" t="e">
        <f t="shared" si="30"/>
        <v>#N/A</v>
      </c>
      <c r="E1002" t="e">
        <f t="shared" si="31"/>
        <v>#N/A</v>
      </c>
    </row>
    <row r="1003" spans="1:5" x14ac:dyDescent="0.25">
      <c r="A1003" s="1">
        <v>41997</v>
      </c>
      <c r="B1003" s="3">
        <v>71.296627999999998</v>
      </c>
      <c r="C1003" s="1">
        <v>41997</v>
      </c>
      <c r="D1003" t="e">
        <f t="shared" si="30"/>
        <v>#N/A</v>
      </c>
      <c r="E1003" t="e">
        <f t="shared" si="31"/>
        <v>#N/A</v>
      </c>
    </row>
    <row r="1004" spans="1:5" x14ac:dyDescent="0.25">
      <c r="A1004" s="1">
        <v>41999</v>
      </c>
      <c r="B1004" s="3">
        <v>70.937619999999995</v>
      </c>
      <c r="C1004" s="1">
        <v>41999</v>
      </c>
      <c r="D1004" t="e">
        <f t="shared" si="30"/>
        <v>#N/A</v>
      </c>
      <c r="E1004" t="e">
        <f t="shared" si="31"/>
        <v>#N/A</v>
      </c>
    </row>
    <row r="1005" spans="1:5" x14ac:dyDescent="0.25">
      <c r="A1005" s="1">
        <v>42002</v>
      </c>
      <c r="B1005" s="3">
        <v>70.743565000000004</v>
      </c>
      <c r="C1005" s="1">
        <v>42002</v>
      </c>
      <c r="D1005" t="e">
        <f t="shared" si="30"/>
        <v>#N/A</v>
      </c>
      <c r="E1005" t="e">
        <f t="shared" si="31"/>
        <v>#N/A</v>
      </c>
    </row>
    <row r="1006" spans="1:5" x14ac:dyDescent="0.25">
      <c r="A1006" s="1">
        <v>42003</v>
      </c>
      <c r="B1006" s="3">
        <v>70.539799000000002</v>
      </c>
      <c r="C1006" s="1">
        <v>42003</v>
      </c>
      <c r="D1006" t="e">
        <f t="shared" si="30"/>
        <v>#N/A</v>
      </c>
      <c r="E1006" t="e">
        <f t="shared" si="31"/>
        <v>#N/A</v>
      </c>
    </row>
    <row r="1007" spans="1:5" x14ac:dyDescent="0.25">
      <c r="A1007" s="1">
        <v>42004</v>
      </c>
      <c r="B1007" s="3">
        <v>69.550110000000004</v>
      </c>
      <c r="C1007" s="1">
        <v>42004</v>
      </c>
      <c r="D1007" t="e">
        <f t="shared" si="30"/>
        <v>#N/A</v>
      </c>
      <c r="E1007" t="e">
        <f t="shared" si="31"/>
        <v>#N/A</v>
      </c>
    </row>
    <row r="1008" spans="1:5" x14ac:dyDescent="0.25">
      <c r="A1008" s="1">
        <v>42006</v>
      </c>
      <c r="B1008" s="3">
        <v>69.472485000000006</v>
      </c>
      <c r="C1008" s="1">
        <v>42006</v>
      </c>
      <c r="D1008" t="e">
        <f t="shared" si="30"/>
        <v>#N/A</v>
      </c>
      <c r="E1008" t="e">
        <f t="shared" si="31"/>
        <v>#N/A</v>
      </c>
    </row>
    <row r="1009" spans="1:5" x14ac:dyDescent="0.25">
      <c r="A1009" s="1">
        <v>42009</v>
      </c>
      <c r="B1009" s="3">
        <v>69.259021000000004</v>
      </c>
      <c r="C1009" s="1">
        <v>42009</v>
      </c>
      <c r="D1009" t="e">
        <f t="shared" si="30"/>
        <v>#N/A</v>
      </c>
      <c r="E1009" t="e">
        <f t="shared" si="31"/>
        <v>#N/A</v>
      </c>
    </row>
    <row r="1010" spans="1:5" x14ac:dyDescent="0.25">
      <c r="A1010" s="1">
        <v>42010</v>
      </c>
      <c r="B1010" s="3">
        <v>69.356055999999995</v>
      </c>
      <c r="C1010" s="1">
        <v>42010</v>
      </c>
      <c r="D1010" t="e">
        <f t="shared" si="30"/>
        <v>#N/A</v>
      </c>
      <c r="E1010" t="e">
        <f t="shared" si="31"/>
        <v>#N/A</v>
      </c>
    </row>
    <row r="1011" spans="1:5" x14ac:dyDescent="0.25">
      <c r="A1011" s="1">
        <v>42011</v>
      </c>
      <c r="B1011" s="3">
        <v>70.365146999999993</v>
      </c>
      <c r="C1011" s="1">
        <v>42011</v>
      </c>
      <c r="D1011" t="e">
        <f t="shared" si="30"/>
        <v>#N/A</v>
      </c>
      <c r="E1011" t="e">
        <f t="shared" si="31"/>
        <v>#N/A</v>
      </c>
    </row>
    <row r="1012" spans="1:5" x14ac:dyDescent="0.25">
      <c r="A1012" s="1">
        <v>42012</v>
      </c>
      <c r="B1012" s="3">
        <v>71.995227999999997</v>
      </c>
      <c r="C1012" s="1">
        <v>42012</v>
      </c>
      <c r="D1012" t="e">
        <f t="shared" si="30"/>
        <v>#N/A</v>
      </c>
      <c r="E1012" t="e">
        <f t="shared" si="31"/>
        <v>#N/A</v>
      </c>
    </row>
    <row r="1013" spans="1:5" x14ac:dyDescent="0.25">
      <c r="A1013" s="1">
        <v>42013</v>
      </c>
      <c r="B1013" s="3">
        <v>71.655629000000005</v>
      </c>
      <c r="C1013" s="1">
        <v>42013</v>
      </c>
      <c r="D1013" t="e">
        <f t="shared" si="30"/>
        <v>#N/A</v>
      </c>
      <c r="E1013" t="e">
        <f t="shared" si="31"/>
        <v>#N/A</v>
      </c>
    </row>
    <row r="1014" spans="1:5" x14ac:dyDescent="0.25">
      <c r="A1014" s="1">
        <v>42016</v>
      </c>
      <c r="B1014" s="3">
        <v>71.054057</v>
      </c>
      <c r="C1014" s="1">
        <v>42016</v>
      </c>
      <c r="D1014" t="e">
        <f t="shared" si="30"/>
        <v>#N/A</v>
      </c>
      <c r="E1014" t="e">
        <f t="shared" si="31"/>
        <v>#N/A</v>
      </c>
    </row>
    <row r="1015" spans="1:5" x14ac:dyDescent="0.25">
      <c r="A1015" s="1">
        <v>42017</v>
      </c>
      <c r="B1015" s="3">
        <v>71.597414000000001</v>
      </c>
      <c r="C1015" s="1">
        <v>42017</v>
      </c>
      <c r="D1015" t="e">
        <f t="shared" si="30"/>
        <v>#N/A</v>
      </c>
      <c r="E1015" t="e">
        <f t="shared" si="31"/>
        <v>#N/A</v>
      </c>
    </row>
    <row r="1016" spans="1:5" x14ac:dyDescent="0.25">
      <c r="A1016" s="1">
        <v>42018</v>
      </c>
      <c r="B1016" s="3">
        <v>72.587102999999999</v>
      </c>
      <c r="C1016" s="1">
        <v>42018</v>
      </c>
      <c r="D1016" t="e">
        <f t="shared" si="30"/>
        <v>#N/A</v>
      </c>
      <c r="E1016" t="e">
        <f t="shared" si="31"/>
        <v>#N/A</v>
      </c>
    </row>
    <row r="1017" spans="1:5" x14ac:dyDescent="0.25">
      <c r="A1017" s="1">
        <v>42019</v>
      </c>
      <c r="B1017" s="3">
        <v>73.266307999999995</v>
      </c>
      <c r="C1017" s="1">
        <v>42019</v>
      </c>
      <c r="D1017" t="e">
        <f t="shared" si="30"/>
        <v>#N/A</v>
      </c>
      <c r="E1017" t="e">
        <f t="shared" si="31"/>
        <v>#N/A</v>
      </c>
    </row>
    <row r="1018" spans="1:5" x14ac:dyDescent="0.25">
      <c r="A1018" s="1">
        <v>42020</v>
      </c>
      <c r="B1018" s="3">
        <v>74.188077000000007</v>
      </c>
      <c r="C1018" s="1">
        <v>42020</v>
      </c>
      <c r="D1018" t="e">
        <f t="shared" si="30"/>
        <v>#N/A</v>
      </c>
      <c r="E1018" t="e">
        <f t="shared" si="31"/>
        <v>#N/A</v>
      </c>
    </row>
    <row r="1019" spans="1:5" x14ac:dyDescent="0.25">
      <c r="A1019" s="1">
        <v>42024</v>
      </c>
      <c r="B1019" s="3">
        <v>75.488264000000001</v>
      </c>
      <c r="C1019" s="1">
        <v>42024</v>
      </c>
      <c r="D1019" t="e">
        <f t="shared" si="30"/>
        <v>#N/A</v>
      </c>
      <c r="E1019" t="e">
        <f t="shared" si="31"/>
        <v>#N/A</v>
      </c>
    </row>
    <row r="1020" spans="1:5" x14ac:dyDescent="0.25">
      <c r="A1020" s="1">
        <v>42025</v>
      </c>
      <c r="B1020" s="3">
        <v>76.400328000000002</v>
      </c>
      <c r="C1020" s="1">
        <v>42025</v>
      </c>
      <c r="D1020" t="e">
        <f t="shared" si="30"/>
        <v>#N/A</v>
      </c>
      <c r="E1020" t="e">
        <f t="shared" si="31"/>
        <v>#N/A</v>
      </c>
    </row>
    <row r="1021" spans="1:5" x14ac:dyDescent="0.25">
      <c r="A1021" s="1">
        <v>42026</v>
      </c>
      <c r="B1021" s="3">
        <v>76.982498000000007</v>
      </c>
      <c r="C1021" s="1">
        <v>42026</v>
      </c>
      <c r="D1021" t="e">
        <f t="shared" si="30"/>
        <v>#N/A</v>
      </c>
      <c r="E1021" t="e">
        <f t="shared" si="31"/>
        <v>#N/A</v>
      </c>
    </row>
    <row r="1022" spans="1:5" x14ac:dyDescent="0.25">
      <c r="A1022" s="1">
        <v>42027</v>
      </c>
      <c r="B1022" s="3">
        <v>76.177166</v>
      </c>
      <c r="C1022" s="1">
        <v>42027</v>
      </c>
      <c r="D1022" t="e">
        <f t="shared" si="30"/>
        <v>#N/A</v>
      </c>
      <c r="E1022" t="e">
        <f t="shared" si="31"/>
        <v>#N/A</v>
      </c>
    </row>
    <row r="1023" spans="1:5" x14ac:dyDescent="0.25">
      <c r="A1023" s="1">
        <v>42030</v>
      </c>
      <c r="B1023" s="3">
        <v>76.769041000000001</v>
      </c>
      <c r="C1023" s="1">
        <v>42030</v>
      </c>
      <c r="D1023" t="e">
        <f t="shared" si="30"/>
        <v>#N/A</v>
      </c>
      <c r="E1023" t="e">
        <f t="shared" si="31"/>
        <v>#N/A</v>
      </c>
    </row>
    <row r="1024" spans="1:5" x14ac:dyDescent="0.25">
      <c r="A1024" s="1">
        <v>42031</v>
      </c>
      <c r="B1024" s="3">
        <v>76.846659000000002</v>
      </c>
      <c r="C1024" s="1">
        <v>42031</v>
      </c>
      <c r="D1024" t="e">
        <f t="shared" si="30"/>
        <v>#N/A</v>
      </c>
      <c r="E1024" t="e">
        <f t="shared" si="31"/>
        <v>#N/A</v>
      </c>
    </row>
    <row r="1025" spans="1:5" x14ac:dyDescent="0.25">
      <c r="A1025" s="1">
        <v>42032</v>
      </c>
      <c r="B1025" s="3">
        <v>76.128648999999996</v>
      </c>
      <c r="C1025" s="1">
        <v>42032</v>
      </c>
      <c r="D1025" t="e">
        <f t="shared" si="30"/>
        <v>#N/A</v>
      </c>
      <c r="E1025" t="e">
        <f t="shared" si="31"/>
        <v>#N/A</v>
      </c>
    </row>
    <row r="1026" spans="1:5" x14ac:dyDescent="0.25">
      <c r="A1026" s="1">
        <v>42033</v>
      </c>
      <c r="B1026" s="3">
        <v>76.730228999999994</v>
      </c>
      <c r="C1026" s="1">
        <v>42033</v>
      </c>
      <c r="D1026" t="e">
        <f t="shared" si="30"/>
        <v>#N/A</v>
      </c>
      <c r="E1026" t="e">
        <f t="shared" si="31"/>
        <v>#N/A</v>
      </c>
    </row>
    <row r="1027" spans="1:5" x14ac:dyDescent="0.25">
      <c r="A1027" s="1">
        <v>42034</v>
      </c>
      <c r="B1027" s="3">
        <v>74.974006000000003</v>
      </c>
      <c r="C1027" s="1">
        <v>42034</v>
      </c>
      <c r="D1027" t="e">
        <f t="shared" ref="D1027:D1090" si="32">IF(B1027=$H$5,$H$5,NA())</f>
        <v>#N/A</v>
      </c>
      <c r="E1027" t="e">
        <f t="shared" ref="E1027:E1090" si="33">IF(B1027=$H$4,$H$4,NA())</f>
        <v>#N/A</v>
      </c>
    </row>
    <row r="1028" spans="1:5" x14ac:dyDescent="0.25">
      <c r="A1028" s="1">
        <v>42037</v>
      </c>
      <c r="B1028" s="3">
        <v>76.167461000000003</v>
      </c>
      <c r="C1028" s="1">
        <v>42037</v>
      </c>
      <c r="D1028" t="e">
        <f t="shared" si="32"/>
        <v>#N/A</v>
      </c>
      <c r="E1028" t="e">
        <f t="shared" si="33"/>
        <v>#N/A</v>
      </c>
    </row>
    <row r="1029" spans="1:5" x14ac:dyDescent="0.25">
      <c r="A1029" s="1">
        <v>42038</v>
      </c>
      <c r="B1029" s="3">
        <v>75.507666</v>
      </c>
      <c r="C1029" s="1">
        <v>42038</v>
      </c>
      <c r="D1029" t="e">
        <f t="shared" si="32"/>
        <v>#N/A</v>
      </c>
      <c r="E1029" t="e">
        <f t="shared" si="33"/>
        <v>#N/A</v>
      </c>
    </row>
    <row r="1030" spans="1:5" x14ac:dyDescent="0.25">
      <c r="A1030" s="1">
        <v>42039</v>
      </c>
      <c r="B1030" s="3">
        <v>76.313006000000001</v>
      </c>
      <c r="C1030" s="1">
        <v>42039</v>
      </c>
      <c r="D1030" t="e">
        <f t="shared" si="32"/>
        <v>#N/A</v>
      </c>
      <c r="E1030" t="e">
        <f t="shared" si="33"/>
        <v>#N/A</v>
      </c>
    </row>
    <row r="1031" spans="1:5" x14ac:dyDescent="0.25">
      <c r="A1031" s="1">
        <v>42040</v>
      </c>
      <c r="B1031" s="3">
        <v>75.061335999999997</v>
      </c>
      <c r="C1031" s="1">
        <v>42040</v>
      </c>
      <c r="D1031" t="e">
        <f t="shared" si="32"/>
        <v>#N/A</v>
      </c>
      <c r="E1031" t="e">
        <f t="shared" si="33"/>
        <v>#N/A</v>
      </c>
    </row>
    <row r="1032" spans="1:5" x14ac:dyDescent="0.25">
      <c r="A1032" s="1">
        <v>42041</v>
      </c>
      <c r="B1032" s="3">
        <v>75.672612999999998</v>
      </c>
      <c r="C1032" s="1">
        <v>42041</v>
      </c>
      <c r="D1032" t="e">
        <f t="shared" si="32"/>
        <v>#N/A</v>
      </c>
      <c r="E1032" t="e">
        <f t="shared" si="33"/>
        <v>#N/A</v>
      </c>
    </row>
    <row r="1033" spans="1:5" x14ac:dyDescent="0.25">
      <c r="A1033" s="1">
        <v>42044</v>
      </c>
      <c r="B1033" s="3">
        <v>75.565881000000005</v>
      </c>
      <c r="C1033" s="1">
        <v>42044</v>
      </c>
      <c r="D1033" t="e">
        <f t="shared" si="32"/>
        <v>#N/A</v>
      </c>
      <c r="E1033" t="e">
        <f t="shared" si="33"/>
        <v>#N/A</v>
      </c>
    </row>
    <row r="1034" spans="1:5" x14ac:dyDescent="0.25">
      <c r="A1034" s="1">
        <v>42045</v>
      </c>
      <c r="B1034" s="3">
        <v>76.448845000000006</v>
      </c>
      <c r="C1034" s="1">
        <v>42045</v>
      </c>
      <c r="D1034" t="e">
        <f t="shared" si="32"/>
        <v>#N/A</v>
      </c>
      <c r="E1034" t="e">
        <f t="shared" si="33"/>
        <v>#N/A</v>
      </c>
    </row>
    <row r="1035" spans="1:5" x14ac:dyDescent="0.25">
      <c r="A1035" s="1">
        <v>42046</v>
      </c>
      <c r="B1035" s="3">
        <v>77.128041999999994</v>
      </c>
      <c r="C1035" s="1">
        <v>42046</v>
      </c>
      <c r="D1035" t="e">
        <f t="shared" si="32"/>
        <v>#N/A</v>
      </c>
      <c r="E1035" t="e">
        <f t="shared" si="33"/>
        <v>#N/A</v>
      </c>
    </row>
    <row r="1036" spans="1:5" x14ac:dyDescent="0.25">
      <c r="A1036" s="1">
        <v>42047</v>
      </c>
      <c r="B1036" s="3">
        <v>75.973406999999995</v>
      </c>
      <c r="C1036" s="1">
        <v>42047</v>
      </c>
      <c r="D1036" t="e">
        <f t="shared" si="32"/>
        <v>#N/A</v>
      </c>
      <c r="E1036" t="e">
        <f t="shared" si="33"/>
        <v>#N/A</v>
      </c>
    </row>
    <row r="1037" spans="1:5" x14ac:dyDescent="0.25">
      <c r="A1037" s="1">
        <v>42048</v>
      </c>
      <c r="B1037" s="3">
        <v>74.663515000000004</v>
      </c>
      <c r="C1037" s="1">
        <v>42048</v>
      </c>
      <c r="D1037" t="e">
        <f t="shared" si="32"/>
        <v>#N/A</v>
      </c>
      <c r="E1037" t="e">
        <f t="shared" si="33"/>
        <v>#N/A</v>
      </c>
    </row>
    <row r="1038" spans="1:5" x14ac:dyDescent="0.25">
      <c r="A1038" s="1">
        <v>42052</v>
      </c>
      <c r="B1038" s="3">
        <v>74.779951999999994</v>
      </c>
      <c r="C1038" s="1">
        <v>42052</v>
      </c>
      <c r="D1038" t="e">
        <f t="shared" si="32"/>
        <v>#N/A</v>
      </c>
      <c r="E1038" t="e">
        <f t="shared" si="33"/>
        <v>#N/A</v>
      </c>
    </row>
    <row r="1039" spans="1:5" x14ac:dyDescent="0.25">
      <c r="A1039" s="1">
        <v>42053</v>
      </c>
      <c r="B1039" s="3">
        <v>75.701721000000006</v>
      </c>
      <c r="C1039" s="1">
        <v>42053</v>
      </c>
      <c r="D1039" t="e">
        <f t="shared" si="32"/>
        <v>#N/A</v>
      </c>
      <c r="E1039" t="e">
        <f t="shared" si="33"/>
        <v>#N/A</v>
      </c>
    </row>
    <row r="1040" spans="1:5" x14ac:dyDescent="0.25">
      <c r="A1040" s="1">
        <v>42054</v>
      </c>
      <c r="B1040" s="3">
        <v>75.895781999999997</v>
      </c>
      <c r="C1040" s="1">
        <v>42054</v>
      </c>
      <c r="D1040" t="e">
        <f t="shared" si="32"/>
        <v>#N/A</v>
      </c>
      <c r="E1040" t="e">
        <f t="shared" si="33"/>
        <v>#N/A</v>
      </c>
    </row>
    <row r="1041" spans="1:5" x14ac:dyDescent="0.25">
      <c r="A1041" s="1">
        <v>42055</v>
      </c>
      <c r="B1041" s="3">
        <v>76.477952999999999</v>
      </c>
      <c r="C1041" s="1">
        <v>42055</v>
      </c>
      <c r="D1041" t="e">
        <f t="shared" si="32"/>
        <v>#N/A</v>
      </c>
      <c r="E1041" t="e">
        <f t="shared" si="33"/>
        <v>#N/A</v>
      </c>
    </row>
    <row r="1042" spans="1:5" x14ac:dyDescent="0.25">
      <c r="A1042" s="1">
        <v>42058</v>
      </c>
      <c r="B1042" s="3">
        <v>76.507059999999996</v>
      </c>
      <c r="C1042" s="1">
        <v>42058</v>
      </c>
      <c r="D1042" t="e">
        <f t="shared" si="32"/>
        <v>#N/A</v>
      </c>
      <c r="E1042" t="e">
        <f t="shared" si="33"/>
        <v>#N/A</v>
      </c>
    </row>
    <row r="1043" spans="1:5" x14ac:dyDescent="0.25">
      <c r="A1043" s="1">
        <v>42059</v>
      </c>
      <c r="B1043" s="3">
        <v>76.565281999999996</v>
      </c>
      <c r="C1043" s="1">
        <v>42059</v>
      </c>
      <c r="D1043" t="e">
        <f t="shared" si="32"/>
        <v>#N/A</v>
      </c>
      <c r="E1043" t="e">
        <f t="shared" si="33"/>
        <v>#N/A</v>
      </c>
    </row>
    <row r="1044" spans="1:5" x14ac:dyDescent="0.25">
      <c r="A1044" s="1">
        <v>42060</v>
      </c>
      <c r="B1044" s="3">
        <v>76.681712000000005</v>
      </c>
      <c r="C1044" s="1">
        <v>42060</v>
      </c>
      <c r="D1044" t="e">
        <f t="shared" si="32"/>
        <v>#N/A</v>
      </c>
      <c r="E1044" t="e">
        <f t="shared" si="33"/>
        <v>#N/A</v>
      </c>
    </row>
    <row r="1045" spans="1:5" x14ac:dyDescent="0.25">
      <c r="A1045" s="1">
        <v>42061</v>
      </c>
      <c r="B1045" s="3">
        <v>75.866675000000001</v>
      </c>
      <c r="C1045" s="1">
        <v>42061</v>
      </c>
      <c r="D1045" t="e">
        <f t="shared" si="32"/>
        <v>#N/A</v>
      </c>
      <c r="E1045" t="e">
        <f t="shared" si="33"/>
        <v>#N/A</v>
      </c>
    </row>
    <row r="1046" spans="1:5" x14ac:dyDescent="0.25">
      <c r="A1046" s="1">
        <v>42062</v>
      </c>
      <c r="B1046" s="3">
        <v>76.448845000000006</v>
      </c>
      <c r="C1046" s="1">
        <v>42062</v>
      </c>
      <c r="D1046" t="e">
        <f t="shared" si="32"/>
        <v>#N/A</v>
      </c>
      <c r="E1046" t="e">
        <f t="shared" si="33"/>
        <v>#N/A</v>
      </c>
    </row>
    <row r="1047" spans="1:5" x14ac:dyDescent="0.25">
      <c r="A1047" s="1">
        <v>42065</v>
      </c>
      <c r="B1047" s="3">
        <v>76.846659000000002</v>
      </c>
      <c r="C1047" s="1">
        <v>42065</v>
      </c>
      <c r="D1047" t="e">
        <f t="shared" si="32"/>
        <v>#N/A</v>
      </c>
      <c r="E1047" t="e">
        <f t="shared" si="33"/>
        <v>#N/A</v>
      </c>
    </row>
    <row r="1048" spans="1:5" x14ac:dyDescent="0.25">
      <c r="A1048" s="1">
        <v>42066</v>
      </c>
      <c r="B1048" s="3">
        <v>76.642899</v>
      </c>
      <c r="C1048" s="1">
        <v>42066</v>
      </c>
      <c r="D1048" t="e">
        <f t="shared" si="32"/>
        <v>#N/A</v>
      </c>
      <c r="E1048" t="e">
        <f t="shared" si="33"/>
        <v>#N/A</v>
      </c>
    </row>
    <row r="1049" spans="1:5" x14ac:dyDescent="0.25">
      <c r="A1049" s="1">
        <v>42067</v>
      </c>
      <c r="B1049" s="3">
        <v>75.701721000000006</v>
      </c>
      <c r="C1049" s="1">
        <v>42067</v>
      </c>
      <c r="D1049" t="e">
        <f t="shared" si="32"/>
        <v>#N/A</v>
      </c>
      <c r="E1049" t="e">
        <f t="shared" si="33"/>
        <v>#N/A</v>
      </c>
    </row>
    <row r="1050" spans="1:5" x14ac:dyDescent="0.25">
      <c r="A1050" s="1">
        <v>42068</v>
      </c>
      <c r="B1050" s="3">
        <v>76.555577</v>
      </c>
      <c r="C1050" s="1">
        <v>42068</v>
      </c>
      <c r="D1050" t="e">
        <f t="shared" si="32"/>
        <v>#N/A</v>
      </c>
      <c r="E1050" t="e">
        <f t="shared" si="33"/>
        <v>#N/A</v>
      </c>
    </row>
    <row r="1051" spans="1:5" x14ac:dyDescent="0.25">
      <c r="A1051" s="1">
        <v>42069</v>
      </c>
      <c r="B1051" s="3">
        <v>76.021917000000002</v>
      </c>
      <c r="C1051" s="1">
        <v>42069</v>
      </c>
      <c r="D1051" t="e">
        <f t="shared" si="32"/>
        <v>#N/A</v>
      </c>
      <c r="E1051" t="e">
        <f t="shared" si="33"/>
        <v>#N/A</v>
      </c>
    </row>
    <row r="1052" spans="1:5" x14ac:dyDescent="0.25">
      <c r="A1052" s="1">
        <v>42072</v>
      </c>
      <c r="B1052" s="3">
        <v>76.448845000000006</v>
      </c>
      <c r="C1052" s="1">
        <v>42072</v>
      </c>
      <c r="D1052" t="e">
        <f t="shared" si="32"/>
        <v>#N/A</v>
      </c>
      <c r="E1052" t="e">
        <f t="shared" si="33"/>
        <v>#N/A</v>
      </c>
    </row>
    <row r="1053" spans="1:5" x14ac:dyDescent="0.25">
      <c r="A1053" s="1">
        <v>42073</v>
      </c>
      <c r="B1053" s="3">
        <v>75.633801000000005</v>
      </c>
      <c r="C1053" s="1">
        <v>42073</v>
      </c>
      <c r="D1053" t="e">
        <f t="shared" si="32"/>
        <v>#N/A</v>
      </c>
      <c r="E1053" t="e">
        <f t="shared" si="33"/>
        <v>#N/A</v>
      </c>
    </row>
    <row r="1054" spans="1:5" x14ac:dyDescent="0.25">
      <c r="A1054" s="1">
        <v>42074</v>
      </c>
      <c r="B1054" s="3">
        <v>74.585898</v>
      </c>
      <c r="C1054" s="1">
        <v>42074</v>
      </c>
      <c r="D1054" t="e">
        <f t="shared" si="32"/>
        <v>#N/A</v>
      </c>
      <c r="E1054" t="e">
        <f t="shared" si="33"/>
        <v>#N/A</v>
      </c>
    </row>
    <row r="1055" spans="1:5" x14ac:dyDescent="0.25">
      <c r="A1055" s="1">
        <v>42075</v>
      </c>
      <c r="B1055" s="3">
        <v>75.728261000000003</v>
      </c>
      <c r="C1055" s="1">
        <v>42075</v>
      </c>
      <c r="D1055" t="e">
        <f t="shared" si="32"/>
        <v>#N/A</v>
      </c>
      <c r="E1055" t="e">
        <f t="shared" si="33"/>
        <v>#N/A</v>
      </c>
    </row>
    <row r="1056" spans="1:5" x14ac:dyDescent="0.25">
      <c r="A1056" s="1">
        <v>42076</v>
      </c>
      <c r="B1056" s="3">
        <v>74.878811999999996</v>
      </c>
      <c r="C1056" s="1">
        <v>42076</v>
      </c>
      <c r="D1056" t="e">
        <f t="shared" si="32"/>
        <v>#N/A</v>
      </c>
      <c r="E1056" t="e">
        <f t="shared" si="33"/>
        <v>#N/A</v>
      </c>
    </row>
    <row r="1057" spans="1:5" x14ac:dyDescent="0.25">
      <c r="A1057" s="1">
        <v>42079</v>
      </c>
      <c r="B1057" s="3">
        <v>75.445109000000002</v>
      </c>
      <c r="C1057" s="1">
        <v>42079</v>
      </c>
      <c r="D1057" t="e">
        <f t="shared" si="32"/>
        <v>#N/A</v>
      </c>
      <c r="E1057" t="e">
        <f t="shared" si="33"/>
        <v>#N/A</v>
      </c>
    </row>
    <row r="1058" spans="1:5" x14ac:dyDescent="0.25">
      <c r="A1058" s="1">
        <v>42080</v>
      </c>
      <c r="B1058" s="3">
        <v>73.951244000000003</v>
      </c>
      <c r="C1058" s="1">
        <v>42080</v>
      </c>
      <c r="D1058" t="e">
        <f t="shared" si="32"/>
        <v>#N/A</v>
      </c>
      <c r="E1058" t="e">
        <f t="shared" si="33"/>
        <v>#N/A</v>
      </c>
    </row>
    <row r="1059" spans="1:5" x14ac:dyDescent="0.25">
      <c r="A1059" s="1">
        <v>42081</v>
      </c>
      <c r="B1059" s="3">
        <v>74.839755999999994</v>
      </c>
      <c r="C1059" s="1">
        <v>42081</v>
      </c>
      <c r="D1059" t="e">
        <f t="shared" si="32"/>
        <v>#N/A</v>
      </c>
      <c r="E1059" t="e">
        <f t="shared" si="33"/>
        <v>#N/A</v>
      </c>
    </row>
    <row r="1060" spans="1:5" x14ac:dyDescent="0.25">
      <c r="A1060" s="1">
        <v>42082</v>
      </c>
      <c r="B1060" s="3">
        <v>74.312509000000006</v>
      </c>
      <c r="C1060" s="1">
        <v>42082</v>
      </c>
      <c r="D1060" t="e">
        <f t="shared" si="32"/>
        <v>#N/A</v>
      </c>
      <c r="E1060" t="e">
        <f t="shared" si="33"/>
        <v>#N/A</v>
      </c>
    </row>
    <row r="1061" spans="1:5" x14ac:dyDescent="0.25">
      <c r="A1061" s="1">
        <v>42083</v>
      </c>
      <c r="B1061" s="3">
        <v>75.210779000000002</v>
      </c>
      <c r="C1061" s="1">
        <v>42083</v>
      </c>
      <c r="D1061" t="e">
        <f t="shared" si="32"/>
        <v>#N/A</v>
      </c>
      <c r="E1061" t="e">
        <f t="shared" si="33"/>
        <v>#N/A</v>
      </c>
    </row>
    <row r="1062" spans="1:5" x14ac:dyDescent="0.25">
      <c r="A1062" s="1">
        <v>42086</v>
      </c>
      <c r="B1062" s="3">
        <v>75.572042999999994</v>
      </c>
      <c r="C1062" s="1">
        <v>42086</v>
      </c>
      <c r="D1062" t="e">
        <f t="shared" si="32"/>
        <v>#N/A</v>
      </c>
      <c r="E1062" t="e">
        <f t="shared" si="33"/>
        <v>#N/A</v>
      </c>
    </row>
    <row r="1063" spans="1:5" x14ac:dyDescent="0.25">
      <c r="A1063" s="1">
        <v>42087</v>
      </c>
      <c r="B1063" s="3">
        <v>75.777083000000005</v>
      </c>
      <c r="C1063" s="1">
        <v>42087</v>
      </c>
      <c r="D1063" t="e">
        <f t="shared" si="32"/>
        <v>#N/A</v>
      </c>
      <c r="E1063" t="e">
        <f t="shared" si="33"/>
        <v>#N/A</v>
      </c>
    </row>
    <row r="1064" spans="1:5" x14ac:dyDescent="0.25">
      <c r="A1064" s="1">
        <v>42088</v>
      </c>
      <c r="B1064" s="3">
        <v>75.347471999999996</v>
      </c>
      <c r="C1064" s="1">
        <v>42088</v>
      </c>
      <c r="D1064" t="e">
        <f t="shared" si="32"/>
        <v>#N/A</v>
      </c>
      <c r="E1064" t="e">
        <f t="shared" si="33"/>
        <v>#N/A</v>
      </c>
    </row>
    <row r="1065" spans="1:5" x14ac:dyDescent="0.25">
      <c r="A1065" s="1">
        <v>42089</v>
      </c>
      <c r="B1065" s="3">
        <v>77.231892000000002</v>
      </c>
      <c r="C1065" s="1">
        <v>42089</v>
      </c>
      <c r="D1065" t="e">
        <f t="shared" si="32"/>
        <v>#N/A</v>
      </c>
      <c r="E1065" t="e">
        <f t="shared" si="33"/>
        <v>#N/A</v>
      </c>
    </row>
    <row r="1066" spans="1:5" x14ac:dyDescent="0.25">
      <c r="A1066" s="1">
        <v>42090</v>
      </c>
      <c r="B1066" s="3">
        <v>77.056141999999994</v>
      </c>
      <c r="C1066" s="1">
        <v>42090</v>
      </c>
      <c r="D1066" t="e">
        <f t="shared" si="32"/>
        <v>#N/A</v>
      </c>
      <c r="E1066" t="e">
        <f t="shared" si="33"/>
        <v>#N/A</v>
      </c>
    </row>
    <row r="1067" spans="1:5" x14ac:dyDescent="0.25">
      <c r="A1067" s="1">
        <v>42093</v>
      </c>
      <c r="B1067" s="3">
        <v>77.788428999999994</v>
      </c>
      <c r="C1067" s="1">
        <v>42093</v>
      </c>
      <c r="D1067" t="e">
        <f t="shared" si="32"/>
        <v>#N/A</v>
      </c>
      <c r="E1067" t="e">
        <f t="shared" si="33"/>
        <v>#N/A</v>
      </c>
    </row>
    <row r="1068" spans="1:5" x14ac:dyDescent="0.25">
      <c r="A1068" s="1">
        <v>42094</v>
      </c>
      <c r="B1068" s="3">
        <v>76.626538999999994</v>
      </c>
      <c r="C1068" s="1">
        <v>42094</v>
      </c>
      <c r="D1068" t="e">
        <f t="shared" si="32"/>
        <v>#N/A</v>
      </c>
      <c r="E1068" t="e">
        <f t="shared" si="33"/>
        <v>#N/A</v>
      </c>
    </row>
    <row r="1069" spans="1:5" x14ac:dyDescent="0.25">
      <c r="A1069" s="1">
        <v>42095</v>
      </c>
      <c r="B1069" s="3">
        <v>76.646062999999998</v>
      </c>
      <c r="C1069" s="1">
        <v>42095</v>
      </c>
      <c r="D1069" t="e">
        <f t="shared" si="32"/>
        <v>#N/A</v>
      </c>
      <c r="E1069" t="e">
        <f t="shared" si="33"/>
        <v>#N/A</v>
      </c>
    </row>
    <row r="1070" spans="1:5" x14ac:dyDescent="0.25">
      <c r="A1070" s="1">
        <v>42096</v>
      </c>
      <c r="B1070" s="3">
        <v>76.275040000000004</v>
      </c>
      <c r="C1070" s="1">
        <v>42096</v>
      </c>
      <c r="D1070" t="e">
        <f t="shared" si="32"/>
        <v>#N/A</v>
      </c>
      <c r="E1070" t="e">
        <f t="shared" si="33"/>
        <v>#N/A</v>
      </c>
    </row>
    <row r="1071" spans="1:5" x14ac:dyDescent="0.25">
      <c r="A1071" s="1">
        <v>42100</v>
      </c>
      <c r="B1071" s="3">
        <v>76.821811999999994</v>
      </c>
      <c r="C1071" s="1">
        <v>42100</v>
      </c>
      <c r="D1071" t="e">
        <f t="shared" si="32"/>
        <v>#N/A</v>
      </c>
      <c r="E1071" t="e">
        <f t="shared" si="33"/>
        <v>#N/A</v>
      </c>
    </row>
    <row r="1072" spans="1:5" x14ac:dyDescent="0.25">
      <c r="A1072" s="1">
        <v>42101</v>
      </c>
      <c r="B1072" s="3">
        <v>77.456462999999999</v>
      </c>
      <c r="C1072" s="1">
        <v>42101</v>
      </c>
      <c r="D1072" t="e">
        <f t="shared" si="32"/>
        <v>#N/A</v>
      </c>
      <c r="E1072" t="e">
        <f t="shared" si="33"/>
        <v>#N/A</v>
      </c>
    </row>
    <row r="1073" spans="1:5" x14ac:dyDescent="0.25">
      <c r="A1073" s="1">
        <v>42102</v>
      </c>
      <c r="B1073" s="3">
        <v>76.958505000000002</v>
      </c>
      <c r="C1073" s="1">
        <v>42102</v>
      </c>
      <c r="D1073" t="e">
        <f t="shared" si="32"/>
        <v>#N/A</v>
      </c>
      <c r="E1073" t="e">
        <f t="shared" si="33"/>
        <v>#N/A</v>
      </c>
    </row>
    <row r="1074" spans="1:5" x14ac:dyDescent="0.25">
      <c r="A1074" s="1">
        <v>42103</v>
      </c>
      <c r="B1074" s="3">
        <v>77.153779</v>
      </c>
      <c r="C1074" s="1">
        <v>42103</v>
      </c>
      <c r="D1074" t="e">
        <f t="shared" si="32"/>
        <v>#N/A</v>
      </c>
      <c r="E1074" t="e">
        <f t="shared" si="33"/>
        <v>#N/A</v>
      </c>
    </row>
    <row r="1075" spans="1:5" x14ac:dyDescent="0.25">
      <c r="A1075" s="1">
        <v>42104</v>
      </c>
      <c r="B1075" s="3">
        <v>76.860868999999994</v>
      </c>
      <c r="C1075" s="1">
        <v>42104</v>
      </c>
      <c r="D1075" t="e">
        <f t="shared" si="32"/>
        <v>#N/A</v>
      </c>
      <c r="E1075" t="e">
        <f t="shared" si="33"/>
        <v>#N/A</v>
      </c>
    </row>
    <row r="1076" spans="1:5" x14ac:dyDescent="0.25">
      <c r="A1076" s="1">
        <v>42107</v>
      </c>
      <c r="B1076" s="3">
        <v>76.255509000000004</v>
      </c>
      <c r="C1076" s="1">
        <v>42107</v>
      </c>
      <c r="D1076" t="e">
        <f t="shared" si="32"/>
        <v>#N/A</v>
      </c>
      <c r="E1076" t="e">
        <f t="shared" si="33"/>
        <v>#N/A</v>
      </c>
    </row>
    <row r="1077" spans="1:5" x14ac:dyDescent="0.25">
      <c r="A1077" s="1">
        <v>42108</v>
      </c>
      <c r="B1077" s="3">
        <v>76.304331000000005</v>
      </c>
      <c r="C1077" s="1">
        <v>42108</v>
      </c>
      <c r="D1077" t="e">
        <f t="shared" si="32"/>
        <v>#N/A</v>
      </c>
      <c r="E1077" t="e">
        <f t="shared" si="33"/>
        <v>#N/A</v>
      </c>
    </row>
    <row r="1078" spans="1:5" x14ac:dyDescent="0.25">
      <c r="A1078" s="1">
        <v>42109</v>
      </c>
      <c r="B1078" s="3">
        <v>76.177396000000002</v>
      </c>
      <c r="C1078" s="1">
        <v>42109</v>
      </c>
      <c r="D1078" t="e">
        <f t="shared" si="32"/>
        <v>#N/A</v>
      </c>
      <c r="E1078" t="e">
        <f t="shared" si="33"/>
        <v>#N/A</v>
      </c>
    </row>
    <row r="1079" spans="1:5" x14ac:dyDescent="0.25">
      <c r="A1079" s="1">
        <v>42110</v>
      </c>
      <c r="B1079" s="3">
        <v>76.509370000000004</v>
      </c>
      <c r="C1079" s="1">
        <v>42110</v>
      </c>
      <c r="D1079" t="e">
        <f t="shared" si="32"/>
        <v>#N/A</v>
      </c>
      <c r="E1079" t="e">
        <f t="shared" si="33"/>
        <v>#N/A</v>
      </c>
    </row>
    <row r="1080" spans="1:5" x14ac:dyDescent="0.25">
      <c r="A1080" s="1">
        <v>42111</v>
      </c>
      <c r="B1080" s="3">
        <v>75.161963999999998</v>
      </c>
      <c r="C1080" s="1">
        <v>42111</v>
      </c>
      <c r="D1080" t="e">
        <f t="shared" si="32"/>
        <v>#N/A</v>
      </c>
      <c r="E1080" t="e">
        <f t="shared" si="33"/>
        <v>#N/A</v>
      </c>
    </row>
    <row r="1081" spans="1:5" x14ac:dyDescent="0.25">
      <c r="A1081" s="1">
        <v>42114</v>
      </c>
      <c r="B1081" s="3">
        <v>75.952832000000001</v>
      </c>
      <c r="C1081" s="1">
        <v>42114</v>
      </c>
      <c r="D1081" t="e">
        <f t="shared" si="32"/>
        <v>#N/A</v>
      </c>
      <c r="E1081" t="e">
        <f t="shared" si="33"/>
        <v>#N/A</v>
      </c>
    </row>
    <row r="1082" spans="1:5" x14ac:dyDescent="0.25">
      <c r="A1082" s="1">
        <v>42115</v>
      </c>
      <c r="B1082" s="3">
        <v>77.319770000000005</v>
      </c>
      <c r="C1082" s="1">
        <v>42115</v>
      </c>
      <c r="D1082" t="e">
        <f t="shared" si="32"/>
        <v>#N/A</v>
      </c>
      <c r="E1082" t="e">
        <f t="shared" si="33"/>
        <v>#N/A</v>
      </c>
    </row>
    <row r="1083" spans="1:5" x14ac:dyDescent="0.25">
      <c r="A1083" s="1">
        <v>42116</v>
      </c>
      <c r="B1083" s="3">
        <v>76.948740000000001</v>
      </c>
      <c r="C1083" s="1">
        <v>42116</v>
      </c>
      <c r="D1083" t="e">
        <f t="shared" si="32"/>
        <v>#N/A</v>
      </c>
      <c r="E1083" t="e">
        <f t="shared" si="33"/>
        <v>#N/A</v>
      </c>
    </row>
    <row r="1084" spans="1:5" x14ac:dyDescent="0.25">
      <c r="A1084" s="1">
        <v>42117</v>
      </c>
      <c r="B1084" s="3">
        <v>77.085432999999995</v>
      </c>
      <c r="C1084" s="1">
        <v>42117</v>
      </c>
      <c r="D1084" t="e">
        <f t="shared" si="32"/>
        <v>#N/A</v>
      </c>
      <c r="E1084" t="e">
        <f t="shared" si="33"/>
        <v>#N/A</v>
      </c>
    </row>
    <row r="1085" spans="1:5" x14ac:dyDescent="0.25">
      <c r="A1085" s="1">
        <v>42118</v>
      </c>
      <c r="B1085" s="3">
        <v>76.997562000000002</v>
      </c>
      <c r="C1085" s="1">
        <v>42118</v>
      </c>
      <c r="D1085" t="e">
        <f t="shared" si="32"/>
        <v>#N/A</v>
      </c>
      <c r="E1085" t="e">
        <f t="shared" si="33"/>
        <v>#N/A</v>
      </c>
    </row>
    <row r="1086" spans="1:5" x14ac:dyDescent="0.25">
      <c r="A1086" s="1">
        <v>42121</v>
      </c>
      <c r="B1086" s="3">
        <v>75.415818999999999</v>
      </c>
      <c r="C1086" s="1">
        <v>42121</v>
      </c>
      <c r="D1086" t="e">
        <f t="shared" si="32"/>
        <v>#N/A</v>
      </c>
      <c r="E1086" t="e">
        <f t="shared" si="33"/>
        <v>#N/A</v>
      </c>
    </row>
    <row r="1087" spans="1:5" x14ac:dyDescent="0.25">
      <c r="A1087" s="1">
        <v>42122</v>
      </c>
      <c r="B1087" s="3">
        <v>74.449202</v>
      </c>
      <c r="C1087" s="1">
        <v>42122</v>
      </c>
      <c r="D1087" t="e">
        <f t="shared" si="32"/>
        <v>#N/A</v>
      </c>
      <c r="E1087" t="e">
        <f t="shared" si="33"/>
        <v>#N/A</v>
      </c>
    </row>
    <row r="1088" spans="1:5" x14ac:dyDescent="0.25">
      <c r="A1088" s="1">
        <v>42123</v>
      </c>
      <c r="B1088" s="3">
        <v>73.521641000000002</v>
      </c>
      <c r="C1088" s="1">
        <v>42123</v>
      </c>
      <c r="D1088" t="e">
        <f t="shared" si="32"/>
        <v>#N/A</v>
      </c>
      <c r="E1088" t="e">
        <f t="shared" si="33"/>
        <v>#N/A</v>
      </c>
    </row>
    <row r="1089" spans="1:5" x14ac:dyDescent="0.25">
      <c r="A1089" s="1">
        <v>42124</v>
      </c>
      <c r="B1089" s="3">
        <v>72.818644000000006</v>
      </c>
      <c r="C1089" s="1">
        <v>42124</v>
      </c>
      <c r="D1089" t="e">
        <f t="shared" si="32"/>
        <v>#N/A</v>
      </c>
      <c r="E1089" t="e">
        <f t="shared" si="33"/>
        <v>#N/A</v>
      </c>
    </row>
    <row r="1090" spans="1:5" x14ac:dyDescent="0.25">
      <c r="A1090" s="1">
        <v>42125</v>
      </c>
      <c r="B1090" s="3">
        <v>74.175815</v>
      </c>
      <c r="C1090" s="1">
        <v>42125</v>
      </c>
      <c r="D1090" t="e">
        <f t="shared" si="32"/>
        <v>#N/A</v>
      </c>
      <c r="E1090" t="e">
        <f t="shared" si="33"/>
        <v>#N/A</v>
      </c>
    </row>
    <row r="1091" spans="1:5" x14ac:dyDescent="0.25">
      <c r="A1091" s="1">
        <v>42128</v>
      </c>
      <c r="B1091" s="3">
        <v>74.371088999999998</v>
      </c>
      <c r="C1091" s="1">
        <v>42128</v>
      </c>
      <c r="D1091" t="e">
        <f t="shared" ref="D1091:D1154" si="34">IF(B1091=$H$5,$H$5,NA())</f>
        <v>#N/A</v>
      </c>
      <c r="E1091" t="e">
        <f t="shared" ref="E1091:E1154" si="35">IF(B1091=$H$4,$H$4,NA())</f>
        <v>#N/A</v>
      </c>
    </row>
    <row r="1092" spans="1:5" x14ac:dyDescent="0.25">
      <c r="A1092" s="1">
        <v>42129</v>
      </c>
      <c r="B1092" s="3">
        <v>73.765736000000004</v>
      </c>
      <c r="C1092" s="1">
        <v>42129</v>
      </c>
      <c r="D1092" t="e">
        <f t="shared" si="34"/>
        <v>#N/A</v>
      </c>
      <c r="E1092" t="e">
        <f t="shared" si="35"/>
        <v>#N/A</v>
      </c>
    </row>
    <row r="1093" spans="1:5" x14ac:dyDescent="0.25">
      <c r="A1093" s="1">
        <v>42130</v>
      </c>
      <c r="B1093" s="3">
        <v>73.736439000000004</v>
      </c>
      <c r="C1093" s="1">
        <v>42130</v>
      </c>
      <c r="D1093" t="e">
        <f t="shared" si="34"/>
        <v>#N/A</v>
      </c>
      <c r="E1093" t="e">
        <f t="shared" si="35"/>
        <v>#N/A</v>
      </c>
    </row>
    <row r="1094" spans="1:5" x14ac:dyDescent="0.25">
      <c r="A1094" s="1">
        <v>42131</v>
      </c>
      <c r="B1094" s="3">
        <v>73.961010000000002</v>
      </c>
      <c r="C1094" s="1">
        <v>42131</v>
      </c>
      <c r="D1094" t="e">
        <f t="shared" si="34"/>
        <v>#N/A</v>
      </c>
      <c r="E1094" t="e">
        <f t="shared" si="35"/>
        <v>#N/A</v>
      </c>
    </row>
    <row r="1095" spans="1:5" x14ac:dyDescent="0.25">
      <c r="A1095" s="1">
        <v>42132</v>
      </c>
      <c r="B1095" s="3">
        <v>74.703063</v>
      </c>
      <c r="C1095" s="1">
        <v>42132</v>
      </c>
      <c r="D1095" t="e">
        <f t="shared" si="34"/>
        <v>#N/A</v>
      </c>
      <c r="E1095" t="e">
        <f t="shared" si="35"/>
        <v>#N/A</v>
      </c>
    </row>
    <row r="1096" spans="1:5" x14ac:dyDescent="0.25">
      <c r="A1096" s="1">
        <v>42135</v>
      </c>
      <c r="B1096" s="3">
        <v>74.566370000000006</v>
      </c>
      <c r="C1096" s="1">
        <v>42135</v>
      </c>
      <c r="D1096" t="e">
        <f t="shared" si="34"/>
        <v>#N/A</v>
      </c>
      <c r="E1096" t="e">
        <f t="shared" si="35"/>
        <v>#N/A</v>
      </c>
    </row>
    <row r="1097" spans="1:5" x14ac:dyDescent="0.25">
      <c r="A1097" s="1">
        <v>42136</v>
      </c>
      <c r="B1097" s="3">
        <v>73.970776000000001</v>
      </c>
      <c r="C1097" s="1">
        <v>42136</v>
      </c>
      <c r="D1097" t="e">
        <f t="shared" si="34"/>
        <v>#N/A</v>
      </c>
      <c r="E1097" t="e">
        <f t="shared" si="35"/>
        <v>#N/A</v>
      </c>
    </row>
    <row r="1098" spans="1:5" x14ac:dyDescent="0.25">
      <c r="A1098" s="1">
        <v>42137</v>
      </c>
      <c r="B1098" s="3">
        <v>75.191254999999998</v>
      </c>
      <c r="C1098" s="1">
        <v>42137</v>
      </c>
      <c r="D1098" t="e">
        <f t="shared" si="34"/>
        <v>#N/A</v>
      </c>
      <c r="E1098" t="e">
        <f t="shared" si="35"/>
        <v>#N/A</v>
      </c>
    </row>
    <row r="1099" spans="1:5" x14ac:dyDescent="0.25">
      <c r="A1099" s="1">
        <v>42138</v>
      </c>
      <c r="B1099" s="3">
        <v>75.825905000000006</v>
      </c>
      <c r="C1099" s="1">
        <v>42138</v>
      </c>
      <c r="D1099" t="e">
        <f t="shared" si="34"/>
        <v>#N/A</v>
      </c>
      <c r="E1099" t="e">
        <f t="shared" si="35"/>
        <v>#N/A</v>
      </c>
    </row>
    <row r="1100" spans="1:5" x14ac:dyDescent="0.25">
      <c r="A1100" s="1">
        <v>42139</v>
      </c>
      <c r="B1100" s="3">
        <v>75.581809000000007</v>
      </c>
      <c r="C1100" s="1">
        <v>42139</v>
      </c>
      <c r="D1100" t="e">
        <f t="shared" si="34"/>
        <v>#N/A</v>
      </c>
      <c r="E1100" t="e">
        <f t="shared" si="35"/>
        <v>#N/A</v>
      </c>
    </row>
    <row r="1101" spans="1:5" x14ac:dyDescent="0.25">
      <c r="A1101" s="1">
        <v>42142</v>
      </c>
      <c r="B1101" s="3">
        <v>75.523221000000007</v>
      </c>
      <c r="C1101" s="1">
        <v>42142</v>
      </c>
      <c r="D1101" t="e">
        <f t="shared" si="34"/>
        <v>#N/A</v>
      </c>
      <c r="E1101" t="e">
        <f t="shared" si="35"/>
        <v>#N/A</v>
      </c>
    </row>
    <row r="1102" spans="1:5" x14ac:dyDescent="0.25">
      <c r="A1102" s="1">
        <v>42143</v>
      </c>
      <c r="B1102" s="3">
        <v>75.650155999999996</v>
      </c>
      <c r="C1102" s="1">
        <v>42143</v>
      </c>
      <c r="D1102" t="e">
        <f t="shared" si="34"/>
        <v>#N/A</v>
      </c>
      <c r="E1102" t="e">
        <f t="shared" si="35"/>
        <v>#N/A</v>
      </c>
    </row>
    <row r="1103" spans="1:5" x14ac:dyDescent="0.25">
      <c r="A1103" s="1">
        <v>42144</v>
      </c>
      <c r="B1103" s="3">
        <v>75.572042999999994</v>
      </c>
      <c r="C1103" s="1">
        <v>42144</v>
      </c>
      <c r="D1103" t="e">
        <f t="shared" si="34"/>
        <v>#N/A</v>
      </c>
      <c r="E1103" t="e">
        <f t="shared" si="35"/>
        <v>#N/A</v>
      </c>
    </row>
    <row r="1104" spans="1:5" x14ac:dyDescent="0.25">
      <c r="A1104" s="1">
        <v>42145</v>
      </c>
      <c r="B1104" s="3">
        <v>75.855194999999995</v>
      </c>
      <c r="C1104" s="1">
        <v>42145</v>
      </c>
      <c r="D1104" t="e">
        <f t="shared" si="34"/>
        <v>#N/A</v>
      </c>
      <c r="E1104" t="e">
        <f t="shared" si="35"/>
        <v>#N/A</v>
      </c>
    </row>
    <row r="1105" spans="1:5" x14ac:dyDescent="0.25">
      <c r="A1105" s="1">
        <v>42146</v>
      </c>
      <c r="B1105" s="3">
        <v>75.240069000000005</v>
      </c>
      <c r="C1105" s="1">
        <v>42146</v>
      </c>
      <c r="D1105" t="e">
        <f t="shared" si="34"/>
        <v>#N/A</v>
      </c>
      <c r="E1105" t="e">
        <f t="shared" si="35"/>
        <v>#N/A</v>
      </c>
    </row>
    <row r="1106" spans="1:5" x14ac:dyDescent="0.25">
      <c r="A1106" s="1">
        <v>42150</v>
      </c>
      <c r="B1106" s="3">
        <v>74.634716999999995</v>
      </c>
      <c r="C1106" s="1">
        <v>42150</v>
      </c>
      <c r="D1106" t="e">
        <f t="shared" si="34"/>
        <v>#N/A</v>
      </c>
      <c r="E1106" t="e">
        <f t="shared" si="35"/>
        <v>#N/A</v>
      </c>
    </row>
    <row r="1107" spans="1:5" x14ac:dyDescent="0.25">
      <c r="A1107" s="1">
        <v>42151</v>
      </c>
      <c r="B1107" s="3">
        <v>75.542753000000005</v>
      </c>
      <c r="C1107" s="1">
        <v>42151</v>
      </c>
      <c r="D1107" t="e">
        <f t="shared" si="34"/>
        <v>#N/A</v>
      </c>
      <c r="E1107" t="e">
        <f t="shared" si="35"/>
        <v>#N/A</v>
      </c>
    </row>
    <row r="1108" spans="1:5" x14ac:dyDescent="0.25">
      <c r="A1108" s="1">
        <v>42152</v>
      </c>
      <c r="B1108" s="3">
        <v>75.171723</v>
      </c>
      <c r="C1108" s="1">
        <v>42152</v>
      </c>
      <c r="D1108" t="e">
        <f t="shared" si="34"/>
        <v>#N/A</v>
      </c>
      <c r="E1108" t="e">
        <f t="shared" si="35"/>
        <v>#N/A</v>
      </c>
    </row>
    <row r="1109" spans="1:5" x14ac:dyDescent="0.25">
      <c r="A1109" s="1">
        <v>42153</v>
      </c>
      <c r="B1109" s="3">
        <v>74.829989999999995</v>
      </c>
      <c r="C1109" s="1">
        <v>42153</v>
      </c>
      <c r="D1109" t="e">
        <f t="shared" si="34"/>
        <v>#N/A</v>
      </c>
      <c r="E1109" t="e">
        <f t="shared" si="35"/>
        <v>#N/A</v>
      </c>
    </row>
    <row r="1110" spans="1:5" x14ac:dyDescent="0.25">
      <c r="A1110" s="1">
        <v>42156</v>
      </c>
      <c r="B1110" s="3">
        <v>74.654240999999999</v>
      </c>
      <c r="C1110" s="1">
        <v>42156</v>
      </c>
      <c r="D1110" t="e">
        <f t="shared" si="34"/>
        <v>#N/A</v>
      </c>
      <c r="E1110" t="e">
        <f t="shared" si="35"/>
        <v>#N/A</v>
      </c>
    </row>
    <row r="1111" spans="1:5" x14ac:dyDescent="0.25">
      <c r="A1111" s="1">
        <v>42157</v>
      </c>
      <c r="B1111" s="3">
        <v>74.205106000000001</v>
      </c>
      <c r="C1111" s="1">
        <v>42157</v>
      </c>
      <c r="D1111" t="e">
        <f t="shared" si="34"/>
        <v>#N/A</v>
      </c>
      <c r="E1111" t="e">
        <f t="shared" si="35"/>
        <v>#N/A</v>
      </c>
    </row>
    <row r="1112" spans="1:5" x14ac:dyDescent="0.25">
      <c r="A1112" s="1">
        <v>42158</v>
      </c>
      <c r="B1112" s="3">
        <v>74.341798999999995</v>
      </c>
      <c r="C1112" s="1">
        <v>42158</v>
      </c>
      <c r="D1112" t="e">
        <f t="shared" si="34"/>
        <v>#N/A</v>
      </c>
      <c r="E1112" t="e">
        <f t="shared" si="35"/>
        <v>#N/A</v>
      </c>
    </row>
    <row r="1113" spans="1:5" x14ac:dyDescent="0.25">
      <c r="A1113" s="1">
        <v>42159</v>
      </c>
      <c r="B1113" s="3">
        <v>73.482584000000003</v>
      </c>
      <c r="C1113" s="1">
        <v>42159</v>
      </c>
      <c r="D1113" t="e">
        <f t="shared" si="34"/>
        <v>#N/A</v>
      </c>
      <c r="E1113" t="e">
        <f t="shared" si="35"/>
        <v>#N/A</v>
      </c>
    </row>
    <row r="1114" spans="1:5" x14ac:dyDescent="0.25">
      <c r="A1114" s="1">
        <v>42160</v>
      </c>
      <c r="B1114" s="3">
        <v>72.115646999999996</v>
      </c>
      <c r="C1114" s="1">
        <v>42160</v>
      </c>
      <c r="D1114" t="e">
        <f t="shared" si="34"/>
        <v>#N/A</v>
      </c>
      <c r="E1114" t="e">
        <f t="shared" si="35"/>
        <v>#N/A</v>
      </c>
    </row>
    <row r="1115" spans="1:5" x14ac:dyDescent="0.25">
      <c r="A1115" s="1">
        <v>42163</v>
      </c>
      <c r="B1115" s="3">
        <v>71.725092000000004</v>
      </c>
      <c r="C1115" s="1">
        <v>42163</v>
      </c>
      <c r="D1115" t="e">
        <f t="shared" si="34"/>
        <v>#N/A</v>
      </c>
      <c r="E1115" t="e">
        <f t="shared" si="35"/>
        <v>#N/A</v>
      </c>
    </row>
    <row r="1116" spans="1:5" x14ac:dyDescent="0.25">
      <c r="A1116" s="1">
        <v>42164</v>
      </c>
      <c r="B1116" s="3">
        <v>71.539576999999994</v>
      </c>
      <c r="C1116" s="1">
        <v>42164</v>
      </c>
      <c r="D1116" t="e">
        <f t="shared" si="34"/>
        <v>#N/A</v>
      </c>
      <c r="E1116" t="e">
        <f t="shared" si="35"/>
        <v>#N/A</v>
      </c>
    </row>
    <row r="1117" spans="1:5" x14ac:dyDescent="0.25">
      <c r="A1117" s="1">
        <v>42165</v>
      </c>
      <c r="B1117" s="3">
        <v>72.291396000000006</v>
      </c>
      <c r="C1117" s="1">
        <v>42165</v>
      </c>
      <c r="D1117" t="e">
        <f t="shared" si="34"/>
        <v>#N/A</v>
      </c>
      <c r="E1117" t="e">
        <f t="shared" si="35"/>
        <v>#N/A</v>
      </c>
    </row>
    <row r="1118" spans="1:5" x14ac:dyDescent="0.25">
      <c r="A1118" s="1">
        <v>42166</v>
      </c>
      <c r="B1118" s="3">
        <v>72.890871000000004</v>
      </c>
      <c r="C1118" s="1">
        <v>42166</v>
      </c>
      <c r="D1118" t="e">
        <f t="shared" si="34"/>
        <v>#N/A</v>
      </c>
      <c r="E1118" t="e">
        <f t="shared" si="35"/>
        <v>#N/A</v>
      </c>
    </row>
    <row r="1119" spans="1:5" x14ac:dyDescent="0.25">
      <c r="A1119" s="1">
        <v>42167</v>
      </c>
      <c r="B1119" s="3">
        <v>72.271737999999999</v>
      </c>
      <c r="C1119" s="1">
        <v>42167</v>
      </c>
      <c r="D1119" t="e">
        <f t="shared" si="34"/>
        <v>#N/A</v>
      </c>
      <c r="E1119" t="e">
        <f t="shared" si="35"/>
        <v>#N/A</v>
      </c>
    </row>
    <row r="1120" spans="1:5" x14ac:dyDescent="0.25">
      <c r="A1120" s="1">
        <v>42170</v>
      </c>
      <c r="B1120" s="3">
        <v>71.495362</v>
      </c>
      <c r="C1120" s="1">
        <v>42170</v>
      </c>
      <c r="D1120" t="e">
        <f t="shared" si="34"/>
        <v>#N/A</v>
      </c>
      <c r="E1120" t="e">
        <f t="shared" si="35"/>
        <v>#N/A</v>
      </c>
    </row>
    <row r="1121" spans="1:5" x14ac:dyDescent="0.25">
      <c r="A1121" s="1">
        <v>42171</v>
      </c>
      <c r="B1121" s="3">
        <v>72.271737999999999</v>
      </c>
      <c r="C1121" s="1">
        <v>42171</v>
      </c>
      <c r="D1121" t="e">
        <f t="shared" si="34"/>
        <v>#N/A</v>
      </c>
      <c r="E1121" t="e">
        <f t="shared" si="35"/>
        <v>#N/A</v>
      </c>
    </row>
    <row r="1122" spans="1:5" x14ac:dyDescent="0.25">
      <c r="A1122" s="1">
        <v>42172</v>
      </c>
      <c r="B1122" s="3">
        <v>72.812248999999994</v>
      </c>
      <c r="C1122" s="1">
        <v>42172</v>
      </c>
      <c r="D1122" t="e">
        <f t="shared" si="34"/>
        <v>#N/A</v>
      </c>
      <c r="E1122" t="e">
        <f t="shared" si="35"/>
        <v>#N/A</v>
      </c>
    </row>
    <row r="1123" spans="1:5" x14ac:dyDescent="0.25">
      <c r="A1123" s="1">
        <v>42173</v>
      </c>
      <c r="B1123" s="3">
        <v>73.480521999999993</v>
      </c>
      <c r="C1123" s="1">
        <v>42173</v>
      </c>
      <c r="D1123" t="e">
        <f t="shared" si="34"/>
        <v>#N/A</v>
      </c>
      <c r="E1123" t="e">
        <f t="shared" si="35"/>
        <v>#N/A</v>
      </c>
    </row>
    <row r="1124" spans="1:5" x14ac:dyDescent="0.25">
      <c r="A1124" s="1">
        <v>42174</v>
      </c>
      <c r="B1124" s="3">
        <v>73.313455000000005</v>
      </c>
      <c r="C1124" s="1">
        <v>42174</v>
      </c>
      <c r="D1124" t="e">
        <f t="shared" si="34"/>
        <v>#N/A</v>
      </c>
      <c r="E1124" t="e">
        <f t="shared" si="35"/>
        <v>#N/A</v>
      </c>
    </row>
    <row r="1125" spans="1:5" x14ac:dyDescent="0.25">
      <c r="A1125" s="1">
        <v>42177</v>
      </c>
      <c r="B1125" s="3">
        <v>73.392077</v>
      </c>
      <c r="C1125" s="1">
        <v>42177</v>
      </c>
      <c r="D1125" t="e">
        <f t="shared" si="34"/>
        <v>#N/A</v>
      </c>
      <c r="E1125" t="e">
        <f t="shared" si="35"/>
        <v>#N/A</v>
      </c>
    </row>
    <row r="1126" spans="1:5" x14ac:dyDescent="0.25">
      <c r="A1126" s="1">
        <v>42178</v>
      </c>
      <c r="B1126" s="3">
        <v>72.969493</v>
      </c>
      <c r="C1126" s="1">
        <v>42178</v>
      </c>
      <c r="D1126" t="e">
        <f t="shared" si="34"/>
        <v>#N/A</v>
      </c>
      <c r="E1126" t="e">
        <f t="shared" si="35"/>
        <v>#N/A</v>
      </c>
    </row>
    <row r="1127" spans="1:5" x14ac:dyDescent="0.25">
      <c r="A1127" s="1">
        <v>42179</v>
      </c>
      <c r="B1127" s="3">
        <v>73.136559000000005</v>
      </c>
      <c r="C1127" s="1">
        <v>42179</v>
      </c>
      <c r="D1127" t="e">
        <f t="shared" si="34"/>
        <v>#N/A</v>
      </c>
      <c r="E1127" t="e">
        <f t="shared" si="35"/>
        <v>#N/A</v>
      </c>
    </row>
    <row r="1128" spans="1:5" x14ac:dyDescent="0.25">
      <c r="A1128" s="1">
        <v>42180</v>
      </c>
      <c r="B1128" s="3">
        <v>73.401906999999994</v>
      </c>
      <c r="C1128" s="1">
        <v>42180</v>
      </c>
      <c r="D1128" t="e">
        <f t="shared" si="34"/>
        <v>#N/A</v>
      </c>
      <c r="E1128" t="e">
        <f t="shared" si="35"/>
        <v>#N/A</v>
      </c>
    </row>
    <row r="1129" spans="1:5" x14ac:dyDescent="0.25">
      <c r="A1129" s="1">
        <v>42181</v>
      </c>
      <c r="B1129" s="3">
        <v>73.578802999999994</v>
      </c>
      <c r="C1129" s="1">
        <v>42181</v>
      </c>
      <c r="D1129" t="e">
        <f t="shared" si="34"/>
        <v>#N/A</v>
      </c>
      <c r="E1129" t="e">
        <f t="shared" si="35"/>
        <v>#N/A</v>
      </c>
    </row>
    <row r="1130" spans="1:5" x14ac:dyDescent="0.25">
      <c r="A1130" s="1">
        <v>42184</v>
      </c>
      <c r="B1130" s="3">
        <v>72.065360999999996</v>
      </c>
      <c r="C1130" s="1">
        <v>42184</v>
      </c>
      <c r="D1130" t="e">
        <f t="shared" si="34"/>
        <v>#N/A</v>
      </c>
      <c r="E1130" t="e">
        <f t="shared" si="35"/>
        <v>#N/A</v>
      </c>
    </row>
    <row r="1131" spans="1:5" x14ac:dyDescent="0.25">
      <c r="A1131" s="1">
        <v>42185</v>
      </c>
      <c r="B1131" s="3">
        <v>71.642775999999998</v>
      </c>
      <c r="C1131" s="1">
        <v>42185</v>
      </c>
      <c r="D1131" t="e">
        <f t="shared" si="34"/>
        <v>#N/A</v>
      </c>
      <c r="E1131" t="e">
        <f t="shared" si="35"/>
        <v>#N/A</v>
      </c>
    </row>
    <row r="1132" spans="1:5" x14ac:dyDescent="0.25">
      <c r="A1132" s="1">
        <v>42186</v>
      </c>
      <c r="B1132" s="3">
        <v>73.283974000000001</v>
      </c>
      <c r="C1132" s="1">
        <v>42186</v>
      </c>
      <c r="D1132" t="e">
        <f t="shared" si="34"/>
        <v>#N/A</v>
      </c>
      <c r="E1132" t="e">
        <f t="shared" si="35"/>
        <v>#N/A</v>
      </c>
    </row>
    <row r="1133" spans="1:5" x14ac:dyDescent="0.25">
      <c r="A1133" s="1">
        <v>42187</v>
      </c>
      <c r="B1133" s="3">
        <v>72.900700000000001</v>
      </c>
      <c r="C1133" s="1">
        <v>42187</v>
      </c>
      <c r="D1133" t="e">
        <f t="shared" si="34"/>
        <v>#N/A</v>
      </c>
      <c r="E1133" t="e">
        <f t="shared" si="35"/>
        <v>#N/A</v>
      </c>
    </row>
    <row r="1134" spans="1:5" x14ac:dyDescent="0.25">
      <c r="A1134" s="1">
        <v>42191</v>
      </c>
      <c r="B1134" s="3">
        <v>73.853972999999996</v>
      </c>
      <c r="C1134" s="1">
        <v>42191</v>
      </c>
      <c r="D1134" t="e">
        <f t="shared" si="34"/>
        <v>#N/A</v>
      </c>
      <c r="E1134" t="e">
        <f t="shared" si="35"/>
        <v>#N/A</v>
      </c>
    </row>
    <row r="1135" spans="1:5" x14ac:dyDescent="0.25">
      <c r="A1135" s="1">
        <v>42192</v>
      </c>
      <c r="B1135" s="3">
        <v>76.006198999999995</v>
      </c>
      <c r="C1135" s="1">
        <v>42192</v>
      </c>
      <c r="D1135" t="e">
        <f t="shared" si="34"/>
        <v>#N/A</v>
      </c>
      <c r="E1135" t="e">
        <f t="shared" si="35"/>
        <v>#N/A</v>
      </c>
    </row>
    <row r="1136" spans="1:5" x14ac:dyDescent="0.25">
      <c r="A1136" s="1">
        <v>42193</v>
      </c>
      <c r="B1136" s="3">
        <v>74.817068000000006</v>
      </c>
      <c r="C1136" s="1">
        <v>42193</v>
      </c>
      <c r="D1136" t="e">
        <f t="shared" si="34"/>
        <v>#N/A</v>
      </c>
      <c r="E1136" t="e">
        <f t="shared" si="35"/>
        <v>#N/A</v>
      </c>
    </row>
    <row r="1137" spans="1:5" x14ac:dyDescent="0.25">
      <c r="A1137" s="1">
        <v>42194</v>
      </c>
      <c r="B1137" s="3">
        <v>75.023444999999995</v>
      </c>
      <c r="C1137" s="1">
        <v>42194</v>
      </c>
      <c r="D1137" t="e">
        <f t="shared" si="34"/>
        <v>#N/A</v>
      </c>
      <c r="E1137" t="e">
        <f t="shared" si="35"/>
        <v>#N/A</v>
      </c>
    </row>
    <row r="1138" spans="1:5" x14ac:dyDescent="0.25">
      <c r="A1138" s="1">
        <v>42195</v>
      </c>
      <c r="B1138" s="3">
        <v>75.848962999999998</v>
      </c>
      <c r="C1138" s="1">
        <v>42195</v>
      </c>
      <c r="D1138" t="e">
        <f t="shared" si="34"/>
        <v>#N/A</v>
      </c>
      <c r="E1138" t="e">
        <f t="shared" si="35"/>
        <v>#N/A</v>
      </c>
    </row>
    <row r="1139" spans="1:5" x14ac:dyDescent="0.25">
      <c r="A1139" s="1">
        <v>42198</v>
      </c>
      <c r="B1139" s="3">
        <v>76.959472000000005</v>
      </c>
      <c r="C1139" s="1">
        <v>42198</v>
      </c>
      <c r="D1139" t="e">
        <f t="shared" si="34"/>
        <v>#N/A</v>
      </c>
      <c r="E1139" t="e">
        <f t="shared" si="35"/>
        <v>#N/A</v>
      </c>
    </row>
    <row r="1140" spans="1:5" x14ac:dyDescent="0.25">
      <c r="A1140" s="1">
        <v>42199</v>
      </c>
      <c r="B1140" s="3">
        <v>77.21499</v>
      </c>
      <c r="C1140" s="1">
        <v>42199</v>
      </c>
      <c r="D1140" t="e">
        <f t="shared" si="34"/>
        <v>#N/A</v>
      </c>
      <c r="E1140" t="e">
        <f t="shared" si="35"/>
        <v>#N/A</v>
      </c>
    </row>
    <row r="1141" spans="1:5" x14ac:dyDescent="0.25">
      <c r="A1141" s="1">
        <v>42200</v>
      </c>
      <c r="B1141" s="3">
        <v>76.969301999999999</v>
      </c>
      <c r="C1141" s="1">
        <v>42200</v>
      </c>
      <c r="D1141" t="e">
        <f t="shared" si="34"/>
        <v>#N/A</v>
      </c>
      <c r="E1141" t="e">
        <f t="shared" si="35"/>
        <v>#N/A</v>
      </c>
    </row>
    <row r="1142" spans="1:5" x14ac:dyDescent="0.25">
      <c r="A1142" s="1">
        <v>42201</v>
      </c>
      <c r="B1142" s="3">
        <v>77.401715999999993</v>
      </c>
      <c r="C1142" s="1">
        <v>42201</v>
      </c>
      <c r="D1142" t="e">
        <f t="shared" si="34"/>
        <v>#N/A</v>
      </c>
      <c r="E1142" t="e">
        <f t="shared" si="35"/>
        <v>#N/A</v>
      </c>
    </row>
    <row r="1143" spans="1:5" x14ac:dyDescent="0.25">
      <c r="A1143" s="1">
        <v>42202</v>
      </c>
      <c r="B1143" s="3">
        <v>77.313264000000004</v>
      </c>
      <c r="C1143" s="1">
        <v>42202</v>
      </c>
      <c r="D1143" t="e">
        <f t="shared" si="34"/>
        <v>#N/A</v>
      </c>
      <c r="E1143" t="e">
        <f t="shared" si="35"/>
        <v>#N/A</v>
      </c>
    </row>
    <row r="1144" spans="1:5" x14ac:dyDescent="0.25">
      <c r="A1144" s="1">
        <v>42205</v>
      </c>
      <c r="B1144" s="3">
        <v>77.784988999999996</v>
      </c>
      <c r="C1144" s="1">
        <v>42205</v>
      </c>
      <c r="D1144" t="e">
        <f t="shared" si="34"/>
        <v>#N/A</v>
      </c>
      <c r="E1144" t="e">
        <f t="shared" si="35"/>
        <v>#N/A</v>
      </c>
    </row>
    <row r="1145" spans="1:5" x14ac:dyDescent="0.25">
      <c r="A1145" s="1">
        <v>42206</v>
      </c>
      <c r="B1145" s="3">
        <v>77.421368000000001</v>
      </c>
      <c r="C1145" s="1">
        <v>42206</v>
      </c>
      <c r="D1145" t="e">
        <f t="shared" si="34"/>
        <v>#N/A</v>
      </c>
      <c r="E1145" t="e">
        <f t="shared" si="35"/>
        <v>#N/A</v>
      </c>
    </row>
    <row r="1146" spans="1:5" x14ac:dyDescent="0.25">
      <c r="A1146" s="1">
        <v>42207</v>
      </c>
      <c r="B1146" s="3">
        <v>77.362404999999995</v>
      </c>
      <c r="C1146" s="1">
        <v>42207</v>
      </c>
      <c r="D1146" t="e">
        <f t="shared" si="34"/>
        <v>#N/A</v>
      </c>
      <c r="E1146" t="e">
        <f t="shared" si="35"/>
        <v>#N/A</v>
      </c>
    </row>
    <row r="1147" spans="1:5" x14ac:dyDescent="0.25">
      <c r="A1147" s="1">
        <v>42208</v>
      </c>
      <c r="B1147" s="3">
        <v>75.927584999999993</v>
      </c>
      <c r="C1147" s="1">
        <v>42208</v>
      </c>
      <c r="D1147" t="e">
        <f t="shared" si="34"/>
        <v>#N/A</v>
      </c>
      <c r="E1147" t="e">
        <f t="shared" si="35"/>
        <v>#N/A</v>
      </c>
    </row>
    <row r="1148" spans="1:5" x14ac:dyDescent="0.25">
      <c r="A1148" s="1">
        <v>42209</v>
      </c>
      <c r="B1148" s="3">
        <v>76.576199000000003</v>
      </c>
      <c r="C1148" s="1">
        <v>42209</v>
      </c>
      <c r="D1148" t="e">
        <f t="shared" si="34"/>
        <v>#N/A</v>
      </c>
      <c r="E1148" t="e">
        <f t="shared" si="35"/>
        <v>#N/A</v>
      </c>
    </row>
    <row r="1149" spans="1:5" x14ac:dyDescent="0.25">
      <c r="A1149" s="1">
        <v>42212</v>
      </c>
      <c r="B1149" s="3">
        <v>76.301029</v>
      </c>
      <c r="C1149" s="1">
        <v>42212</v>
      </c>
      <c r="D1149" t="e">
        <f t="shared" si="34"/>
        <v>#N/A</v>
      </c>
      <c r="E1149" t="e">
        <f t="shared" si="35"/>
        <v>#N/A</v>
      </c>
    </row>
    <row r="1150" spans="1:5" x14ac:dyDescent="0.25">
      <c r="A1150" s="1">
        <v>42213</v>
      </c>
      <c r="B1150" s="3">
        <v>77.617923000000005</v>
      </c>
      <c r="C1150" s="1">
        <v>42213</v>
      </c>
      <c r="D1150" t="e">
        <f t="shared" si="34"/>
        <v>#N/A</v>
      </c>
      <c r="E1150" t="e">
        <f t="shared" si="35"/>
        <v>#N/A</v>
      </c>
    </row>
    <row r="1151" spans="1:5" x14ac:dyDescent="0.25">
      <c r="A1151" s="1">
        <v>42214</v>
      </c>
      <c r="B1151" s="3">
        <v>78.128951999999998</v>
      </c>
      <c r="C1151" s="1">
        <v>42214</v>
      </c>
      <c r="D1151" t="e">
        <f t="shared" si="34"/>
        <v>#N/A</v>
      </c>
      <c r="E1151" t="e">
        <f t="shared" si="35"/>
        <v>#N/A</v>
      </c>
    </row>
    <row r="1152" spans="1:5" x14ac:dyDescent="0.25">
      <c r="A1152" s="1">
        <v>42215</v>
      </c>
      <c r="B1152" s="3">
        <v>78.443432999999999</v>
      </c>
      <c r="C1152" s="1">
        <v>42215</v>
      </c>
      <c r="D1152" t="e">
        <f t="shared" si="34"/>
        <v>#N/A</v>
      </c>
      <c r="E1152" t="e">
        <f t="shared" si="35"/>
        <v>#N/A</v>
      </c>
    </row>
    <row r="1153" spans="1:5" x14ac:dyDescent="0.25">
      <c r="A1153" s="1">
        <v>42216</v>
      </c>
      <c r="B1153" s="3">
        <v>78.836535999999995</v>
      </c>
      <c r="C1153" s="1">
        <v>42216</v>
      </c>
      <c r="D1153" t="e">
        <f t="shared" si="34"/>
        <v>#N/A</v>
      </c>
      <c r="E1153" t="e">
        <f t="shared" si="35"/>
        <v>#N/A</v>
      </c>
    </row>
    <row r="1154" spans="1:5" x14ac:dyDescent="0.25">
      <c r="A1154" s="1">
        <v>42219</v>
      </c>
      <c r="B1154" s="3">
        <v>79.219809999999995</v>
      </c>
      <c r="C1154" s="1">
        <v>42219</v>
      </c>
      <c r="D1154" t="e">
        <f t="shared" si="34"/>
        <v>#N/A</v>
      </c>
      <c r="E1154" t="e">
        <f t="shared" si="35"/>
        <v>#N/A</v>
      </c>
    </row>
    <row r="1155" spans="1:5" x14ac:dyDescent="0.25">
      <c r="A1155" s="1">
        <v>42220</v>
      </c>
      <c r="B1155" s="3">
        <v>80.123941000000002</v>
      </c>
      <c r="C1155" s="1">
        <v>42220</v>
      </c>
      <c r="D1155" t="e">
        <f t="shared" ref="D1155:D1218" si="36">IF(B1155=$H$5,$H$5,NA())</f>
        <v>#N/A</v>
      </c>
      <c r="E1155" t="e">
        <f t="shared" ref="E1155:E1218" si="37">IF(B1155=$H$4,$H$4,NA())</f>
        <v>#N/A</v>
      </c>
    </row>
    <row r="1156" spans="1:5" x14ac:dyDescent="0.25">
      <c r="A1156" s="1">
        <v>42221</v>
      </c>
      <c r="B1156" s="3">
        <v>81.804450000000003</v>
      </c>
      <c r="C1156" s="1">
        <v>42221</v>
      </c>
      <c r="D1156" t="e">
        <f t="shared" si="36"/>
        <v>#N/A</v>
      </c>
      <c r="E1156" t="e">
        <f t="shared" si="37"/>
        <v>#N/A</v>
      </c>
    </row>
    <row r="1157" spans="1:5" x14ac:dyDescent="0.25">
      <c r="A1157" s="1">
        <v>42222</v>
      </c>
      <c r="B1157" s="3">
        <v>80.870836999999995</v>
      </c>
      <c r="C1157" s="1">
        <v>42222</v>
      </c>
      <c r="D1157" t="e">
        <f t="shared" si="36"/>
        <v>#N/A</v>
      </c>
      <c r="E1157" t="e">
        <f t="shared" si="37"/>
        <v>#N/A</v>
      </c>
    </row>
    <row r="1158" spans="1:5" x14ac:dyDescent="0.25">
      <c r="A1158" s="1">
        <v>42223</v>
      </c>
      <c r="B1158" s="3">
        <v>80.458082000000005</v>
      </c>
      <c r="C1158" s="1">
        <v>42223</v>
      </c>
      <c r="D1158" t="e">
        <f t="shared" si="36"/>
        <v>#N/A</v>
      </c>
      <c r="E1158" t="e">
        <f t="shared" si="37"/>
        <v>#N/A</v>
      </c>
    </row>
    <row r="1159" spans="1:5" x14ac:dyDescent="0.25">
      <c r="A1159" s="1">
        <v>42226</v>
      </c>
      <c r="B1159" s="3">
        <v>80.359800000000007</v>
      </c>
      <c r="C1159" s="1">
        <v>42226</v>
      </c>
      <c r="D1159" t="e">
        <f t="shared" si="36"/>
        <v>#N/A</v>
      </c>
      <c r="E1159" t="e">
        <f t="shared" si="37"/>
        <v>#N/A</v>
      </c>
    </row>
    <row r="1160" spans="1:5" x14ac:dyDescent="0.25">
      <c r="A1160" s="1">
        <v>42227</v>
      </c>
      <c r="B1160" s="3">
        <v>80.251704000000004</v>
      </c>
      <c r="C1160" s="1">
        <v>42227</v>
      </c>
      <c r="D1160" t="e">
        <f t="shared" si="36"/>
        <v>#N/A</v>
      </c>
      <c r="E1160" t="e">
        <f t="shared" si="37"/>
        <v>#N/A</v>
      </c>
    </row>
    <row r="1161" spans="1:5" x14ac:dyDescent="0.25">
      <c r="A1161" s="1">
        <v>42228</v>
      </c>
      <c r="B1161" s="3">
        <v>80.202563999999995</v>
      </c>
      <c r="C1161" s="1">
        <v>42228</v>
      </c>
      <c r="D1161" t="e">
        <f t="shared" si="36"/>
        <v>#N/A</v>
      </c>
      <c r="E1161" t="e">
        <f t="shared" si="37"/>
        <v>#N/A</v>
      </c>
    </row>
    <row r="1162" spans="1:5" x14ac:dyDescent="0.25">
      <c r="A1162" s="1">
        <v>42229</v>
      </c>
      <c r="B1162" s="3">
        <v>80.703770000000006</v>
      </c>
      <c r="C1162" s="1">
        <v>42229</v>
      </c>
      <c r="D1162" t="e">
        <f t="shared" si="36"/>
        <v>#N/A</v>
      </c>
      <c r="E1162" t="e">
        <f t="shared" si="37"/>
        <v>#N/A</v>
      </c>
    </row>
    <row r="1163" spans="1:5" x14ac:dyDescent="0.25">
      <c r="A1163" s="1">
        <v>42230</v>
      </c>
      <c r="B1163" s="3">
        <v>80.831525999999997</v>
      </c>
      <c r="C1163" s="1">
        <v>42230</v>
      </c>
      <c r="D1163" t="e">
        <f t="shared" si="36"/>
        <v>#N/A</v>
      </c>
      <c r="E1163" t="e">
        <f t="shared" si="37"/>
        <v>#N/A</v>
      </c>
    </row>
    <row r="1164" spans="1:5" x14ac:dyDescent="0.25">
      <c r="A1164" s="1">
        <v>42233</v>
      </c>
      <c r="B1164" s="3">
        <v>81.568590999999998</v>
      </c>
      <c r="C1164" s="1">
        <v>42233</v>
      </c>
      <c r="D1164" t="e">
        <f t="shared" si="36"/>
        <v>#N/A</v>
      </c>
      <c r="E1164" t="e">
        <f t="shared" si="37"/>
        <v>#N/A</v>
      </c>
    </row>
    <row r="1165" spans="1:5" x14ac:dyDescent="0.25">
      <c r="A1165" s="1">
        <v>42234</v>
      </c>
      <c r="B1165" s="3">
        <v>81.352384000000001</v>
      </c>
      <c r="C1165" s="1">
        <v>42234</v>
      </c>
      <c r="D1165" t="e">
        <f t="shared" si="36"/>
        <v>#N/A</v>
      </c>
      <c r="E1165" t="e">
        <f t="shared" si="37"/>
        <v>#N/A</v>
      </c>
    </row>
    <row r="1166" spans="1:5" x14ac:dyDescent="0.25">
      <c r="A1166" s="1">
        <v>42235</v>
      </c>
      <c r="B1166" s="3">
        <v>81.165657999999993</v>
      </c>
      <c r="C1166" s="1">
        <v>42235</v>
      </c>
      <c r="D1166" t="e">
        <f t="shared" si="36"/>
        <v>#N/A</v>
      </c>
      <c r="E1166" t="e">
        <f t="shared" si="37"/>
        <v>#N/A</v>
      </c>
    </row>
    <row r="1167" spans="1:5" x14ac:dyDescent="0.25">
      <c r="A1167" s="1">
        <v>42236</v>
      </c>
      <c r="B1167" s="3">
        <v>80.015838000000002</v>
      </c>
      <c r="C1167" s="1">
        <v>42236</v>
      </c>
      <c r="D1167" t="e">
        <f t="shared" si="36"/>
        <v>#N/A</v>
      </c>
      <c r="E1167" t="e">
        <f t="shared" si="37"/>
        <v>#N/A</v>
      </c>
    </row>
    <row r="1168" spans="1:5" x14ac:dyDescent="0.25">
      <c r="A1168" s="1">
        <v>42237</v>
      </c>
      <c r="B1168" s="3">
        <v>77.637574999999998</v>
      </c>
      <c r="C1168" s="1">
        <v>42237</v>
      </c>
      <c r="D1168" t="e">
        <f t="shared" si="36"/>
        <v>#N/A</v>
      </c>
      <c r="E1168" t="e">
        <f t="shared" si="37"/>
        <v>#N/A</v>
      </c>
    </row>
    <row r="1169" spans="1:5" x14ac:dyDescent="0.25">
      <c r="A1169" s="1">
        <v>42240</v>
      </c>
      <c r="B1169" s="3">
        <v>75.426378</v>
      </c>
      <c r="C1169" s="1">
        <v>42240</v>
      </c>
      <c r="D1169" t="e">
        <f t="shared" si="36"/>
        <v>#N/A</v>
      </c>
      <c r="E1169" t="e">
        <f t="shared" si="37"/>
        <v>#N/A</v>
      </c>
    </row>
    <row r="1170" spans="1:5" x14ac:dyDescent="0.25">
      <c r="A1170" s="1">
        <v>42241</v>
      </c>
      <c r="B1170" s="3">
        <v>73.726209999999995</v>
      </c>
      <c r="C1170" s="1">
        <v>42241</v>
      </c>
      <c r="D1170" t="e">
        <f t="shared" si="36"/>
        <v>#N/A</v>
      </c>
      <c r="E1170" t="e">
        <f t="shared" si="37"/>
        <v>#N/A</v>
      </c>
    </row>
    <row r="1171" spans="1:5" x14ac:dyDescent="0.25">
      <c r="A1171" s="1">
        <v>42242</v>
      </c>
      <c r="B1171" s="3">
        <v>75.298623000000006</v>
      </c>
      <c r="C1171" s="1">
        <v>42242</v>
      </c>
      <c r="D1171" t="e">
        <f t="shared" si="36"/>
        <v>#N/A</v>
      </c>
      <c r="E1171" t="e">
        <f t="shared" si="37"/>
        <v>#N/A</v>
      </c>
    </row>
    <row r="1172" spans="1:5" x14ac:dyDescent="0.25">
      <c r="A1172" s="1">
        <v>42243</v>
      </c>
      <c r="B1172" s="3">
        <v>75.731029000000007</v>
      </c>
      <c r="C1172" s="1">
        <v>42243</v>
      </c>
      <c r="D1172" t="e">
        <f t="shared" si="36"/>
        <v>#N/A</v>
      </c>
      <c r="E1172" t="e">
        <f t="shared" si="37"/>
        <v>#N/A</v>
      </c>
    </row>
    <row r="1173" spans="1:5" x14ac:dyDescent="0.25">
      <c r="A1173" s="1">
        <v>42244</v>
      </c>
      <c r="B1173" s="3">
        <v>75.780169999999998</v>
      </c>
      <c r="C1173" s="1">
        <v>42244</v>
      </c>
      <c r="D1173" t="e">
        <f t="shared" si="36"/>
        <v>#N/A</v>
      </c>
      <c r="E1173" t="e">
        <f t="shared" si="37"/>
        <v>#N/A</v>
      </c>
    </row>
    <row r="1174" spans="1:5" x14ac:dyDescent="0.25">
      <c r="A1174" s="1">
        <v>42247</v>
      </c>
      <c r="B1174" s="3">
        <v>75.406726000000006</v>
      </c>
      <c r="C1174" s="1">
        <v>42247</v>
      </c>
      <c r="D1174" t="e">
        <f t="shared" si="36"/>
        <v>#N/A</v>
      </c>
      <c r="E1174" t="e">
        <f t="shared" si="37"/>
        <v>#N/A</v>
      </c>
    </row>
    <row r="1175" spans="1:5" x14ac:dyDescent="0.25">
      <c r="A1175" s="1">
        <v>42248</v>
      </c>
      <c r="B1175" s="3">
        <v>74.109491000000006</v>
      </c>
      <c r="C1175" s="1">
        <v>42248</v>
      </c>
      <c r="D1175" t="e">
        <f t="shared" si="36"/>
        <v>#N/A</v>
      </c>
      <c r="E1175" t="e">
        <f t="shared" si="37"/>
        <v>#N/A</v>
      </c>
    </row>
    <row r="1176" spans="1:5" x14ac:dyDescent="0.25">
      <c r="A1176" s="1">
        <v>42249</v>
      </c>
      <c r="B1176" s="3">
        <v>75.288792999999998</v>
      </c>
      <c r="C1176" s="1">
        <v>42249</v>
      </c>
      <c r="D1176" t="e">
        <f t="shared" si="36"/>
        <v>#N/A</v>
      </c>
      <c r="E1176" t="e">
        <f t="shared" si="37"/>
        <v>#N/A</v>
      </c>
    </row>
    <row r="1177" spans="1:5" x14ac:dyDescent="0.25">
      <c r="A1177" s="1">
        <v>42250</v>
      </c>
      <c r="B1177" s="3">
        <v>75.622926000000007</v>
      </c>
      <c r="C1177" s="1">
        <v>42250</v>
      </c>
      <c r="D1177" t="e">
        <f t="shared" si="36"/>
        <v>#N/A</v>
      </c>
      <c r="E1177" t="e">
        <f t="shared" si="37"/>
        <v>#N/A</v>
      </c>
    </row>
    <row r="1178" spans="1:5" x14ac:dyDescent="0.25">
      <c r="A1178" s="1">
        <v>42251</v>
      </c>
      <c r="B1178" s="3">
        <v>74.463275999999993</v>
      </c>
      <c r="C1178" s="1">
        <v>42251</v>
      </c>
      <c r="D1178" t="e">
        <f t="shared" si="36"/>
        <v>#N/A</v>
      </c>
      <c r="E1178" t="e">
        <f t="shared" si="37"/>
        <v>#N/A</v>
      </c>
    </row>
    <row r="1179" spans="1:5" x14ac:dyDescent="0.25">
      <c r="A1179" s="1">
        <v>42255</v>
      </c>
      <c r="B1179" s="3">
        <v>76.330510000000004</v>
      </c>
      <c r="C1179" s="1">
        <v>42255</v>
      </c>
      <c r="D1179" t="e">
        <f t="shared" si="36"/>
        <v>#N/A</v>
      </c>
      <c r="E1179" t="e">
        <f t="shared" si="37"/>
        <v>#N/A</v>
      </c>
    </row>
    <row r="1180" spans="1:5" x14ac:dyDescent="0.25">
      <c r="A1180" s="1">
        <v>42256</v>
      </c>
      <c r="B1180" s="3">
        <v>74.708963999999995</v>
      </c>
      <c r="C1180" s="1">
        <v>42256</v>
      </c>
      <c r="D1180" t="e">
        <f t="shared" si="36"/>
        <v>#N/A</v>
      </c>
      <c r="E1180" t="e">
        <f t="shared" si="37"/>
        <v>#N/A</v>
      </c>
    </row>
    <row r="1181" spans="1:5" x14ac:dyDescent="0.25">
      <c r="A1181" s="1">
        <v>42257</v>
      </c>
      <c r="B1181" s="3">
        <v>75.114453999999995</v>
      </c>
      <c r="C1181" s="1">
        <v>42257</v>
      </c>
      <c r="D1181" t="e">
        <f t="shared" si="36"/>
        <v>#N/A</v>
      </c>
      <c r="E1181" t="e">
        <f t="shared" si="37"/>
        <v>#N/A</v>
      </c>
    </row>
    <row r="1182" spans="1:5" x14ac:dyDescent="0.25">
      <c r="A1182" s="1">
        <v>42258</v>
      </c>
      <c r="B1182" s="3">
        <v>75.608953</v>
      </c>
      <c r="C1182" s="1">
        <v>42258</v>
      </c>
      <c r="D1182" t="e">
        <f t="shared" si="36"/>
        <v>#N/A</v>
      </c>
      <c r="E1182" t="e">
        <f t="shared" si="37"/>
        <v>#N/A</v>
      </c>
    </row>
    <row r="1183" spans="1:5" x14ac:dyDescent="0.25">
      <c r="A1183" s="1">
        <v>42261</v>
      </c>
      <c r="B1183" s="3">
        <v>75.361703000000006</v>
      </c>
      <c r="C1183" s="1">
        <v>42261</v>
      </c>
      <c r="D1183" t="e">
        <f t="shared" si="36"/>
        <v>#N/A</v>
      </c>
      <c r="E1183" t="e">
        <f t="shared" si="37"/>
        <v>#N/A</v>
      </c>
    </row>
    <row r="1184" spans="1:5" x14ac:dyDescent="0.25">
      <c r="A1184" s="1">
        <v>42262</v>
      </c>
      <c r="B1184" s="3">
        <v>75.955108999999993</v>
      </c>
      <c r="C1184" s="1">
        <v>42262</v>
      </c>
      <c r="D1184" t="e">
        <f t="shared" si="36"/>
        <v>#N/A</v>
      </c>
      <c r="E1184" t="e">
        <f t="shared" si="37"/>
        <v>#N/A</v>
      </c>
    </row>
    <row r="1185" spans="1:5" x14ac:dyDescent="0.25">
      <c r="A1185" s="1">
        <v>42263</v>
      </c>
      <c r="B1185" s="3">
        <v>76.410047000000006</v>
      </c>
      <c r="C1185" s="1">
        <v>42263</v>
      </c>
      <c r="D1185" t="e">
        <f t="shared" si="36"/>
        <v>#N/A</v>
      </c>
      <c r="E1185" t="e">
        <f t="shared" si="37"/>
        <v>#N/A</v>
      </c>
    </row>
    <row r="1186" spans="1:5" x14ac:dyDescent="0.25">
      <c r="A1186" s="1">
        <v>42264</v>
      </c>
      <c r="B1186" s="3">
        <v>76.953992</v>
      </c>
      <c r="C1186" s="1">
        <v>42264</v>
      </c>
      <c r="D1186" t="e">
        <f t="shared" si="36"/>
        <v>#N/A</v>
      </c>
      <c r="E1186" t="e">
        <f t="shared" si="37"/>
        <v>#N/A</v>
      </c>
    </row>
    <row r="1187" spans="1:5" x14ac:dyDescent="0.25">
      <c r="A1187" s="1">
        <v>42265</v>
      </c>
      <c r="B1187" s="3">
        <v>76.380377999999993</v>
      </c>
      <c r="C1187" s="1">
        <v>42265</v>
      </c>
      <c r="D1187" t="e">
        <f t="shared" si="36"/>
        <v>#N/A</v>
      </c>
      <c r="E1187" t="e">
        <f t="shared" si="37"/>
        <v>#N/A</v>
      </c>
    </row>
    <row r="1188" spans="1:5" x14ac:dyDescent="0.25">
      <c r="A1188" s="1">
        <v>42268</v>
      </c>
      <c r="B1188" s="3">
        <v>77.201241999999993</v>
      </c>
      <c r="C1188" s="1">
        <v>42268</v>
      </c>
      <c r="D1188" t="e">
        <f t="shared" si="36"/>
        <v>#N/A</v>
      </c>
      <c r="E1188" t="e">
        <f t="shared" si="37"/>
        <v>#N/A</v>
      </c>
    </row>
    <row r="1189" spans="1:5" x14ac:dyDescent="0.25">
      <c r="A1189" s="1">
        <v>42269</v>
      </c>
      <c r="B1189" s="3">
        <v>76.410047000000006</v>
      </c>
      <c r="C1189" s="1">
        <v>42269</v>
      </c>
      <c r="D1189" t="e">
        <f t="shared" si="36"/>
        <v>#N/A</v>
      </c>
      <c r="E1189" t="e">
        <f t="shared" si="37"/>
        <v>#N/A</v>
      </c>
    </row>
    <row r="1190" spans="1:5" x14ac:dyDescent="0.25">
      <c r="A1190" s="1">
        <v>42270</v>
      </c>
      <c r="B1190" s="3">
        <v>76.775971999999996</v>
      </c>
      <c r="C1190" s="1">
        <v>42270</v>
      </c>
      <c r="D1190" t="e">
        <f t="shared" si="36"/>
        <v>#N/A</v>
      </c>
      <c r="E1190" t="e">
        <f t="shared" si="37"/>
        <v>#N/A</v>
      </c>
    </row>
    <row r="1191" spans="1:5" x14ac:dyDescent="0.25">
      <c r="A1191" s="1">
        <v>42271</v>
      </c>
      <c r="B1191" s="3">
        <v>76.963883999999993</v>
      </c>
      <c r="C1191" s="1">
        <v>42271</v>
      </c>
      <c r="D1191" t="e">
        <f t="shared" si="36"/>
        <v>#N/A</v>
      </c>
      <c r="E1191" t="e">
        <f t="shared" si="37"/>
        <v>#N/A</v>
      </c>
    </row>
    <row r="1192" spans="1:5" x14ac:dyDescent="0.25">
      <c r="A1192" s="1">
        <v>42272</v>
      </c>
      <c r="B1192" s="3">
        <v>77.349592999999999</v>
      </c>
      <c r="C1192" s="1">
        <v>42272</v>
      </c>
      <c r="D1192" t="e">
        <f t="shared" si="36"/>
        <v>#N/A</v>
      </c>
      <c r="E1192" t="e">
        <f t="shared" si="37"/>
        <v>#N/A</v>
      </c>
    </row>
    <row r="1193" spans="1:5" x14ac:dyDescent="0.25">
      <c r="A1193" s="1">
        <v>42275</v>
      </c>
      <c r="B1193" s="3">
        <v>76.340817999999999</v>
      </c>
      <c r="C1193" s="1">
        <v>42275</v>
      </c>
      <c r="D1193" t="e">
        <f t="shared" si="36"/>
        <v>#N/A</v>
      </c>
      <c r="E1193" t="e">
        <f t="shared" si="37"/>
        <v>#N/A</v>
      </c>
    </row>
    <row r="1194" spans="1:5" x14ac:dyDescent="0.25">
      <c r="A1194" s="1">
        <v>42276</v>
      </c>
      <c r="B1194" s="3">
        <v>77.379261999999997</v>
      </c>
      <c r="C1194" s="1">
        <v>42276</v>
      </c>
      <c r="D1194" t="e">
        <f t="shared" si="36"/>
        <v>#N/A</v>
      </c>
      <c r="E1194" t="e">
        <f t="shared" si="37"/>
        <v>#N/A</v>
      </c>
    </row>
    <row r="1195" spans="1:5" x14ac:dyDescent="0.25">
      <c r="A1195" s="1">
        <v>42277</v>
      </c>
      <c r="B1195" s="3">
        <v>78.180356000000003</v>
      </c>
      <c r="C1195" s="1">
        <v>42277</v>
      </c>
      <c r="D1195" t="e">
        <f t="shared" si="36"/>
        <v>#N/A</v>
      </c>
      <c r="E1195" t="e">
        <f t="shared" si="37"/>
        <v>#N/A</v>
      </c>
    </row>
    <row r="1196" spans="1:5" x14ac:dyDescent="0.25">
      <c r="A1196" s="1">
        <v>42278</v>
      </c>
      <c r="B1196" s="3">
        <v>78.348483999999999</v>
      </c>
      <c r="C1196" s="1">
        <v>42278</v>
      </c>
      <c r="D1196" t="e">
        <f t="shared" si="36"/>
        <v>#N/A</v>
      </c>
      <c r="E1196" t="e">
        <f t="shared" si="37"/>
        <v>#N/A</v>
      </c>
    </row>
    <row r="1197" spans="1:5" x14ac:dyDescent="0.25">
      <c r="A1197" s="1">
        <v>42279</v>
      </c>
      <c r="B1197" s="3">
        <v>78.694631999999999</v>
      </c>
      <c r="C1197" s="1">
        <v>42279</v>
      </c>
      <c r="D1197" t="e">
        <f t="shared" si="36"/>
        <v>#N/A</v>
      </c>
      <c r="E1197" t="e">
        <f t="shared" si="37"/>
        <v>#N/A</v>
      </c>
    </row>
    <row r="1198" spans="1:5" x14ac:dyDescent="0.25">
      <c r="A1198" s="1">
        <v>42282</v>
      </c>
      <c r="B1198" s="3">
        <v>81.661627999999993</v>
      </c>
      <c r="C1198" s="1">
        <v>42282</v>
      </c>
      <c r="D1198" t="e">
        <f t="shared" si="36"/>
        <v>#N/A</v>
      </c>
      <c r="E1198" t="e">
        <f t="shared" si="37"/>
        <v>#N/A</v>
      </c>
    </row>
    <row r="1199" spans="1:5" x14ac:dyDescent="0.25">
      <c r="A1199" s="1">
        <v>42283</v>
      </c>
      <c r="B1199" s="3">
        <v>81.058338000000006</v>
      </c>
      <c r="C1199" s="1">
        <v>42283</v>
      </c>
      <c r="D1199" t="e">
        <f t="shared" si="36"/>
        <v>#N/A</v>
      </c>
      <c r="E1199" t="e">
        <f t="shared" si="37"/>
        <v>#N/A</v>
      </c>
    </row>
    <row r="1200" spans="1:5" x14ac:dyDescent="0.25">
      <c r="A1200" s="1">
        <v>42284</v>
      </c>
      <c r="B1200" s="3">
        <v>82.195688000000004</v>
      </c>
      <c r="C1200" s="1">
        <v>42284</v>
      </c>
      <c r="D1200" t="e">
        <f t="shared" si="36"/>
        <v>#N/A</v>
      </c>
      <c r="E1200" t="e">
        <f t="shared" si="37"/>
        <v>#N/A</v>
      </c>
    </row>
    <row r="1201" spans="1:5" x14ac:dyDescent="0.25">
      <c r="A1201" s="1">
        <v>42285</v>
      </c>
      <c r="B1201" s="3">
        <v>82.680295999999998</v>
      </c>
      <c r="C1201" s="1">
        <v>42285</v>
      </c>
      <c r="D1201" t="e">
        <f t="shared" si="36"/>
        <v>#N/A</v>
      </c>
      <c r="E1201" t="e">
        <f t="shared" si="37"/>
        <v>#N/A</v>
      </c>
    </row>
    <row r="1202" spans="1:5" x14ac:dyDescent="0.25">
      <c r="A1202" s="1">
        <v>42286</v>
      </c>
      <c r="B1202" s="3">
        <v>82.779194000000004</v>
      </c>
      <c r="C1202" s="1">
        <v>42286</v>
      </c>
      <c r="D1202" t="e">
        <f t="shared" si="36"/>
        <v>#N/A</v>
      </c>
      <c r="E1202" t="e">
        <f t="shared" si="37"/>
        <v>#N/A</v>
      </c>
    </row>
    <row r="1203" spans="1:5" x14ac:dyDescent="0.25">
      <c r="A1203" s="1">
        <v>42289</v>
      </c>
      <c r="B1203" s="3">
        <v>83.105564999999999</v>
      </c>
      <c r="C1203" s="1">
        <v>42289</v>
      </c>
      <c r="D1203" t="e">
        <f t="shared" si="36"/>
        <v>#N/A</v>
      </c>
      <c r="E1203" t="e">
        <f t="shared" si="37"/>
        <v>#N/A</v>
      </c>
    </row>
    <row r="1204" spans="1:5" x14ac:dyDescent="0.25">
      <c r="A1204" s="1">
        <v>42290</v>
      </c>
      <c r="B1204" s="3">
        <v>82.680295999999998</v>
      </c>
      <c r="C1204" s="1">
        <v>42290</v>
      </c>
      <c r="D1204" t="e">
        <f t="shared" si="36"/>
        <v>#N/A</v>
      </c>
      <c r="E1204" t="e">
        <f t="shared" si="37"/>
        <v>#N/A</v>
      </c>
    </row>
    <row r="1205" spans="1:5" x14ac:dyDescent="0.25">
      <c r="A1205" s="1">
        <v>42291</v>
      </c>
      <c r="B1205" s="3">
        <v>81.889100999999997</v>
      </c>
      <c r="C1205" s="1">
        <v>42291</v>
      </c>
      <c r="D1205" t="e">
        <f t="shared" si="36"/>
        <v>#N/A</v>
      </c>
      <c r="E1205" t="e">
        <f t="shared" si="37"/>
        <v>#N/A</v>
      </c>
    </row>
    <row r="1206" spans="1:5" x14ac:dyDescent="0.25">
      <c r="A1206" s="1">
        <v>42292</v>
      </c>
      <c r="B1206" s="3">
        <v>82.067121</v>
      </c>
      <c r="C1206" s="1">
        <v>42292</v>
      </c>
      <c r="D1206" t="e">
        <f t="shared" si="36"/>
        <v>#N/A</v>
      </c>
      <c r="E1206" t="e">
        <f t="shared" si="37"/>
        <v>#N/A</v>
      </c>
    </row>
    <row r="1207" spans="1:5" x14ac:dyDescent="0.25">
      <c r="A1207" s="1">
        <v>42293</v>
      </c>
      <c r="B1207" s="3">
        <v>83.204464000000002</v>
      </c>
      <c r="C1207" s="1">
        <v>42293</v>
      </c>
      <c r="D1207" t="e">
        <f t="shared" si="36"/>
        <v>#N/A</v>
      </c>
      <c r="E1207" t="e">
        <f t="shared" si="37"/>
        <v>#N/A</v>
      </c>
    </row>
    <row r="1208" spans="1:5" x14ac:dyDescent="0.25">
      <c r="A1208" s="1">
        <v>42296</v>
      </c>
      <c r="B1208" s="3">
        <v>83.965997000000002</v>
      </c>
      <c r="C1208" s="1">
        <v>42296</v>
      </c>
      <c r="D1208" t="e">
        <f t="shared" si="36"/>
        <v>#N/A</v>
      </c>
      <c r="E1208" t="e">
        <f t="shared" si="37"/>
        <v>#N/A</v>
      </c>
    </row>
    <row r="1209" spans="1:5" x14ac:dyDescent="0.25">
      <c r="A1209" s="1">
        <v>42297</v>
      </c>
      <c r="B1209" s="3">
        <v>83.797869000000006</v>
      </c>
      <c r="C1209" s="1">
        <v>42297</v>
      </c>
      <c r="D1209" t="e">
        <f t="shared" si="36"/>
        <v>#N/A</v>
      </c>
      <c r="E1209" t="e">
        <f t="shared" si="37"/>
        <v>#N/A</v>
      </c>
    </row>
    <row r="1210" spans="1:5" x14ac:dyDescent="0.25">
      <c r="A1210" s="1">
        <v>42298</v>
      </c>
      <c r="B1210" s="3">
        <v>83.886875000000003</v>
      </c>
      <c r="C1210" s="1">
        <v>42298</v>
      </c>
      <c r="D1210" t="e">
        <f t="shared" si="36"/>
        <v>#N/A</v>
      </c>
      <c r="E1210" t="e">
        <f t="shared" si="37"/>
        <v>#N/A</v>
      </c>
    </row>
    <row r="1211" spans="1:5" x14ac:dyDescent="0.25">
      <c r="A1211" s="1">
        <v>42299</v>
      </c>
      <c r="B1211" s="3">
        <v>88.614288000000002</v>
      </c>
      <c r="C1211" s="1">
        <v>42299</v>
      </c>
      <c r="D1211" t="e">
        <f t="shared" si="36"/>
        <v>#N/A</v>
      </c>
      <c r="E1211" t="e">
        <f t="shared" si="37"/>
        <v>#N/A</v>
      </c>
    </row>
    <row r="1212" spans="1:5" x14ac:dyDescent="0.25">
      <c r="A1212" s="1">
        <v>42300</v>
      </c>
      <c r="B1212" s="3">
        <v>88.901099000000002</v>
      </c>
      <c r="C1212" s="1">
        <v>42300</v>
      </c>
      <c r="D1212" t="e">
        <f t="shared" si="36"/>
        <v>#N/A</v>
      </c>
      <c r="E1212" t="e">
        <f t="shared" si="37"/>
        <v>#N/A</v>
      </c>
    </row>
    <row r="1213" spans="1:5" x14ac:dyDescent="0.25">
      <c r="A1213" s="1">
        <v>42303</v>
      </c>
      <c r="B1213" s="3">
        <v>88.891206999999994</v>
      </c>
      <c r="C1213" s="1">
        <v>42303</v>
      </c>
      <c r="D1213" t="e">
        <f t="shared" si="36"/>
        <v>#N/A</v>
      </c>
      <c r="E1213" t="e">
        <f t="shared" si="37"/>
        <v>#N/A</v>
      </c>
    </row>
    <row r="1214" spans="1:5" x14ac:dyDescent="0.25">
      <c r="A1214" s="1">
        <v>42304</v>
      </c>
      <c r="B1214" s="3">
        <v>89.494496999999996</v>
      </c>
      <c r="C1214" s="1">
        <v>42304</v>
      </c>
      <c r="D1214" t="e">
        <f t="shared" si="36"/>
        <v>#N/A</v>
      </c>
      <c r="E1214" t="e">
        <f t="shared" si="37"/>
        <v>#N/A</v>
      </c>
    </row>
    <row r="1215" spans="1:5" x14ac:dyDescent="0.25">
      <c r="A1215" s="1">
        <v>42305</v>
      </c>
      <c r="B1215" s="3">
        <v>89.929659000000001</v>
      </c>
      <c r="C1215" s="1">
        <v>42305</v>
      </c>
      <c r="D1215" t="e">
        <f t="shared" si="36"/>
        <v>#N/A</v>
      </c>
      <c r="E1215" t="e">
        <f t="shared" si="37"/>
        <v>#N/A</v>
      </c>
    </row>
    <row r="1216" spans="1:5" x14ac:dyDescent="0.25">
      <c r="A1216" s="1">
        <v>42306</v>
      </c>
      <c r="B1216" s="3">
        <v>89.089010999999999</v>
      </c>
      <c r="C1216" s="1">
        <v>42306</v>
      </c>
      <c r="D1216" t="e">
        <f t="shared" si="36"/>
        <v>#N/A</v>
      </c>
      <c r="E1216" t="e">
        <f t="shared" si="37"/>
        <v>#N/A</v>
      </c>
    </row>
    <row r="1217" spans="1:5" x14ac:dyDescent="0.25">
      <c r="A1217" s="1">
        <v>42307</v>
      </c>
      <c r="B1217" s="3">
        <v>88.386823000000007</v>
      </c>
      <c r="C1217" s="1">
        <v>42307</v>
      </c>
      <c r="D1217" t="e">
        <f t="shared" si="36"/>
        <v>#N/A</v>
      </c>
      <c r="E1217" t="e">
        <f t="shared" si="37"/>
        <v>#N/A</v>
      </c>
    </row>
    <row r="1218" spans="1:5" x14ac:dyDescent="0.25">
      <c r="A1218" s="1">
        <v>42310</v>
      </c>
      <c r="B1218" s="3">
        <v>88.159350000000003</v>
      </c>
      <c r="C1218" s="1">
        <v>42310</v>
      </c>
      <c r="D1218" t="e">
        <f t="shared" si="36"/>
        <v>#N/A</v>
      </c>
      <c r="E1218" t="e">
        <f t="shared" si="37"/>
        <v>#N/A</v>
      </c>
    </row>
    <row r="1219" spans="1:5" x14ac:dyDescent="0.25">
      <c r="A1219" s="1">
        <v>42311</v>
      </c>
      <c r="B1219" s="3">
        <v>87.259365000000003</v>
      </c>
      <c r="C1219" s="1">
        <v>42311</v>
      </c>
      <c r="D1219" t="e">
        <f t="shared" ref="D1219:D1259" si="38">IF(B1219=$H$5,$H$5,NA())</f>
        <v>#N/A</v>
      </c>
      <c r="E1219" t="e">
        <f t="shared" ref="E1219:E1259" si="39">IF(B1219=$H$4,$H$4,NA())</f>
        <v>#N/A</v>
      </c>
    </row>
    <row r="1220" spans="1:5" x14ac:dyDescent="0.25">
      <c r="A1220" s="1">
        <v>42312</v>
      </c>
      <c r="B1220" s="3">
        <v>87.209912000000003</v>
      </c>
      <c r="C1220" s="1">
        <v>42312</v>
      </c>
      <c r="D1220" t="e">
        <f t="shared" si="38"/>
        <v>#N/A</v>
      </c>
      <c r="E1220" t="e">
        <f t="shared" si="39"/>
        <v>#N/A</v>
      </c>
    </row>
    <row r="1221" spans="1:5" x14ac:dyDescent="0.25">
      <c r="A1221" s="1">
        <v>42313</v>
      </c>
      <c r="B1221" s="3">
        <v>86.735189000000005</v>
      </c>
      <c r="C1221" s="1">
        <v>42313</v>
      </c>
      <c r="D1221" t="e">
        <f t="shared" si="38"/>
        <v>#N/A</v>
      </c>
      <c r="E1221" t="e">
        <f t="shared" si="39"/>
        <v>#N/A</v>
      </c>
    </row>
    <row r="1222" spans="1:5" x14ac:dyDescent="0.25">
      <c r="A1222" s="1">
        <v>42314</v>
      </c>
      <c r="B1222" s="3">
        <v>85.311036000000001</v>
      </c>
      <c r="C1222" s="1">
        <v>42314</v>
      </c>
      <c r="D1222" t="e">
        <f t="shared" si="38"/>
        <v>#N/A</v>
      </c>
      <c r="E1222" t="e">
        <f t="shared" si="39"/>
        <v>#N/A</v>
      </c>
    </row>
    <row r="1223" spans="1:5" x14ac:dyDescent="0.25">
      <c r="A1223" s="1">
        <v>42317</v>
      </c>
      <c r="B1223" s="3">
        <v>84.954995999999994</v>
      </c>
      <c r="C1223" s="1">
        <v>42317</v>
      </c>
      <c r="D1223" t="e">
        <f t="shared" si="38"/>
        <v>#N/A</v>
      </c>
      <c r="E1223" t="e">
        <f t="shared" si="39"/>
        <v>#N/A</v>
      </c>
    </row>
    <row r="1224" spans="1:5" x14ac:dyDescent="0.25">
      <c r="A1224" s="1">
        <v>42318</v>
      </c>
      <c r="B1224" s="3">
        <v>86.181352000000004</v>
      </c>
      <c r="C1224" s="1">
        <v>42318</v>
      </c>
      <c r="D1224" t="e">
        <f t="shared" si="38"/>
        <v>#N/A</v>
      </c>
      <c r="E1224" t="e">
        <f t="shared" si="39"/>
        <v>#N/A</v>
      </c>
    </row>
    <row r="1225" spans="1:5" x14ac:dyDescent="0.25">
      <c r="A1225" s="1">
        <v>42319</v>
      </c>
      <c r="B1225" s="3">
        <v>87.506614999999996</v>
      </c>
      <c r="C1225" s="1">
        <v>42319</v>
      </c>
      <c r="D1225" t="e">
        <f t="shared" si="38"/>
        <v>#N/A</v>
      </c>
      <c r="E1225" t="e">
        <f t="shared" si="39"/>
        <v>#N/A</v>
      </c>
    </row>
    <row r="1226" spans="1:5" x14ac:dyDescent="0.25">
      <c r="A1226" s="1">
        <v>42320</v>
      </c>
      <c r="B1226" s="3">
        <v>85.864873000000003</v>
      </c>
      <c r="C1226" s="1">
        <v>42320</v>
      </c>
      <c r="D1226" t="e">
        <f t="shared" si="38"/>
        <v>#N/A</v>
      </c>
      <c r="E1226" t="e">
        <f t="shared" si="39"/>
        <v>#N/A</v>
      </c>
    </row>
    <row r="1227" spans="1:5" x14ac:dyDescent="0.25">
      <c r="A1227" s="1">
        <v>42321</v>
      </c>
      <c r="B1227" s="3">
        <v>85.904433999999995</v>
      </c>
      <c r="C1227" s="1">
        <v>42321</v>
      </c>
      <c r="D1227" t="e">
        <f t="shared" si="38"/>
        <v>#N/A</v>
      </c>
      <c r="E1227" t="e">
        <f t="shared" si="39"/>
        <v>#N/A</v>
      </c>
    </row>
    <row r="1228" spans="1:5" x14ac:dyDescent="0.25">
      <c r="A1228" s="1">
        <v>42324</v>
      </c>
      <c r="B1228" s="3">
        <v>87.051668000000006</v>
      </c>
      <c r="C1228" s="1">
        <v>42324</v>
      </c>
      <c r="D1228" t="e">
        <f t="shared" si="38"/>
        <v>#N/A</v>
      </c>
      <c r="E1228" t="e">
        <f t="shared" si="39"/>
        <v>#N/A</v>
      </c>
    </row>
    <row r="1229" spans="1:5" x14ac:dyDescent="0.25">
      <c r="A1229" s="1">
        <v>42325</v>
      </c>
      <c r="B1229" s="3">
        <v>86.201136000000005</v>
      </c>
      <c r="C1229" s="1">
        <v>42325</v>
      </c>
      <c r="D1229" t="e">
        <f t="shared" si="38"/>
        <v>#N/A</v>
      </c>
      <c r="E1229" t="e">
        <f t="shared" si="39"/>
        <v>#N/A</v>
      </c>
    </row>
    <row r="1230" spans="1:5" x14ac:dyDescent="0.25">
      <c r="A1230" s="1">
        <v>42326</v>
      </c>
      <c r="B1230" s="3">
        <v>87.793418000000003</v>
      </c>
      <c r="C1230" s="1">
        <v>42326</v>
      </c>
      <c r="D1230" t="e">
        <f t="shared" si="38"/>
        <v>#N/A</v>
      </c>
      <c r="E1230" t="e">
        <f t="shared" si="39"/>
        <v>#N/A</v>
      </c>
    </row>
    <row r="1231" spans="1:5" x14ac:dyDescent="0.25">
      <c r="A1231" s="1">
        <v>42327</v>
      </c>
      <c r="B1231" s="3">
        <v>88.337370000000007</v>
      </c>
      <c r="C1231" s="1">
        <v>42327</v>
      </c>
      <c r="D1231" t="e">
        <f t="shared" si="38"/>
        <v>#N/A</v>
      </c>
      <c r="E1231" t="e">
        <f t="shared" si="39"/>
        <v>#N/A</v>
      </c>
    </row>
    <row r="1232" spans="1:5" x14ac:dyDescent="0.25">
      <c r="A1232" s="1">
        <v>42328</v>
      </c>
      <c r="B1232" s="3">
        <v>86.913208999999995</v>
      </c>
      <c r="C1232" s="1">
        <v>42328</v>
      </c>
      <c r="D1232" t="e">
        <f t="shared" si="38"/>
        <v>#N/A</v>
      </c>
      <c r="E1232" t="e">
        <f t="shared" si="39"/>
        <v>#N/A</v>
      </c>
    </row>
    <row r="1233" spans="1:5" x14ac:dyDescent="0.25">
      <c r="A1233" s="1">
        <v>42331</v>
      </c>
      <c r="B1233" s="3">
        <v>88.159350000000003</v>
      </c>
      <c r="C1233" s="1">
        <v>42331</v>
      </c>
      <c r="D1233" t="e">
        <f t="shared" si="38"/>
        <v>#N/A</v>
      </c>
      <c r="E1233" t="e">
        <f t="shared" si="39"/>
        <v>#N/A</v>
      </c>
    </row>
    <row r="1234" spans="1:5" x14ac:dyDescent="0.25">
      <c r="A1234" s="1">
        <v>42332</v>
      </c>
      <c r="B1234" s="3">
        <v>88.456052</v>
      </c>
      <c r="C1234" s="1">
        <v>42332</v>
      </c>
      <c r="D1234" t="e">
        <f t="shared" si="38"/>
        <v>#N/A</v>
      </c>
      <c r="E1234" t="e">
        <f t="shared" si="39"/>
        <v>#N/A</v>
      </c>
    </row>
    <row r="1235" spans="1:5" x14ac:dyDescent="0.25">
      <c r="A1235" s="1">
        <v>42333</v>
      </c>
      <c r="B1235" s="3">
        <v>88.802200999999997</v>
      </c>
      <c r="C1235" s="1">
        <v>42333</v>
      </c>
      <c r="D1235" t="e">
        <f t="shared" si="38"/>
        <v>#N/A</v>
      </c>
      <c r="E1235" t="e">
        <f t="shared" si="39"/>
        <v>#N/A</v>
      </c>
    </row>
    <row r="1236" spans="1:5" x14ac:dyDescent="0.25">
      <c r="A1236" s="1">
        <v>42335</v>
      </c>
      <c r="B1236" s="3">
        <v>89.573617999999996</v>
      </c>
      <c r="C1236" s="1">
        <v>42335</v>
      </c>
      <c r="D1236" t="e">
        <f t="shared" si="38"/>
        <v>#N/A</v>
      </c>
      <c r="E1236" t="e">
        <f t="shared" si="39"/>
        <v>#N/A</v>
      </c>
    </row>
    <row r="1237" spans="1:5" x14ac:dyDescent="0.25">
      <c r="A1237" s="1">
        <v>42338</v>
      </c>
      <c r="B1237" s="3">
        <v>88.762640000000005</v>
      </c>
      <c r="C1237" s="1">
        <v>42338</v>
      </c>
      <c r="D1237" t="e">
        <f t="shared" si="38"/>
        <v>#N/A</v>
      </c>
      <c r="E1237" t="e">
        <f t="shared" si="39"/>
        <v>#N/A</v>
      </c>
    </row>
    <row r="1238" spans="1:5" x14ac:dyDescent="0.25">
      <c r="A1238" s="1">
        <v>42339</v>
      </c>
      <c r="B1238" s="3">
        <v>90.631846999999993</v>
      </c>
      <c r="C1238" s="1">
        <v>42339</v>
      </c>
      <c r="D1238" t="e">
        <f t="shared" si="38"/>
        <v>#N/A</v>
      </c>
      <c r="E1238" t="e">
        <f t="shared" si="39"/>
        <v>#N/A</v>
      </c>
    </row>
    <row r="1239" spans="1:5" x14ac:dyDescent="0.25">
      <c r="A1239" s="1">
        <v>42340</v>
      </c>
      <c r="B1239" s="3">
        <v>89.850537000000003</v>
      </c>
      <c r="C1239" s="1">
        <v>42340</v>
      </c>
      <c r="D1239" t="e">
        <f t="shared" si="38"/>
        <v>#N/A</v>
      </c>
      <c r="E1239" t="e">
        <f t="shared" si="39"/>
        <v>#N/A</v>
      </c>
    </row>
    <row r="1240" spans="1:5" x14ac:dyDescent="0.25">
      <c r="A1240" s="1">
        <v>42341</v>
      </c>
      <c r="B1240" s="3">
        <v>88.802200999999997</v>
      </c>
      <c r="C1240" s="1">
        <v>42341</v>
      </c>
      <c r="D1240" t="e">
        <f t="shared" si="38"/>
        <v>#N/A</v>
      </c>
      <c r="E1240" t="e">
        <f t="shared" si="39"/>
        <v>#N/A</v>
      </c>
    </row>
    <row r="1241" spans="1:5" x14ac:dyDescent="0.25">
      <c r="A1241" s="1">
        <v>42342</v>
      </c>
      <c r="B1241" s="3">
        <v>91.403265000000005</v>
      </c>
      <c r="C1241" s="1">
        <v>42342</v>
      </c>
      <c r="D1241" t="e">
        <f t="shared" si="38"/>
        <v>#N/A</v>
      </c>
      <c r="E1241" t="e">
        <f t="shared" si="39"/>
        <v>#N/A</v>
      </c>
    </row>
    <row r="1242" spans="1:5" x14ac:dyDescent="0.25">
      <c r="A1242" s="1">
        <v>42345</v>
      </c>
      <c r="B1242" s="3">
        <v>90.809866999999997</v>
      </c>
      <c r="C1242" s="1">
        <v>42345</v>
      </c>
      <c r="D1242" t="e">
        <f t="shared" si="38"/>
        <v>#N/A</v>
      </c>
      <c r="E1242" t="e">
        <f t="shared" si="39"/>
        <v>#N/A</v>
      </c>
    </row>
    <row r="1243" spans="1:5" x14ac:dyDescent="0.25">
      <c r="A1243" s="1">
        <v>42346</v>
      </c>
      <c r="B1243" s="3">
        <v>91.541724000000002</v>
      </c>
      <c r="C1243" s="1">
        <v>42346</v>
      </c>
      <c r="D1243" t="e">
        <f t="shared" si="38"/>
        <v>#N/A</v>
      </c>
      <c r="E1243" t="e">
        <f t="shared" si="39"/>
        <v>#N/A</v>
      </c>
    </row>
    <row r="1244" spans="1:5" x14ac:dyDescent="0.25">
      <c r="A1244" s="1">
        <v>42347</v>
      </c>
      <c r="B1244" s="3">
        <v>89.939550999999994</v>
      </c>
      <c r="C1244" s="1">
        <v>42347</v>
      </c>
      <c r="D1244" t="e">
        <f t="shared" si="38"/>
        <v>#N/A</v>
      </c>
      <c r="E1244" t="e">
        <f t="shared" si="39"/>
        <v>#N/A</v>
      </c>
    </row>
    <row r="1245" spans="1:5" x14ac:dyDescent="0.25">
      <c r="A1245" s="1">
        <v>42348</v>
      </c>
      <c r="B1245" s="3">
        <v>90.555987999999999</v>
      </c>
      <c r="C1245" s="1">
        <v>42348</v>
      </c>
      <c r="D1245" t="e">
        <f t="shared" si="38"/>
        <v>#N/A</v>
      </c>
      <c r="E1245" t="e">
        <f t="shared" si="39"/>
        <v>#N/A</v>
      </c>
    </row>
    <row r="1246" spans="1:5" x14ac:dyDescent="0.25">
      <c r="A1246" s="1">
        <v>42349</v>
      </c>
      <c r="B1246" s="3">
        <v>89.919670999999994</v>
      </c>
      <c r="C1246" s="1">
        <v>42349</v>
      </c>
      <c r="D1246" t="e">
        <f t="shared" si="38"/>
        <v>#N/A</v>
      </c>
      <c r="E1246" t="e">
        <f t="shared" si="39"/>
        <v>#N/A</v>
      </c>
    </row>
    <row r="1247" spans="1:5" x14ac:dyDescent="0.25">
      <c r="A1247" s="1">
        <v>42352</v>
      </c>
      <c r="B1247" s="3">
        <v>91.301672999999994</v>
      </c>
      <c r="C1247" s="1">
        <v>42352</v>
      </c>
      <c r="D1247" t="e">
        <f t="shared" si="38"/>
        <v>#N/A</v>
      </c>
      <c r="E1247" t="e">
        <f t="shared" si="39"/>
        <v>#N/A</v>
      </c>
    </row>
    <row r="1248" spans="1:5" x14ac:dyDescent="0.25">
      <c r="A1248" s="1">
        <v>42353</v>
      </c>
      <c r="B1248" s="3">
        <v>92.793042999999997</v>
      </c>
      <c r="C1248" s="1">
        <v>42353</v>
      </c>
      <c r="D1248" t="e">
        <f t="shared" si="38"/>
        <v>#N/A</v>
      </c>
      <c r="E1248" t="e">
        <f t="shared" si="39"/>
        <v>#N/A</v>
      </c>
    </row>
    <row r="1249" spans="1:5" x14ac:dyDescent="0.25">
      <c r="A1249" s="1">
        <v>42354</v>
      </c>
      <c r="B1249" s="3">
        <v>93.538728000000006</v>
      </c>
      <c r="C1249" s="1">
        <v>42354</v>
      </c>
      <c r="D1249" t="e">
        <f t="shared" si="38"/>
        <v>#N/A</v>
      </c>
      <c r="E1249" t="e">
        <f t="shared" si="39"/>
        <v>#N/A</v>
      </c>
    </row>
    <row r="1250" spans="1:5" x14ac:dyDescent="0.25">
      <c r="A1250" s="1">
        <v>42355</v>
      </c>
      <c r="B1250" s="3">
        <v>92.494765999999998</v>
      </c>
      <c r="C1250" s="1">
        <v>42355</v>
      </c>
      <c r="D1250" t="e">
        <f t="shared" si="38"/>
        <v>#N/A</v>
      </c>
      <c r="E1250" t="e">
        <f t="shared" si="39"/>
        <v>#N/A</v>
      </c>
    </row>
    <row r="1251" spans="1:5" x14ac:dyDescent="0.25">
      <c r="A1251" s="1">
        <v>42356</v>
      </c>
      <c r="B1251" s="3">
        <v>91.112763000000001</v>
      </c>
      <c r="C1251" s="1">
        <v>42356</v>
      </c>
      <c r="D1251" t="e">
        <f t="shared" si="38"/>
        <v>#N/A</v>
      </c>
      <c r="E1251" t="e">
        <f t="shared" si="39"/>
        <v>#N/A</v>
      </c>
    </row>
    <row r="1252" spans="1:5" x14ac:dyDescent="0.25">
      <c r="A1252" s="1">
        <v>42359</v>
      </c>
      <c r="B1252" s="3">
        <v>91.649658000000002</v>
      </c>
      <c r="C1252" s="1">
        <v>42359</v>
      </c>
      <c r="D1252" t="e">
        <f t="shared" si="38"/>
        <v>#N/A</v>
      </c>
      <c r="E1252" t="e">
        <f t="shared" si="39"/>
        <v>#N/A</v>
      </c>
    </row>
    <row r="1253" spans="1:5" x14ac:dyDescent="0.25">
      <c r="A1253" s="1">
        <v>42360</v>
      </c>
      <c r="B1253" s="3">
        <v>93.001834000000002</v>
      </c>
      <c r="C1253" s="1">
        <v>42360</v>
      </c>
      <c r="D1253" t="e">
        <f t="shared" si="38"/>
        <v>#N/A</v>
      </c>
      <c r="E1253" t="e">
        <f t="shared" si="39"/>
        <v>#N/A</v>
      </c>
    </row>
    <row r="1254" spans="1:5" x14ac:dyDescent="0.25">
      <c r="A1254" s="1">
        <v>42361</v>
      </c>
      <c r="B1254" s="3">
        <v>93.310047999999995</v>
      </c>
      <c r="C1254" s="1">
        <v>42361</v>
      </c>
      <c r="D1254" t="e">
        <f t="shared" si="38"/>
        <v>#N/A</v>
      </c>
      <c r="E1254" t="e">
        <f t="shared" si="39"/>
        <v>#N/A</v>
      </c>
    </row>
    <row r="1255" spans="1:5" x14ac:dyDescent="0.25">
      <c r="A1255" s="1">
        <v>42362</v>
      </c>
      <c r="B1255" s="3">
        <v>93.379644999999996</v>
      </c>
      <c r="C1255" s="1">
        <v>42362</v>
      </c>
      <c r="D1255" t="e">
        <f t="shared" si="38"/>
        <v>#N/A</v>
      </c>
      <c r="E1255" t="e">
        <f t="shared" si="39"/>
        <v>#N/A</v>
      </c>
    </row>
    <row r="1256" spans="1:5" x14ac:dyDescent="0.25">
      <c r="A1256" s="1">
        <v>42366</v>
      </c>
      <c r="B1256" s="3">
        <v>93.787289000000001</v>
      </c>
      <c r="C1256" s="1">
        <v>42366</v>
      </c>
      <c r="D1256" t="e">
        <f t="shared" si="38"/>
        <v>#N/A</v>
      </c>
      <c r="E1256" t="e">
        <f t="shared" si="39"/>
        <v>#N/A</v>
      </c>
    </row>
    <row r="1257" spans="1:5" x14ac:dyDescent="0.25">
      <c r="A1257" s="1">
        <v>42367</v>
      </c>
      <c r="B1257" s="3">
        <v>94.443488000000002</v>
      </c>
      <c r="C1257" s="1">
        <v>42367</v>
      </c>
      <c r="D1257" t="e">
        <f t="shared" si="38"/>
        <v>#N/A</v>
      </c>
      <c r="E1257" s="3">
        <f t="shared" si="39"/>
        <v>94.443488000000002</v>
      </c>
    </row>
    <row r="1258" spans="1:5" x14ac:dyDescent="0.25">
      <c r="A1258" s="1">
        <v>42368</v>
      </c>
      <c r="B1258" s="3">
        <v>94.105447999999996</v>
      </c>
      <c r="C1258" s="1">
        <v>42368</v>
      </c>
      <c r="D1258" t="e">
        <f t="shared" si="38"/>
        <v>#N/A</v>
      </c>
      <c r="E1258" t="e">
        <f t="shared" si="39"/>
        <v>#N/A</v>
      </c>
    </row>
    <row r="1259" spans="1:5" x14ac:dyDescent="0.25">
      <c r="A1259" s="1">
        <v>42369</v>
      </c>
      <c r="B1259" s="3">
        <v>92.663786000000002</v>
      </c>
      <c r="C1259" s="1">
        <v>42369</v>
      </c>
      <c r="D1259" t="e">
        <f t="shared" si="38"/>
        <v>#N/A</v>
      </c>
      <c r="E1259" t="e">
        <f t="shared" si="39"/>
        <v>#N/A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85CB9-5203-45E4-BFC7-CB2E1494EBE7}">
  <dimension ref="A1:L1259"/>
  <sheetViews>
    <sheetView workbookViewId="0">
      <selection activeCell="L26" sqref="L26"/>
    </sheetView>
  </sheetViews>
  <sheetFormatPr defaultRowHeight="15" x14ac:dyDescent="0.25"/>
  <cols>
    <col min="1" max="1" width="10.7109375" bestFit="1" customWidth="1"/>
    <col min="3" max="3" width="17.7109375" bestFit="1" customWidth="1"/>
    <col min="4" max="4" width="21" bestFit="1" customWidth="1"/>
    <col min="5" max="5" width="20.28515625" bestFit="1" customWidth="1"/>
    <col min="7" max="7" width="14.42578125" bestFit="1" customWidth="1"/>
    <col min="8" max="8" width="15.5703125" bestFit="1" customWidth="1"/>
    <col min="9" max="9" width="16.42578125" bestFit="1" customWidth="1"/>
    <col min="11" max="11" width="14.42578125" bestFit="1" customWidth="1"/>
    <col min="12" max="12" width="15.5703125" bestFit="1" customWidth="1"/>
    <col min="13" max="13" width="16.42578125" bestFit="1" customWidth="1"/>
  </cols>
  <sheetData>
    <row r="1" spans="1:9" x14ac:dyDescent="0.25">
      <c r="A1" s="4" t="s">
        <v>0</v>
      </c>
      <c r="B1" s="4" t="s">
        <v>6</v>
      </c>
      <c r="C1" s="4" t="s">
        <v>13</v>
      </c>
      <c r="D1" s="4" t="s">
        <v>14</v>
      </c>
      <c r="E1" s="4" t="s">
        <v>15</v>
      </c>
      <c r="F1" s="4"/>
    </row>
    <row r="2" spans="1:9" x14ac:dyDescent="0.25">
      <c r="A2" s="1">
        <v>40546</v>
      </c>
      <c r="B2" s="3">
        <v>30.336245000000002</v>
      </c>
    </row>
    <row r="3" spans="1:9" ht="15.75" thickBot="1" x14ac:dyDescent="0.3">
      <c r="A3" s="1">
        <v>40547</v>
      </c>
      <c r="B3" s="3">
        <v>30.430537000000001</v>
      </c>
      <c r="C3" s="2">
        <f>(B3-B2)/B2</f>
        <v>3.1082291166886137E-3</v>
      </c>
      <c r="D3" s="11">
        <f>C3</f>
        <v>3.1082291166886137E-3</v>
      </c>
      <c r="E3">
        <f>MONTH(A3)</f>
        <v>1</v>
      </c>
    </row>
    <row r="4" spans="1:9" ht="15.75" thickBot="1" x14ac:dyDescent="0.3">
      <c r="A4" s="1">
        <v>40548</v>
      </c>
      <c r="B4" s="3">
        <v>31.073436000000001</v>
      </c>
      <c r="C4" s="2">
        <f t="shared" ref="C4:C67" si="0">(B4-B3)/B3</f>
        <v>2.1126771440149079E-2</v>
      </c>
      <c r="D4" s="11">
        <f t="shared" ref="D4:D67" si="1">C4</f>
        <v>2.1126771440149079E-2</v>
      </c>
      <c r="E4">
        <f t="shared" ref="E4:E67" si="2">MONTH(A4)</f>
        <v>1</v>
      </c>
      <c r="H4" s="17" t="s">
        <v>28</v>
      </c>
      <c r="I4" s="18" t="s">
        <v>29</v>
      </c>
    </row>
    <row r="5" spans="1:9" x14ac:dyDescent="0.25">
      <c r="A5" s="1">
        <v>40549</v>
      </c>
      <c r="B5" s="3">
        <v>31.356313</v>
      </c>
      <c r="C5" s="2">
        <f t="shared" si="0"/>
        <v>9.1034992074902552E-3</v>
      </c>
      <c r="D5" s="11">
        <f t="shared" si="1"/>
        <v>9.1034992074902552E-3</v>
      </c>
      <c r="E5">
        <f t="shared" si="2"/>
        <v>1</v>
      </c>
      <c r="G5" s="12" t="s">
        <v>16</v>
      </c>
      <c r="H5" s="13">
        <f>COUNTIFS($C$3:$C$1259,"&gt;0",$E$3:$E$1259,1)</f>
        <v>57</v>
      </c>
      <c r="I5" s="14">
        <f>COUNTIFS($C$3:$C$1259,"&lt;0",$E$3:$E$1259,1)</f>
        <v>43</v>
      </c>
    </row>
    <row r="6" spans="1:9" x14ac:dyDescent="0.25">
      <c r="A6" s="1">
        <v>40550</v>
      </c>
      <c r="B6" s="3">
        <v>30.379104000000002</v>
      </c>
      <c r="C6" s="2">
        <f t="shared" si="0"/>
        <v>-3.1164665309980751E-2</v>
      </c>
      <c r="D6" s="11">
        <f t="shared" si="1"/>
        <v>-3.1164665309980751E-2</v>
      </c>
      <c r="E6">
        <f t="shared" si="2"/>
        <v>1</v>
      </c>
      <c r="G6" s="12" t="s">
        <v>17</v>
      </c>
      <c r="H6" s="13">
        <f>COUNTIFS($C$3:$C$1259,"&gt;0",$E$3:$E$1259,2)</f>
        <v>58</v>
      </c>
      <c r="I6" s="14">
        <f>COUNTIFS($C$3:$C$1259,"&lt;0",$E$3:$E$1259,2)</f>
        <v>37</v>
      </c>
    </row>
    <row r="7" spans="1:9" x14ac:dyDescent="0.25">
      <c r="A7" s="1">
        <v>40553</v>
      </c>
      <c r="B7" s="3">
        <v>30.070516000000001</v>
      </c>
      <c r="C7" s="2">
        <f t="shared" si="0"/>
        <v>-1.0157903274566633E-2</v>
      </c>
      <c r="D7" s="11">
        <f t="shared" si="1"/>
        <v>-1.0157903274566633E-2</v>
      </c>
      <c r="E7">
        <f t="shared" si="2"/>
        <v>1</v>
      </c>
      <c r="G7" s="12" t="s">
        <v>18</v>
      </c>
      <c r="H7" s="13">
        <f>COUNTIFS($C$3:$C$1259,"&gt;0",$E$3:$E$1259,3)</f>
        <v>67</v>
      </c>
      <c r="I7" s="14">
        <f>COUNTIFS($C$3:$C$1259,"&lt;0",$E$3:$E$1259,3)</f>
        <v>38</v>
      </c>
    </row>
    <row r="8" spans="1:9" x14ac:dyDescent="0.25">
      <c r="A8" s="1">
        <v>40554</v>
      </c>
      <c r="B8" s="3">
        <v>30.541974</v>
      </c>
      <c r="C8" s="2">
        <f t="shared" si="0"/>
        <v>1.56784140318709E-2</v>
      </c>
      <c r="D8" s="11">
        <f t="shared" si="1"/>
        <v>1.56784140318709E-2</v>
      </c>
      <c r="E8">
        <f t="shared" si="2"/>
        <v>1</v>
      </c>
      <c r="G8" s="12" t="s">
        <v>19</v>
      </c>
      <c r="H8" s="13">
        <f>COUNTIFS($C$3:$C$1259,"&gt;0",$E$3:$E$1259,4)</f>
        <v>53</v>
      </c>
      <c r="I8" s="14">
        <f>COUNTIFS($C$3:$C$1259,"&lt;0",$E$3:$E$1259,4)</f>
        <v>49</v>
      </c>
    </row>
    <row r="9" spans="1:9" x14ac:dyDescent="0.25">
      <c r="A9" s="1">
        <v>40555</v>
      </c>
      <c r="B9" s="3">
        <v>30.739128999999998</v>
      </c>
      <c r="C9" s="2">
        <f t="shared" si="0"/>
        <v>6.4552147153290954E-3</v>
      </c>
      <c r="D9" s="11">
        <f t="shared" si="1"/>
        <v>6.4552147153290954E-3</v>
      </c>
      <c r="E9">
        <f t="shared" si="2"/>
        <v>1</v>
      </c>
      <c r="G9" s="12" t="s">
        <v>20</v>
      </c>
      <c r="H9" s="13">
        <f>COUNTIFS($C$3:$C$1259,"&gt;0",$E$3:$E$1259,5)</f>
        <v>56</v>
      </c>
      <c r="I9" s="14">
        <f>COUNTIFS($C$3:$C$1259,"&lt;0",$E$3:$E$1259,5)</f>
        <v>49</v>
      </c>
    </row>
    <row r="10" spans="1:9" x14ac:dyDescent="0.25">
      <c r="A10" s="1">
        <v>40556</v>
      </c>
      <c r="B10" s="3">
        <v>30.644836999999999</v>
      </c>
      <c r="C10" s="2">
        <f t="shared" si="0"/>
        <v>-3.067490949401962E-3</v>
      </c>
      <c r="D10" s="11">
        <f t="shared" si="1"/>
        <v>-3.067490949401962E-3</v>
      </c>
      <c r="E10">
        <f t="shared" si="2"/>
        <v>1</v>
      </c>
      <c r="G10" s="12" t="s">
        <v>21</v>
      </c>
      <c r="H10" s="13">
        <f>COUNTIFS($C$3:$C$1259,"&gt;0",$E$3:$E$1259,6)</f>
        <v>52</v>
      </c>
      <c r="I10" s="14">
        <f>COUNTIFS($C$3:$C$1259,"&lt;0",$E$3:$E$1259,6)</f>
        <v>54</v>
      </c>
    </row>
    <row r="11" spans="1:9" x14ac:dyDescent="0.25">
      <c r="A11" s="1">
        <v>40557</v>
      </c>
      <c r="B11" s="3">
        <v>30.473396999999999</v>
      </c>
      <c r="C11" s="2">
        <f t="shared" si="0"/>
        <v>-5.5944170954474477E-3</v>
      </c>
      <c r="D11" s="11">
        <f t="shared" si="1"/>
        <v>-5.5944170954474477E-3</v>
      </c>
      <c r="E11">
        <f t="shared" si="2"/>
        <v>1</v>
      </c>
      <c r="G11" s="12" t="s">
        <v>22</v>
      </c>
      <c r="H11" s="13">
        <f>COUNTIFS($C$3:$C$1259,"&gt;0",$E$3:$E$1259,7)</f>
        <v>55</v>
      </c>
      <c r="I11" s="14">
        <f>COUNTIFS($C$3:$C$1259,"&lt;0",$E$3:$E$1259,7)</f>
        <v>51</v>
      </c>
    </row>
    <row r="12" spans="1:9" x14ac:dyDescent="0.25">
      <c r="A12" s="1">
        <v>40561</v>
      </c>
      <c r="B12" s="3">
        <v>30.293386000000002</v>
      </c>
      <c r="C12" s="2">
        <f t="shared" si="0"/>
        <v>-5.9071523926261596E-3</v>
      </c>
      <c r="D12" s="11">
        <f t="shared" si="1"/>
        <v>-5.9071523926261596E-3</v>
      </c>
      <c r="E12">
        <f t="shared" si="2"/>
        <v>1</v>
      </c>
      <c r="G12" s="12" t="s">
        <v>23</v>
      </c>
      <c r="H12" s="13">
        <f>COUNTIFS($C$3:$C$1259,"&gt;0",$E$3:$E$1259,8)</f>
        <v>56</v>
      </c>
      <c r="I12" s="14">
        <f>COUNTIFS($C$3:$C$1259,"&lt;0",$E$3:$E$1259,8)</f>
        <v>54</v>
      </c>
    </row>
    <row r="13" spans="1:9" x14ac:dyDescent="0.25">
      <c r="A13" s="1">
        <v>40562</v>
      </c>
      <c r="B13" s="3">
        <v>30.327674999999999</v>
      </c>
      <c r="C13" s="2">
        <f t="shared" si="0"/>
        <v>1.1318972398792783E-3</v>
      </c>
      <c r="D13" s="11">
        <f t="shared" si="1"/>
        <v>1.1318972398792783E-3</v>
      </c>
      <c r="E13">
        <f t="shared" si="2"/>
        <v>1</v>
      </c>
      <c r="G13" s="12" t="s">
        <v>24</v>
      </c>
      <c r="H13" s="13">
        <f>COUNTIFS($C$3:$C$1259,"&gt;0",$E$3:$E$1259,9)</f>
        <v>57</v>
      </c>
      <c r="I13" s="14">
        <f>COUNTIFS($C$3:$C$1259,"&lt;0",$E$3:$E$1259,9)</f>
        <v>45</v>
      </c>
    </row>
    <row r="14" spans="1:9" x14ac:dyDescent="0.25">
      <c r="A14" s="1">
        <v>40563</v>
      </c>
      <c r="B14" s="3">
        <v>30.019082999999998</v>
      </c>
      <c r="C14" s="2">
        <f t="shared" si="0"/>
        <v>-1.0175260714842165E-2</v>
      </c>
      <c r="D14" s="11">
        <f t="shared" si="1"/>
        <v>-1.0175260714842165E-2</v>
      </c>
      <c r="E14">
        <f t="shared" si="2"/>
        <v>1</v>
      </c>
      <c r="G14" s="12" t="s">
        <v>25</v>
      </c>
      <c r="H14" s="13">
        <f>COUNTIFS($C$3:$C$1259,"&gt;0",$E$3:$E$1259,10)</f>
        <v>63</v>
      </c>
      <c r="I14" s="14">
        <f>COUNTIFS($C$3:$C$1259,"&lt;0",$E$3:$E$1259,10)</f>
        <v>46</v>
      </c>
    </row>
    <row r="15" spans="1:9" x14ac:dyDescent="0.25">
      <c r="A15" s="1">
        <v>40564</v>
      </c>
      <c r="B15" s="3">
        <v>30.156234000000001</v>
      </c>
      <c r="C15" s="2">
        <f t="shared" si="0"/>
        <v>4.5687937902701061E-3</v>
      </c>
      <c r="D15" s="11">
        <f t="shared" si="1"/>
        <v>4.5687937902701061E-3</v>
      </c>
      <c r="E15">
        <f t="shared" si="2"/>
        <v>1</v>
      </c>
      <c r="G15" s="12" t="s">
        <v>26</v>
      </c>
      <c r="H15" s="13">
        <f>COUNTIFS($C$3:$C$1259,"&gt;0",$E$3:$E$1259,11)</f>
        <v>56</v>
      </c>
      <c r="I15" s="14">
        <f>COUNTIFS($C$3:$C$1259,"&lt;0",$E$3:$E$1259,11)</f>
        <v>43</v>
      </c>
    </row>
    <row r="16" spans="1:9" x14ac:dyDescent="0.25">
      <c r="A16" s="1">
        <v>40567</v>
      </c>
      <c r="B16" s="3">
        <v>29.950505</v>
      </c>
      <c r="C16" s="2">
        <f t="shared" si="0"/>
        <v>-6.8221051740081865E-3</v>
      </c>
      <c r="D16" s="11">
        <f t="shared" si="1"/>
        <v>-6.8221051740081865E-3</v>
      </c>
      <c r="E16">
        <f t="shared" si="2"/>
        <v>1</v>
      </c>
      <c r="G16" s="12" t="s">
        <v>27</v>
      </c>
      <c r="H16" s="15">
        <f>COUNTIFS($C$3:$C$1259,"&gt;0",$E$3:$E$1259,12)</f>
        <v>54</v>
      </c>
      <c r="I16" s="16">
        <f>COUNTIFS($C$3:$C$1259,"&lt;0",$E$3:$E$1259,12)</f>
        <v>52</v>
      </c>
    </row>
    <row r="17" spans="1:12" x14ac:dyDescent="0.25">
      <c r="A17" s="1">
        <v>40568</v>
      </c>
      <c r="B17" s="3">
        <v>30.36196</v>
      </c>
      <c r="C17" s="2">
        <f t="shared" si="0"/>
        <v>1.3737831799497209E-2</v>
      </c>
      <c r="D17" s="11">
        <f t="shared" si="1"/>
        <v>1.3737831799497209E-2</v>
      </c>
      <c r="E17">
        <f t="shared" si="2"/>
        <v>1</v>
      </c>
    </row>
    <row r="18" spans="1:12" x14ac:dyDescent="0.25">
      <c r="A18" s="1">
        <v>40569</v>
      </c>
      <c r="B18" s="3">
        <v>30.319101</v>
      </c>
      <c r="C18" s="2">
        <f t="shared" si="0"/>
        <v>-1.4116018860442468E-3</v>
      </c>
      <c r="D18" s="11">
        <f t="shared" si="1"/>
        <v>-1.4116018860442468E-3</v>
      </c>
      <c r="E18">
        <f t="shared" si="2"/>
        <v>1</v>
      </c>
      <c r="K18" s="20"/>
    </row>
    <row r="19" spans="1:12" x14ac:dyDescent="0.25">
      <c r="A19" s="1">
        <v>40570</v>
      </c>
      <c r="B19" s="3">
        <v>30.36196</v>
      </c>
      <c r="C19" s="2">
        <f t="shared" si="0"/>
        <v>1.4135973226910646E-3</v>
      </c>
      <c r="D19" s="11">
        <f t="shared" si="1"/>
        <v>1.4135973226910646E-3</v>
      </c>
      <c r="E19">
        <f t="shared" si="2"/>
        <v>1</v>
      </c>
      <c r="K19" s="20"/>
      <c r="L19" s="19"/>
    </row>
    <row r="20" spans="1:12" x14ac:dyDescent="0.25">
      <c r="A20" s="1">
        <v>40571</v>
      </c>
      <c r="B20" s="3">
        <v>29.864787</v>
      </c>
      <c r="C20" s="2">
        <f t="shared" si="0"/>
        <v>-1.6374865127284276E-2</v>
      </c>
      <c r="D20" s="11">
        <f t="shared" si="1"/>
        <v>-1.6374865127284276E-2</v>
      </c>
      <c r="E20">
        <f t="shared" si="2"/>
        <v>1</v>
      </c>
    </row>
    <row r="21" spans="1:12" x14ac:dyDescent="0.25">
      <c r="A21" s="1">
        <v>40574</v>
      </c>
      <c r="B21" s="3">
        <v>30.370533999999999</v>
      </c>
      <c r="C21" s="2">
        <f t="shared" si="0"/>
        <v>1.6934559084583443E-2</v>
      </c>
      <c r="D21" s="11">
        <f t="shared" si="1"/>
        <v>1.6934559084583443E-2</v>
      </c>
      <c r="E21">
        <f t="shared" si="2"/>
        <v>1</v>
      </c>
    </row>
    <row r="22" spans="1:12" x14ac:dyDescent="0.25">
      <c r="A22" s="1">
        <v>40575</v>
      </c>
      <c r="B22" s="3">
        <v>30.301956000000001</v>
      </c>
      <c r="C22" s="2">
        <f t="shared" si="0"/>
        <v>-2.2580439316608227E-3</v>
      </c>
      <c r="D22" s="11">
        <f t="shared" si="1"/>
        <v>-2.2580439316608227E-3</v>
      </c>
      <c r="E22">
        <f t="shared" si="2"/>
        <v>2</v>
      </c>
    </row>
    <row r="23" spans="1:12" x14ac:dyDescent="0.25">
      <c r="A23" s="1">
        <v>40576</v>
      </c>
      <c r="B23" s="3">
        <v>30.336245000000002</v>
      </c>
      <c r="C23" s="2">
        <f t="shared" si="0"/>
        <v>1.1315771166719773E-3</v>
      </c>
      <c r="D23" s="11">
        <f t="shared" si="1"/>
        <v>1.1315771166719773E-3</v>
      </c>
      <c r="E23">
        <f t="shared" si="2"/>
        <v>2</v>
      </c>
    </row>
    <row r="24" spans="1:12" x14ac:dyDescent="0.25">
      <c r="A24" s="1">
        <v>40577</v>
      </c>
      <c r="B24" s="3">
        <v>30.233381999999999</v>
      </c>
      <c r="C24" s="2">
        <f t="shared" si="0"/>
        <v>-3.3907624361552593E-3</v>
      </c>
      <c r="D24" s="11">
        <f t="shared" si="1"/>
        <v>-3.3907624361552593E-3</v>
      </c>
      <c r="E24">
        <f t="shared" si="2"/>
        <v>2</v>
      </c>
    </row>
    <row r="25" spans="1:12" x14ac:dyDescent="0.25">
      <c r="A25" s="1">
        <v>40578</v>
      </c>
      <c r="B25" s="3">
        <v>30.550545</v>
      </c>
      <c r="C25" s="2">
        <f t="shared" si="0"/>
        <v>1.0490490279916444E-2</v>
      </c>
      <c r="D25" s="11">
        <f t="shared" si="1"/>
        <v>1.0490490279916444E-2</v>
      </c>
      <c r="E25">
        <f t="shared" si="2"/>
        <v>2</v>
      </c>
    </row>
    <row r="26" spans="1:12" x14ac:dyDescent="0.25">
      <c r="A26" s="1">
        <v>40581</v>
      </c>
      <c r="B26" s="3">
        <v>30.610548000000001</v>
      </c>
      <c r="C26" s="2">
        <f t="shared" si="0"/>
        <v>1.9640566150293491E-3</v>
      </c>
      <c r="D26" s="11">
        <f t="shared" si="1"/>
        <v>1.9640566150293491E-3</v>
      </c>
      <c r="E26">
        <f t="shared" si="2"/>
        <v>2</v>
      </c>
    </row>
    <row r="27" spans="1:12" x14ac:dyDescent="0.25">
      <c r="A27" s="1">
        <v>40582</v>
      </c>
      <c r="B27" s="3">
        <v>30.224807999999999</v>
      </c>
      <c r="C27" s="2">
        <f t="shared" si="0"/>
        <v>-1.2601538528483775E-2</v>
      </c>
      <c r="D27" s="11">
        <f t="shared" si="1"/>
        <v>-1.2601538528483775E-2</v>
      </c>
      <c r="E27">
        <f t="shared" si="2"/>
        <v>2</v>
      </c>
    </row>
    <row r="28" spans="1:12" x14ac:dyDescent="0.25">
      <c r="A28" s="1">
        <v>40583</v>
      </c>
      <c r="B28" s="3">
        <v>30.156234000000001</v>
      </c>
      <c r="C28" s="2">
        <f t="shared" si="0"/>
        <v>-2.2687985313255966E-3</v>
      </c>
      <c r="D28" s="11">
        <f t="shared" si="1"/>
        <v>-2.2687985313255966E-3</v>
      </c>
      <c r="E28">
        <f t="shared" si="2"/>
        <v>2</v>
      </c>
    </row>
    <row r="29" spans="1:12" x14ac:dyDescent="0.25">
      <c r="A29" s="1">
        <v>40584</v>
      </c>
      <c r="B29" s="3">
        <v>29.110451000000001</v>
      </c>
      <c r="C29" s="2">
        <f t="shared" si="0"/>
        <v>-3.4678832907318602E-2</v>
      </c>
      <c r="D29" s="11">
        <f t="shared" si="1"/>
        <v>-3.4678832907318602E-2</v>
      </c>
      <c r="E29">
        <f t="shared" si="2"/>
        <v>2</v>
      </c>
    </row>
    <row r="30" spans="1:12" x14ac:dyDescent="0.25">
      <c r="A30" s="1">
        <v>40585</v>
      </c>
      <c r="B30" s="3">
        <v>29.110451000000001</v>
      </c>
      <c r="C30" s="2">
        <f t="shared" si="0"/>
        <v>0</v>
      </c>
      <c r="D30" s="11">
        <f t="shared" si="1"/>
        <v>0</v>
      </c>
      <c r="E30">
        <f t="shared" si="2"/>
        <v>2</v>
      </c>
    </row>
    <row r="31" spans="1:12" x14ac:dyDescent="0.25">
      <c r="A31" s="1">
        <v>40588</v>
      </c>
      <c r="B31" s="3">
        <v>28.913295999999999</v>
      </c>
      <c r="C31" s="2">
        <f t="shared" si="0"/>
        <v>-6.7726535737973343E-3</v>
      </c>
      <c r="D31" s="11">
        <f t="shared" si="1"/>
        <v>-6.7726535737973343E-3</v>
      </c>
      <c r="E31">
        <f t="shared" si="2"/>
        <v>2</v>
      </c>
    </row>
    <row r="32" spans="1:12" x14ac:dyDescent="0.25">
      <c r="A32" s="1">
        <v>40589</v>
      </c>
      <c r="B32" s="3">
        <v>29.144739999999999</v>
      </c>
      <c r="C32" s="2">
        <f t="shared" si="0"/>
        <v>8.0047601629367939E-3</v>
      </c>
      <c r="D32" s="11">
        <f t="shared" si="1"/>
        <v>8.0047601629367939E-3</v>
      </c>
      <c r="E32">
        <f t="shared" si="2"/>
        <v>2</v>
      </c>
    </row>
    <row r="33" spans="1:5" x14ac:dyDescent="0.25">
      <c r="A33" s="1">
        <v>40590</v>
      </c>
      <c r="B33" s="3">
        <v>29.35904</v>
      </c>
      <c r="C33" s="2">
        <f t="shared" si="0"/>
        <v>7.3529563139009477E-3</v>
      </c>
      <c r="D33" s="11">
        <f t="shared" si="1"/>
        <v>7.3529563139009477E-3</v>
      </c>
      <c r="E33">
        <f t="shared" si="2"/>
        <v>2</v>
      </c>
    </row>
    <row r="34" spans="1:5" x14ac:dyDescent="0.25">
      <c r="A34" s="1">
        <v>40591</v>
      </c>
      <c r="B34" s="3">
        <v>31.030577000000001</v>
      </c>
      <c r="C34" s="2">
        <f t="shared" si="0"/>
        <v>5.6934320740732694E-2</v>
      </c>
      <c r="D34" s="11">
        <f t="shared" si="1"/>
        <v>5.6934320740732694E-2</v>
      </c>
      <c r="E34">
        <f t="shared" si="2"/>
        <v>2</v>
      </c>
    </row>
    <row r="35" spans="1:5" x14ac:dyDescent="0.25">
      <c r="A35" s="1">
        <v>40592</v>
      </c>
      <c r="B35" s="3">
        <v>31.210588000000001</v>
      </c>
      <c r="C35" s="2">
        <f t="shared" si="0"/>
        <v>5.8010845238230784E-3</v>
      </c>
      <c r="D35" s="11">
        <f t="shared" si="1"/>
        <v>5.8010845238230784E-3</v>
      </c>
      <c r="E35">
        <f t="shared" si="2"/>
        <v>2</v>
      </c>
    </row>
    <row r="36" spans="1:5" x14ac:dyDescent="0.25">
      <c r="A36" s="1">
        <v>40596</v>
      </c>
      <c r="B36" s="3">
        <v>30.687695999999999</v>
      </c>
      <c r="C36" s="2">
        <f t="shared" si="0"/>
        <v>-1.6753673464915249E-2</v>
      </c>
      <c r="D36" s="11">
        <f t="shared" si="1"/>
        <v>-1.6753673464915249E-2</v>
      </c>
      <c r="E36">
        <f t="shared" si="2"/>
        <v>2</v>
      </c>
    </row>
    <row r="37" spans="1:5" x14ac:dyDescent="0.25">
      <c r="A37" s="1">
        <v>40597</v>
      </c>
      <c r="B37" s="3">
        <v>30.473396999999999</v>
      </c>
      <c r="C37" s="2">
        <f t="shared" si="0"/>
        <v>-6.9832222008455918E-3</v>
      </c>
      <c r="D37" s="11">
        <f t="shared" si="1"/>
        <v>-6.9832222008455918E-3</v>
      </c>
      <c r="E37">
        <f t="shared" si="2"/>
        <v>2</v>
      </c>
    </row>
    <row r="38" spans="1:5" x14ac:dyDescent="0.25">
      <c r="A38" s="1">
        <v>40598</v>
      </c>
      <c r="B38" s="3">
        <v>30.721985</v>
      </c>
      <c r="C38" s="2">
        <f t="shared" si="0"/>
        <v>8.1575414778996113E-3</v>
      </c>
      <c r="D38" s="11">
        <f t="shared" si="1"/>
        <v>8.1575414778996113E-3</v>
      </c>
      <c r="E38">
        <f t="shared" si="2"/>
        <v>2</v>
      </c>
    </row>
    <row r="39" spans="1:5" x14ac:dyDescent="0.25">
      <c r="A39" s="1">
        <v>40599</v>
      </c>
      <c r="B39" s="3">
        <v>31.227732</v>
      </c>
      <c r="C39" s="2">
        <f t="shared" si="0"/>
        <v>1.6462054779337973E-2</v>
      </c>
      <c r="D39" s="11">
        <f t="shared" si="1"/>
        <v>1.6462054779337973E-2</v>
      </c>
      <c r="E39">
        <f t="shared" si="2"/>
        <v>2</v>
      </c>
    </row>
    <row r="40" spans="1:5" x14ac:dyDescent="0.25">
      <c r="A40" s="1">
        <v>40602</v>
      </c>
      <c r="B40" s="3">
        <v>30.91057</v>
      </c>
      <c r="C40" s="2">
        <f t="shared" si="0"/>
        <v>-1.0156421222008685E-2</v>
      </c>
      <c r="D40" s="11">
        <f t="shared" si="1"/>
        <v>-1.0156421222008685E-2</v>
      </c>
      <c r="E40">
        <f t="shared" si="2"/>
        <v>2</v>
      </c>
    </row>
    <row r="41" spans="1:5" x14ac:dyDescent="0.25">
      <c r="A41" s="1">
        <v>40603</v>
      </c>
      <c r="B41" s="3">
        <v>31.296306000000001</v>
      </c>
      <c r="C41" s="2">
        <f t="shared" si="0"/>
        <v>1.2479096956154526E-2</v>
      </c>
      <c r="D41" s="11">
        <f t="shared" si="1"/>
        <v>1.2479096956154526E-2</v>
      </c>
      <c r="E41">
        <f t="shared" si="2"/>
        <v>3</v>
      </c>
    </row>
    <row r="42" spans="1:5" x14ac:dyDescent="0.25">
      <c r="A42" s="1">
        <v>40604</v>
      </c>
      <c r="B42" s="3">
        <v>31.219158</v>
      </c>
      <c r="C42" s="2">
        <f t="shared" si="0"/>
        <v>-2.4650832593470008E-3</v>
      </c>
      <c r="D42" s="11">
        <f t="shared" si="1"/>
        <v>-2.4650832593470008E-3</v>
      </c>
      <c r="E42">
        <f t="shared" si="2"/>
        <v>3</v>
      </c>
    </row>
    <row r="43" spans="1:5" x14ac:dyDescent="0.25">
      <c r="A43" s="1">
        <v>40605</v>
      </c>
      <c r="B43" s="3">
        <v>31.982067000000001</v>
      </c>
      <c r="C43" s="2">
        <f t="shared" si="0"/>
        <v>2.4437206153990459E-2</v>
      </c>
      <c r="D43" s="11">
        <f t="shared" si="1"/>
        <v>2.4437206153990459E-2</v>
      </c>
      <c r="E43">
        <f t="shared" si="2"/>
        <v>3</v>
      </c>
    </row>
    <row r="44" spans="1:5" x14ac:dyDescent="0.25">
      <c r="A44" s="1">
        <v>40606</v>
      </c>
      <c r="B44" s="3">
        <v>32.067785999999998</v>
      </c>
      <c r="C44" s="2">
        <f t="shared" si="0"/>
        <v>2.680220762466586E-3</v>
      </c>
      <c r="D44" s="11">
        <f t="shared" si="1"/>
        <v>2.680220762466586E-3</v>
      </c>
      <c r="E44">
        <f t="shared" si="2"/>
        <v>3</v>
      </c>
    </row>
    <row r="45" spans="1:5" x14ac:dyDescent="0.25">
      <c r="A45" s="1">
        <v>40609</v>
      </c>
      <c r="B45" s="3">
        <v>32.016353000000002</v>
      </c>
      <c r="C45" s="2">
        <f t="shared" si="0"/>
        <v>-1.603883723060764E-3</v>
      </c>
      <c r="D45" s="11">
        <f t="shared" si="1"/>
        <v>-1.603883723060764E-3</v>
      </c>
      <c r="E45">
        <f t="shared" si="2"/>
        <v>3</v>
      </c>
    </row>
    <row r="46" spans="1:5" x14ac:dyDescent="0.25">
      <c r="A46" s="1">
        <v>40610</v>
      </c>
      <c r="B46" s="3">
        <v>32.213510999999997</v>
      </c>
      <c r="C46" s="2">
        <f t="shared" si="0"/>
        <v>6.1580405488406067E-3</v>
      </c>
      <c r="D46" s="11">
        <f t="shared" si="1"/>
        <v>6.1580405488406067E-3</v>
      </c>
      <c r="E46">
        <f t="shared" si="2"/>
        <v>3</v>
      </c>
    </row>
    <row r="47" spans="1:5" x14ac:dyDescent="0.25">
      <c r="A47" s="1">
        <v>40611</v>
      </c>
      <c r="B47" s="3">
        <v>32.547817999999999</v>
      </c>
      <c r="C47" s="2">
        <f t="shared" si="0"/>
        <v>1.0377850461565726E-2</v>
      </c>
      <c r="D47" s="11">
        <f t="shared" si="1"/>
        <v>1.0377850461565726E-2</v>
      </c>
      <c r="E47">
        <f t="shared" si="2"/>
        <v>3</v>
      </c>
    </row>
    <row r="48" spans="1:5" x14ac:dyDescent="0.25">
      <c r="A48" s="1">
        <v>40612</v>
      </c>
      <c r="B48" s="3">
        <v>31.939205000000001</v>
      </c>
      <c r="C48" s="2">
        <f t="shared" si="0"/>
        <v>-1.8699041514856643E-2</v>
      </c>
      <c r="D48" s="11">
        <f t="shared" si="1"/>
        <v>-1.8699041514856643E-2</v>
      </c>
      <c r="E48">
        <f t="shared" si="2"/>
        <v>3</v>
      </c>
    </row>
    <row r="49" spans="1:5" x14ac:dyDescent="0.25">
      <c r="A49" s="1">
        <v>40613</v>
      </c>
      <c r="B49" s="3">
        <v>32.119219000000001</v>
      </c>
      <c r="C49" s="2">
        <f t="shared" si="0"/>
        <v>5.6361452954135803E-3</v>
      </c>
      <c r="D49" s="11">
        <f t="shared" si="1"/>
        <v>5.6361452954135803E-3</v>
      </c>
      <c r="E49">
        <f t="shared" si="2"/>
        <v>3</v>
      </c>
    </row>
    <row r="50" spans="1:5" x14ac:dyDescent="0.25">
      <c r="A50" s="1">
        <v>40616</v>
      </c>
      <c r="B50" s="3">
        <v>32.316374000000003</v>
      </c>
      <c r="C50" s="2">
        <f t="shared" si="0"/>
        <v>6.1382252164973936E-3</v>
      </c>
      <c r="D50" s="11">
        <f t="shared" si="1"/>
        <v>6.1382252164973936E-3</v>
      </c>
      <c r="E50">
        <f t="shared" si="2"/>
        <v>3</v>
      </c>
    </row>
    <row r="51" spans="1:5" x14ac:dyDescent="0.25">
      <c r="A51" s="1">
        <v>40617</v>
      </c>
      <c r="B51" s="3">
        <v>32.076357000000002</v>
      </c>
      <c r="C51" s="2">
        <f t="shared" si="0"/>
        <v>-7.4271018153212881E-3</v>
      </c>
      <c r="D51" s="11">
        <f t="shared" si="1"/>
        <v>-7.4271018153212881E-3</v>
      </c>
      <c r="E51">
        <f t="shared" si="2"/>
        <v>3</v>
      </c>
    </row>
    <row r="52" spans="1:5" x14ac:dyDescent="0.25">
      <c r="A52" s="1">
        <v>40618</v>
      </c>
      <c r="B52" s="3">
        <v>31.707764000000001</v>
      </c>
      <c r="C52" s="2">
        <f t="shared" si="0"/>
        <v>-1.1491111662088079E-2</v>
      </c>
      <c r="D52" s="11">
        <f t="shared" si="1"/>
        <v>-1.1491111662088079E-2</v>
      </c>
      <c r="E52">
        <f t="shared" si="2"/>
        <v>3</v>
      </c>
    </row>
    <row r="53" spans="1:5" x14ac:dyDescent="0.25">
      <c r="A53" s="1">
        <v>40619</v>
      </c>
      <c r="B53" s="3">
        <v>32.156537</v>
      </c>
      <c r="C53" s="2">
        <f t="shared" si="0"/>
        <v>1.4153410502235326E-2</v>
      </c>
      <c r="D53" s="11">
        <f t="shared" si="1"/>
        <v>1.4153410502235326E-2</v>
      </c>
      <c r="E53">
        <f t="shared" si="2"/>
        <v>3</v>
      </c>
    </row>
    <row r="54" spans="1:5" x14ac:dyDescent="0.25">
      <c r="A54" s="1">
        <v>40620</v>
      </c>
      <c r="B54" s="3">
        <v>32.691619000000003</v>
      </c>
      <c r="C54" s="2">
        <f t="shared" si="0"/>
        <v>1.6639913682247646E-2</v>
      </c>
      <c r="D54" s="11">
        <f t="shared" si="1"/>
        <v>1.6639913682247646E-2</v>
      </c>
      <c r="E54">
        <f t="shared" si="2"/>
        <v>3</v>
      </c>
    </row>
    <row r="55" spans="1:5" x14ac:dyDescent="0.25">
      <c r="A55" s="1">
        <v>40623</v>
      </c>
      <c r="B55" s="3">
        <v>31.93215</v>
      </c>
      <c r="C55" s="2">
        <f t="shared" si="0"/>
        <v>-2.3231305858544441E-2</v>
      </c>
      <c r="D55" s="11">
        <f t="shared" si="1"/>
        <v>-2.3231305858544441E-2</v>
      </c>
      <c r="E55">
        <f t="shared" si="2"/>
        <v>3</v>
      </c>
    </row>
    <row r="56" spans="1:5" x14ac:dyDescent="0.25">
      <c r="A56" s="1">
        <v>40624</v>
      </c>
      <c r="B56" s="3">
        <v>32.260103000000001</v>
      </c>
      <c r="C56" s="2">
        <f t="shared" si="0"/>
        <v>1.0270307511395281E-2</v>
      </c>
      <c r="D56" s="11">
        <f t="shared" si="1"/>
        <v>1.0270307511395281E-2</v>
      </c>
      <c r="E56">
        <f t="shared" si="2"/>
        <v>3</v>
      </c>
    </row>
    <row r="57" spans="1:5" x14ac:dyDescent="0.25">
      <c r="A57" s="1">
        <v>40625</v>
      </c>
      <c r="B57" s="3">
        <v>32.536273000000001</v>
      </c>
      <c r="C57" s="2">
        <f t="shared" si="0"/>
        <v>8.5607290218509373E-3</v>
      </c>
      <c r="D57" s="11">
        <f t="shared" si="1"/>
        <v>8.5607290218509373E-3</v>
      </c>
      <c r="E57">
        <f t="shared" si="2"/>
        <v>3</v>
      </c>
    </row>
    <row r="58" spans="1:5" x14ac:dyDescent="0.25">
      <c r="A58" s="1">
        <v>40626</v>
      </c>
      <c r="B58" s="3">
        <v>32.691619000000003</v>
      </c>
      <c r="C58" s="2">
        <f t="shared" si="0"/>
        <v>4.7745480866847141E-3</v>
      </c>
      <c r="D58" s="11">
        <f t="shared" si="1"/>
        <v>4.7745480866847141E-3</v>
      </c>
      <c r="E58">
        <f t="shared" si="2"/>
        <v>3</v>
      </c>
    </row>
    <row r="59" spans="1:5" x14ac:dyDescent="0.25">
      <c r="A59" s="1">
        <v>40627</v>
      </c>
      <c r="B59" s="3">
        <v>32.691619000000003</v>
      </c>
      <c r="C59" s="2">
        <f t="shared" si="0"/>
        <v>0</v>
      </c>
      <c r="D59" s="11">
        <f t="shared" si="1"/>
        <v>0</v>
      </c>
      <c r="E59">
        <f t="shared" si="2"/>
        <v>3</v>
      </c>
    </row>
    <row r="60" spans="1:5" x14ac:dyDescent="0.25">
      <c r="A60" s="1">
        <v>40630</v>
      </c>
      <c r="B60" s="3">
        <v>32.199691000000001</v>
      </c>
      <c r="C60" s="2">
        <f t="shared" si="0"/>
        <v>-1.504752640118562E-2</v>
      </c>
      <c r="D60" s="11">
        <f t="shared" si="1"/>
        <v>-1.504752640118562E-2</v>
      </c>
      <c r="E60">
        <f t="shared" si="2"/>
        <v>3</v>
      </c>
    </row>
    <row r="61" spans="1:5" x14ac:dyDescent="0.25">
      <c r="A61" s="1">
        <v>40631</v>
      </c>
      <c r="B61" s="3">
        <v>32.406816999999997</v>
      </c>
      <c r="C61" s="2">
        <f t="shared" si="0"/>
        <v>6.4325462005208446E-3</v>
      </c>
      <c r="D61" s="11">
        <f t="shared" si="1"/>
        <v>6.4325462005208446E-3</v>
      </c>
      <c r="E61">
        <f t="shared" si="2"/>
        <v>3</v>
      </c>
    </row>
    <row r="62" spans="1:5" x14ac:dyDescent="0.25">
      <c r="A62" s="1">
        <v>40632</v>
      </c>
      <c r="B62" s="3">
        <v>32.285992999999998</v>
      </c>
      <c r="C62" s="2">
        <f t="shared" si="0"/>
        <v>-3.7283513527415833E-3</v>
      </c>
      <c r="D62" s="11">
        <f t="shared" si="1"/>
        <v>-3.7283513527415833E-3</v>
      </c>
      <c r="E62">
        <f t="shared" si="2"/>
        <v>3</v>
      </c>
    </row>
    <row r="63" spans="1:5" x14ac:dyDescent="0.25">
      <c r="A63" s="1">
        <v>40633</v>
      </c>
      <c r="B63" s="3">
        <v>32.070234999999997</v>
      </c>
      <c r="C63" s="2">
        <f t="shared" si="0"/>
        <v>-6.6827122213648817E-3</v>
      </c>
      <c r="D63" s="11">
        <f t="shared" si="1"/>
        <v>-6.6827122213648817E-3</v>
      </c>
      <c r="E63">
        <f t="shared" si="2"/>
        <v>3</v>
      </c>
    </row>
    <row r="64" spans="1:5" x14ac:dyDescent="0.25">
      <c r="A64" s="1">
        <v>40634</v>
      </c>
      <c r="B64" s="3">
        <v>32.372295000000001</v>
      </c>
      <c r="C64" s="2">
        <f t="shared" si="0"/>
        <v>9.4187024198607982E-3</v>
      </c>
      <c r="D64" s="11">
        <f t="shared" si="1"/>
        <v>9.4187024198607982E-3</v>
      </c>
      <c r="E64">
        <f t="shared" si="2"/>
        <v>4</v>
      </c>
    </row>
    <row r="65" spans="1:5" x14ac:dyDescent="0.25">
      <c r="A65" s="1">
        <v>40637</v>
      </c>
      <c r="B65" s="3">
        <v>32.570794999999997</v>
      </c>
      <c r="C65" s="2">
        <f t="shared" si="0"/>
        <v>6.1317864550534855E-3</v>
      </c>
      <c r="D65" s="11">
        <f t="shared" si="1"/>
        <v>6.1317864550534855E-3</v>
      </c>
      <c r="E65">
        <f t="shared" si="2"/>
        <v>4</v>
      </c>
    </row>
    <row r="66" spans="1:5" x14ac:dyDescent="0.25">
      <c r="A66" s="1">
        <v>40638</v>
      </c>
      <c r="B66" s="3">
        <v>32.285992999999998</v>
      </c>
      <c r="C66" s="2">
        <f t="shared" si="0"/>
        <v>-8.7440911405447467E-3</v>
      </c>
      <c r="D66" s="11">
        <f t="shared" si="1"/>
        <v>-8.7440911405447467E-3</v>
      </c>
      <c r="E66">
        <f t="shared" si="2"/>
        <v>4</v>
      </c>
    </row>
    <row r="67" spans="1:5" x14ac:dyDescent="0.25">
      <c r="A67" s="1">
        <v>40639</v>
      </c>
      <c r="B67" s="3">
        <v>32.424078000000002</v>
      </c>
      <c r="C67" s="2">
        <f t="shared" si="0"/>
        <v>4.2769321048915484E-3</v>
      </c>
      <c r="D67" s="11">
        <f t="shared" si="1"/>
        <v>4.2769321048915484E-3</v>
      </c>
      <c r="E67">
        <f t="shared" si="2"/>
        <v>4</v>
      </c>
    </row>
    <row r="68" spans="1:5" x14ac:dyDescent="0.25">
      <c r="A68" s="1">
        <v>40640</v>
      </c>
      <c r="B68" s="3">
        <v>32.493122</v>
      </c>
      <c r="C68" s="2">
        <f t="shared" ref="C68:C131" si="3">(B68-B67)/B67</f>
        <v>2.1294051907967313E-3</v>
      </c>
      <c r="D68" s="11">
        <f t="shared" ref="D68:D131" si="4">C68</f>
        <v>2.1294051907967313E-3</v>
      </c>
      <c r="E68">
        <f t="shared" ref="E68:E131" si="5">MONTH(A68)</f>
        <v>4</v>
      </c>
    </row>
    <row r="69" spans="1:5" x14ac:dyDescent="0.25">
      <c r="A69" s="1">
        <v>40641</v>
      </c>
      <c r="B69" s="3">
        <v>32.329143999999999</v>
      </c>
      <c r="C69" s="2">
        <f t="shared" si="3"/>
        <v>-5.0465449272618429E-3</v>
      </c>
      <c r="D69" s="11">
        <f t="shared" si="4"/>
        <v>-5.0465449272618429E-3</v>
      </c>
      <c r="E69">
        <f t="shared" si="5"/>
        <v>4</v>
      </c>
    </row>
    <row r="70" spans="1:5" x14ac:dyDescent="0.25">
      <c r="A70" s="1">
        <v>40644</v>
      </c>
      <c r="B70" s="3">
        <v>32.924636999999997</v>
      </c>
      <c r="C70" s="2">
        <f t="shared" si="3"/>
        <v>1.8419695863274254E-2</v>
      </c>
      <c r="D70" s="11">
        <f t="shared" si="4"/>
        <v>1.8419695863274254E-2</v>
      </c>
      <c r="E70">
        <f t="shared" si="5"/>
        <v>4</v>
      </c>
    </row>
    <row r="71" spans="1:5" x14ac:dyDescent="0.25">
      <c r="A71" s="1">
        <v>40645</v>
      </c>
      <c r="B71" s="3">
        <v>33.373410999999997</v>
      </c>
      <c r="C71" s="2">
        <f t="shared" si="3"/>
        <v>1.36303401006365E-2</v>
      </c>
      <c r="D71" s="11">
        <f t="shared" si="4"/>
        <v>1.36303401006365E-2</v>
      </c>
      <c r="E71">
        <f t="shared" si="5"/>
        <v>4</v>
      </c>
    </row>
    <row r="72" spans="1:5" x14ac:dyDescent="0.25">
      <c r="A72" s="1">
        <v>40646</v>
      </c>
      <c r="B72" s="3">
        <v>33.269848000000003</v>
      </c>
      <c r="C72" s="2">
        <f t="shared" si="3"/>
        <v>-3.1031589788647639E-3</v>
      </c>
      <c r="D72" s="11">
        <f t="shared" si="4"/>
        <v>-3.1031589788647639E-3</v>
      </c>
      <c r="E72">
        <f t="shared" si="5"/>
        <v>4</v>
      </c>
    </row>
    <row r="73" spans="1:5" x14ac:dyDescent="0.25">
      <c r="A73" s="1">
        <v>40647</v>
      </c>
      <c r="B73" s="3">
        <v>33.364781999999998</v>
      </c>
      <c r="C73" s="2">
        <f t="shared" si="3"/>
        <v>2.8534545754460602E-3</v>
      </c>
      <c r="D73" s="11">
        <f t="shared" si="4"/>
        <v>2.8534545754460602E-3</v>
      </c>
      <c r="E73">
        <f t="shared" si="5"/>
        <v>4</v>
      </c>
    </row>
    <row r="74" spans="1:5" x14ac:dyDescent="0.25">
      <c r="A74" s="1">
        <v>40648</v>
      </c>
      <c r="B74" s="3">
        <v>33.062722000000001</v>
      </c>
      <c r="C74" s="2">
        <f t="shared" si="3"/>
        <v>-9.0532586126292492E-3</v>
      </c>
      <c r="D74" s="11">
        <f t="shared" si="4"/>
        <v>-9.0532586126292492E-3</v>
      </c>
      <c r="E74">
        <f t="shared" si="5"/>
        <v>4</v>
      </c>
    </row>
    <row r="75" spans="1:5" x14ac:dyDescent="0.25">
      <c r="A75" s="1">
        <v>40651</v>
      </c>
      <c r="B75" s="3">
        <v>33.261218999999997</v>
      </c>
      <c r="C75" s="2">
        <f t="shared" si="3"/>
        <v>6.0036496692557903E-3</v>
      </c>
      <c r="D75" s="11">
        <f t="shared" si="4"/>
        <v>6.0036496692557903E-3</v>
      </c>
      <c r="E75">
        <f t="shared" si="5"/>
        <v>4</v>
      </c>
    </row>
    <row r="76" spans="1:5" x14ac:dyDescent="0.25">
      <c r="A76" s="1">
        <v>40652</v>
      </c>
      <c r="B76" s="3">
        <v>33.502867000000002</v>
      </c>
      <c r="C76" s="2">
        <f t="shared" si="3"/>
        <v>7.265157660036603E-3</v>
      </c>
      <c r="D76" s="11">
        <f t="shared" si="4"/>
        <v>7.265157660036603E-3</v>
      </c>
      <c r="E76">
        <f t="shared" si="5"/>
        <v>4</v>
      </c>
    </row>
    <row r="77" spans="1:5" x14ac:dyDescent="0.25">
      <c r="A77" s="1">
        <v>40653</v>
      </c>
      <c r="B77" s="3">
        <v>33.546017999999997</v>
      </c>
      <c r="C77" s="2">
        <f t="shared" si="3"/>
        <v>1.2879793242767733E-3</v>
      </c>
      <c r="D77" s="11">
        <f t="shared" si="4"/>
        <v>1.2879793242767733E-3</v>
      </c>
      <c r="E77">
        <f t="shared" si="5"/>
        <v>4</v>
      </c>
    </row>
    <row r="78" spans="1:5" x14ac:dyDescent="0.25">
      <c r="A78" s="1">
        <v>40654</v>
      </c>
      <c r="B78" s="3">
        <v>33.718623999999998</v>
      </c>
      <c r="C78" s="2">
        <f t="shared" si="3"/>
        <v>5.1453498892179046E-3</v>
      </c>
      <c r="D78" s="11">
        <f t="shared" si="4"/>
        <v>5.1453498892179046E-3</v>
      </c>
      <c r="E78">
        <f t="shared" si="5"/>
        <v>4</v>
      </c>
    </row>
    <row r="79" spans="1:5" x14ac:dyDescent="0.25">
      <c r="A79" s="1">
        <v>40658</v>
      </c>
      <c r="B79" s="3">
        <v>33.442455000000002</v>
      </c>
      <c r="C79" s="2">
        <f t="shared" si="3"/>
        <v>-8.1903994658855568E-3</v>
      </c>
      <c r="D79" s="11">
        <f t="shared" si="4"/>
        <v>-8.1903994658855568E-3</v>
      </c>
      <c r="E79">
        <f t="shared" si="5"/>
        <v>4</v>
      </c>
    </row>
    <row r="80" spans="1:5" x14ac:dyDescent="0.25">
      <c r="A80" s="1">
        <v>40659</v>
      </c>
      <c r="B80" s="3">
        <v>33.338892000000001</v>
      </c>
      <c r="C80" s="2">
        <f t="shared" si="3"/>
        <v>-3.0967523167782143E-3</v>
      </c>
      <c r="D80" s="11">
        <f t="shared" si="4"/>
        <v>-3.0967523167782143E-3</v>
      </c>
      <c r="E80">
        <f t="shared" si="5"/>
        <v>4</v>
      </c>
    </row>
    <row r="81" spans="1:5" x14ac:dyDescent="0.25">
      <c r="A81" s="1">
        <v>40660</v>
      </c>
      <c r="B81" s="3">
        <v>34.573027000000003</v>
      </c>
      <c r="C81" s="2">
        <f t="shared" si="3"/>
        <v>3.7017876898848404E-2</v>
      </c>
      <c r="D81" s="11">
        <f t="shared" si="4"/>
        <v>3.7017876898848404E-2</v>
      </c>
      <c r="E81">
        <f t="shared" si="5"/>
        <v>4</v>
      </c>
    </row>
    <row r="82" spans="1:5" x14ac:dyDescent="0.25">
      <c r="A82" s="1">
        <v>40661</v>
      </c>
      <c r="B82" s="3">
        <v>34.193291000000002</v>
      </c>
      <c r="C82" s="2">
        <f t="shared" si="3"/>
        <v>-1.0983591341307811E-2</v>
      </c>
      <c r="D82" s="11">
        <f t="shared" si="4"/>
        <v>-1.0983591341307811E-2</v>
      </c>
      <c r="E82">
        <f t="shared" si="5"/>
        <v>4</v>
      </c>
    </row>
    <row r="83" spans="1:5" x14ac:dyDescent="0.25">
      <c r="A83" s="1">
        <v>40662</v>
      </c>
      <c r="B83" s="3">
        <v>33.830818999999998</v>
      </c>
      <c r="C83" s="2">
        <f t="shared" si="3"/>
        <v>-1.0600676021503865E-2</v>
      </c>
      <c r="D83" s="11">
        <f t="shared" si="4"/>
        <v>-1.0600676021503865E-2</v>
      </c>
      <c r="E83">
        <f t="shared" si="5"/>
        <v>4</v>
      </c>
    </row>
    <row r="84" spans="1:5" x14ac:dyDescent="0.25">
      <c r="A84" s="1">
        <v>40665</v>
      </c>
      <c r="B84" s="3">
        <v>33.994793999999999</v>
      </c>
      <c r="C84" s="2">
        <f t="shared" si="3"/>
        <v>4.8469119237107639E-3</v>
      </c>
      <c r="D84" s="11">
        <f t="shared" si="4"/>
        <v>4.8469119237107639E-3</v>
      </c>
      <c r="E84">
        <f t="shared" si="5"/>
        <v>5</v>
      </c>
    </row>
    <row r="85" spans="1:5" x14ac:dyDescent="0.25">
      <c r="A85" s="1">
        <v>40666</v>
      </c>
      <c r="B85" s="3">
        <v>34.279595999999998</v>
      </c>
      <c r="C85" s="2">
        <f t="shared" si="3"/>
        <v>8.377812202656652E-3</v>
      </c>
      <c r="D85" s="11">
        <f t="shared" si="4"/>
        <v>8.377812202656652E-3</v>
      </c>
      <c r="E85">
        <f t="shared" si="5"/>
        <v>5</v>
      </c>
    </row>
    <row r="86" spans="1:5" x14ac:dyDescent="0.25">
      <c r="A86" s="1">
        <v>40667</v>
      </c>
      <c r="B86" s="3">
        <v>33.839447999999997</v>
      </c>
      <c r="C86" s="2">
        <f t="shared" si="3"/>
        <v>-1.2839941287522779E-2</v>
      </c>
      <c r="D86" s="11">
        <f t="shared" si="4"/>
        <v>-1.2839941287522779E-2</v>
      </c>
      <c r="E86">
        <f t="shared" si="5"/>
        <v>5</v>
      </c>
    </row>
    <row r="87" spans="1:5" x14ac:dyDescent="0.25">
      <c r="A87" s="1">
        <v>40668</v>
      </c>
      <c r="B87" s="3">
        <v>33.899859999999997</v>
      </c>
      <c r="C87" s="2">
        <f t="shared" si="3"/>
        <v>1.7852537074481674E-3</v>
      </c>
      <c r="D87" s="11">
        <f t="shared" si="4"/>
        <v>1.7852537074481674E-3</v>
      </c>
      <c r="E87">
        <f t="shared" si="5"/>
        <v>5</v>
      </c>
    </row>
    <row r="88" spans="1:5" x14ac:dyDescent="0.25">
      <c r="A88" s="1">
        <v>40669</v>
      </c>
      <c r="B88" s="3">
        <v>33.899859999999997</v>
      </c>
      <c r="C88" s="2">
        <f t="shared" si="3"/>
        <v>0</v>
      </c>
      <c r="D88" s="11">
        <f t="shared" si="4"/>
        <v>0</v>
      </c>
      <c r="E88">
        <f t="shared" si="5"/>
        <v>5</v>
      </c>
    </row>
    <row r="89" spans="1:5" x14ac:dyDescent="0.25">
      <c r="A89" s="1">
        <v>40672</v>
      </c>
      <c r="B89" s="3">
        <v>33.986165</v>
      </c>
      <c r="C89" s="2">
        <f t="shared" si="3"/>
        <v>2.5458807204514406E-3</v>
      </c>
      <c r="D89" s="11">
        <f t="shared" si="4"/>
        <v>2.5458807204514406E-3</v>
      </c>
      <c r="E89">
        <f t="shared" si="5"/>
        <v>5</v>
      </c>
    </row>
    <row r="90" spans="1:5" x14ac:dyDescent="0.25">
      <c r="A90" s="1">
        <v>40673</v>
      </c>
      <c r="B90" s="3">
        <v>34.219183999999998</v>
      </c>
      <c r="C90" s="2">
        <f t="shared" si="3"/>
        <v>6.8562899050245525E-3</v>
      </c>
      <c r="D90" s="11">
        <f t="shared" si="4"/>
        <v>6.8562899050245525E-3</v>
      </c>
      <c r="E90">
        <f t="shared" si="5"/>
        <v>5</v>
      </c>
    </row>
    <row r="91" spans="1:5" x14ac:dyDescent="0.25">
      <c r="A91" s="1">
        <v>40674</v>
      </c>
      <c r="B91" s="3">
        <v>35.168517000000001</v>
      </c>
      <c r="C91" s="2">
        <f t="shared" si="3"/>
        <v>2.7742712976440435E-2</v>
      </c>
      <c r="D91" s="11">
        <f t="shared" si="4"/>
        <v>2.7742712976440435E-2</v>
      </c>
      <c r="E91">
        <f t="shared" si="5"/>
        <v>5</v>
      </c>
    </row>
    <row r="92" spans="1:5" x14ac:dyDescent="0.25">
      <c r="A92" s="1">
        <v>40675</v>
      </c>
      <c r="B92" s="3">
        <v>35.746746000000002</v>
      </c>
      <c r="C92" s="2">
        <f t="shared" si="3"/>
        <v>1.6441665709134117E-2</v>
      </c>
      <c r="D92" s="11">
        <f t="shared" si="4"/>
        <v>1.6441665709134117E-2</v>
      </c>
      <c r="E92">
        <f t="shared" si="5"/>
        <v>5</v>
      </c>
    </row>
    <row r="93" spans="1:5" x14ac:dyDescent="0.25">
      <c r="A93" s="1">
        <v>40676</v>
      </c>
      <c r="B93" s="3">
        <v>36.057437999999998</v>
      </c>
      <c r="C93" s="2">
        <f t="shared" si="3"/>
        <v>8.6914764213782136E-3</v>
      </c>
      <c r="D93" s="11">
        <f t="shared" si="4"/>
        <v>8.6914764213782136E-3</v>
      </c>
      <c r="E93">
        <f t="shared" si="5"/>
        <v>5</v>
      </c>
    </row>
    <row r="94" spans="1:5" x14ac:dyDescent="0.25">
      <c r="A94" s="1">
        <v>40679</v>
      </c>
      <c r="B94" s="3">
        <v>36.126482000000003</v>
      </c>
      <c r="C94" s="2">
        <f t="shared" si="3"/>
        <v>1.9148337716064358E-3</v>
      </c>
      <c r="D94" s="11">
        <f t="shared" si="4"/>
        <v>1.9148337716064358E-3</v>
      </c>
      <c r="E94">
        <f t="shared" si="5"/>
        <v>5</v>
      </c>
    </row>
    <row r="95" spans="1:5" x14ac:dyDescent="0.25">
      <c r="A95" s="1">
        <v>40680</v>
      </c>
      <c r="B95" s="3">
        <v>36.437173999999999</v>
      </c>
      <c r="C95" s="2">
        <f t="shared" si="3"/>
        <v>8.6001177750990518E-3</v>
      </c>
      <c r="D95" s="11">
        <f t="shared" si="4"/>
        <v>8.6001177750990518E-3</v>
      </c>
      <c r="E95">
        <f t="shared" si="5"/>
        <v>5</v>
      </c>
    </row>
    <row r="96" spans="1:5" x14ac:dyDescent="0.25">
      <c r="A96" s="1">
        <v>40681</v>
      </c>
      <c r="B96" s="3">
        <v>35.936613999999999</v>
      </c>
      <c r="C96" s="2">
        <f t="shared" si="3"/>
        <v>-1.37376186199292E-2</v>
      </c>
      <c r="D96" s="11">
        <f t="shared" si="4"/>
        <v>-1.37376186199292E-2</v>
      </c>
      <c r="E96">
        <f t="shared" si="5"/>
        <v>5</v>
      </c>
    </row>
    <row r="97" spans="1:5" x14ac:dyDescent="0.25">
      <c r="A97" s="1">
        <v>40682</v>
      </c>
      <c r="B97" s="3">
        <v>36.488953000000002</v>
      </c>
      <c r="C97" s="2">
        <f t="shared" si="3"/>
        <v>1.5369811969486148E-2</v>
      </c>
      <c r="D97" s="11">
        <f t="shared" si="4"/>
        <v>1.5369811969486148E-2</v>
      </c>
      <c r="E97">
        <f t="shared" si="5"/>
        <v>5</v>
      </c>
    </row>
    <row r="98" spans="1:5" x14ac:dyDescent="0.25">
      <c r="A98" s="1">
        <v>40683</v>
      </c>
      <c r="B98" s="3">
        <v>36.333607999999998</v>
      </c>
      <c r="C98" s="2">
        <f t="shared" si="3"/>
        <v>-4.2573159059950023E-3</v>
      </c>
      <c r="D98" s="11">
        <f t="shared" si="4"/>
        <v>-4.2573159059950023E-3</v>
      </c>
      <c r="E98">
        <f t="shared" si="5"/>
        <v>5</v>
      </c>
    </row>
    <row r="99" spans="1:5" x14ac:dyDescent="0.25">
      <c r="A99" s="1">
        <v>40686</v>
      </c>
      <c r="B99" s="3">
        <v>36.161003999999998</v>
      </c>
      <c r="C99" s="2">
        <f t="shared" si="3"/>
        <v>-4.7505328950540717E-3</v>
      </c>
      <c r="D99" s="11">
        <f t="shared" si="4"/>
        <v>-4.7505328950540717E-3</v>
      </c>
      <c r="E99">
        <f t="shared" si="5"/>
        <v>5</v>
      </c>
    </row>
    <row r="100" spans="1:5" x14ac:dyDescent="0.25">
      <c r="A100" s="1">
        <v>40687</v>
      </c>
      <c r="B100" s="3">
        <v>36.169632999999997</v>
      </c>
      <c r="C100" s="2">
        <f t="shared" si="3"/>
        <v>2.3862722395647835E-4</v>
      </c>
      <c r="D100" s="11">
        <f t="shared" si="4"/>
        <v>2.3862722395647835E-4</v>
      </c>
      <c r="E100">
        <f t="shared" si="5"/>
        <v>5</v>
      </c>
    </row>
    <row r="101" spans="1:5" x14ac:dyDescent="0.25">
      <c r="A101" s="1">
        <v>40688</v>
      </c>
      <c r="B101" s="3">
        <v>35.764006999999999</v>
      </c>
      <c r="C101" s="2">
        <f t="shared" si="3"/>
        <v>-1.1214545638325886E-2</v>
      </c>
      <c r="D101" s="11">
        <f t="shared" si="4"/>
        <v>-1.1214545638325886E-2</v>
      </c>
      <c r="E101">
        <f t="shared" si="5"/>
        <v>5</v>
      </c>
    </row>
    <row r="102" spans="1:5" x14ac:dyDescent="0.25">
      <c r="A102" s="1">
        <v>40689</v>
      </c>
      <c r="B102" s="3">
        <v>35.867573</v>
      </c>
      <c r="C102" s="2">
        <f t="shared" si="3"/>
        <v>2.8958164559133633E-3</v>
      </c>
      <c r="D102" s="11">
        <f t="shared" si="4"/>
        <v>2.8958164559133633E-3</v>
      </c>
      <c r="E102">
        <f t="shared" si="5"/>
        <v>5</v>
      </c>
    </row>
    <row r="103" spans="1:5" x14ac:dyDescent="0.25">
      <c r="A103" s="1">
        <v>40690</v>
      </c>
      <c r="B103" s="3">
        <v>35.436058000000003</v>
      </c>
      <c r="C103" s="2">
        <f t="shared" si="3"/>
        <v>-1.203078334851364E-2</v>
      </c>
      <c r="D103" s="11">
        <f t="shared" si="4"/>
        <v>-1.203078334851364E-2</v>
      </c>
      <c r="E103">
        <f t="shared" si="5"/>
        <v>5</v>
      </c>
    </row>
    <row r="104" spans="1:5" x14ac:dyDescent="0.25">
      <c r="A104" s="1">
        <v>40694</v>
      </c>
      <c r="B104" s="3">
        <v>35.556882000000002</v>
      </c>
      <c r="C104" s="2">
        <f t="shared" si="3"/>
        <v>3.4096343334802906E-3</v>
      </c>
      <c r="D104" s="11">
        <f t="shared" si="4"/>
        <v>3.4096343334802906E-3</v>
      </c>
      <c r="E104">
        <f t="shared" si="5"/>
        <v>5</v>
      </c>
    </row>
    <row r="105" spans="1:5" x14ac:dyDescent="0.25">
      <c r="A105" s="1">
        <v>40695</v>
      </c>
      <c r="B105" s="3">
        <v>35.332492000000002</v>
      </c>
      <c r="C105" s="2">
        <f t="shared" si="3"/>
        <v>-6.3107333202050628E-3</v>
      </c>
      <c r="D105" s="11">
        <f t="shared" si="4"/>
        <v>-6.3107333202050628E-3</v>
      </c>
      <c r="E105">
        <f t="shared" si="5"/>
        <v>6</v>
      </c>
    </row>
    <row r="106" spans="1:5" x14ac:dyDescent="0.25">
      <c r="A106" s="1">
        <v>40696</v>
      </c>
      <c r="B106" s="3">
        <v>35.177146</v>
      </c>
      <c r="C106" s="2">
        <f t="shared" si="3"/>
        <v>-4.3966895966466657E-3</v>
      </c>
      <c r="D106" s="11">
        <f t="shared" si="4"/>
        <v>-4.3966895966466657E-3</v>
      </c>
      <c r="E106">
        <f t="shared" si="5"/>
        <v>6</v>
      </c>
    </row>
    <row r="107" spans="1:5" x14ac:dyDescent="0.25">
      <c r="A107" s="1">
        <v>40697</v>
      </c>
      <c r="B107" s="3">
        <v>34.780152000000001</v>
      </c>
      <c r="C107" s="2">
        <f t="shared" si="3"/>
        <v>-1.1285565918281131E-2</v>
      </c>
      <c r="D107" s="11">
        <f t="shared" si="4"/>
        <v>-1.1285565918281131E-2</v>
      </c>
      <c r="E107">
        <f t="shared" si="5"/>
        <v>6</v>
      </c>
    </row>
    <row r="108" spans="1:5" x14ac:dyDescent="0.25">
      <c r="A108" s="1">
        <v>40700</v>
      </c>
      <c r="B108" s="3">
        <v>34.581654999999998</v>
      </c>
      <c r="C108" s="2">
        <f t="shared" si="3"/>
        <v>-5.7071918489603858E-3</v>
      </c>
      <c r="D108" s="11">
        <f t="shared" si="4"/>
        <v>-5.7071918489603858E-3</v>
      </c>
      <c r="E108">
        <f t="shared" si="5"/>
        <v>6</v>
      </c>
    </row>
    <row r="109" spans="1:5" x14ac:dyDescent="0.25">
      <c r="A109" s="1">
        <v>40701</v>
      </c>
      <c r="B109" s="3">
        <v>34.667957000000001</v>
      </c>
      <c r="C109" s="2">
        <f t="shared" si="3"/>
        <v>2.4956006298716311E-3</v>
      </c>
      <c r="D109" s="11">
        <f t="shared" si="4"/>
        <v>2.4956006298716311E-3</v>
      </c>
      <c r="E109">
        <f t="shared" si="5"/>
        <v>6</v>
      </c>
    </row>
    <row r="110" spans="1:5" x14ac:dyDescent="0.25">
      <c r="A110" s="1">
        <v>40702</v>
      </c>
      <c r="B110" s="3">
        <v>34.296857000000003</v>
      </c>
      <c r="C110" s="2">
        <f t="shared" si="3"/>
        <v>-1.070440926184368E-2</v>
      </c>
      <c r="D110" s="11">
        <f t="shared" si="4"/>
        <v>-1.070440926184368E-2</v>
      </c>
      <c r="E110">
        <f t="shared" si="5"/>
        <v>6</v>
      </c>
    </row>
    <row r="111" spans="1:5" x14ac:dyDescent="0.25">
      <c r="A111" s="1">
        <v>40703</v>
      </c>
      <c r="B111" s="3">
        <v>34.443570999999999</v>
      </c>
      <c r="C111" s="2">
        <f t="shared" si="3"/>
        <v>4.2777680765323711E-3</v>
      </c>
      <c r="D111" s="11">
        <f t="shared" si="4"/>
        <v>4.2777680765323711E-3</v>
      </c>
      <c r="E111">
        <f t="shared" si="5"/>
        <v>6</v>
      </c>
    </row>
    <row r="112" spans="1:5" x14ac:dyDescent="0.25">
      <c r="A112" s="1">
        <v>40704</v>
      </c>
      <c r="B112" s="3">
        <v>34.788784</v>
      </c>
      <c r="C112" s="2">
        <f t="shared" si="3"/>
        <v>1.0022567056127866E-2</v>
      </c>
      <c r="D112" s="11">
        <f t="shared" si="4"/>
        <v>1.0022567056127866E-2</v>
      </c>
      <c r="E112">
        <f t="shared" si="5"/>
        <v>6</v>
      </c>
    </row>
    <row r="113" spans="1:5" x14ac:dyDescent="0.25">
      <c r="A113" s="1">
        <v>40707</v>
      </c>
      <c r="B113" s="3">
        <v>35.185777999999999</v>
      </c>
      <c r="C113" s="2">
        <f t="shared" si="3"/>
        <v>1.141155149314789E-2</v>
      </c>
      <c r="D113" s="11">
        <f t="shared" si="4"/>
        <v>1.141155149314789E-2</v>
      </c>
      <c r="E113">
        <f t="shared" si="5"/>
        <v>6</v>
      </c>
    </row>
    <row r="114" spans="1:5" x14ac:dyDescent="0.25">
      <c r="A114" s="1">
        <v>40708</v>
      </c>
      <c r="B114" s="3">
        <v>35.487836999999999</v>
      </c>
      <c r="C114" s="2">
        <f t="shared" si="3"/>
        <v>8.5846900983687184E-3</v>
      </c>
      <c r="D114" s="11">
        <f t="shared" si="4"/>
        <v>8.5846900983687184E-3</v>
      </c>
      <c r="E114">
        <f t="shared" si="5"/>
        <v>6</v>
      </c>
    </row>
    <row r="115" spans="1:5" x14ac:dyDescent="0.25">
      <c r="A115" s="1">
        <v>40709</v>
      </c>
      <c r="B115" s="3">
        <v>35.142626999999997</v>
      </c>
      <c r="C115" s="2">
        <f t="shared" si="3"/>
        <v>-9.7275582053648856E-3</v>
      </c>
      <c r="D115" s="11">
        <f t="shared" si="4"/>
        <v>-9.7275582053648856E-3</v>
      </c>
      <c r="E115">
        <f t="shared" si="5"/>
        <v>6</v>
      </c>
    </row>
    <row r="116" spans="1:5" x14ac:dyDescent="0.25">
      <c r="A116" s="1">
        <v>40710</v>
      </c>
      <c r="B116" s="3">
        <v>35.386187999999997</v>
      </c>
      <c r="C116" s="2">
        <f t="shared" si="3"/>
        <v>6.9306429482349089E-3</v>
      </c>
      <c r="D116" s="11">
        <f t="shared" si="4"/>
        <v>6.9306429482349089E-3</v>
      </c>
      <c r="E116">
        <f t="shared" si="5"/>
        <v>6</v>
      </c>
    </row>
    <row r="117" spans="1:5" x14ac:dyDescent="0.25">
      <c r="A117" s="1">
        <v>40711</v>
      </c>
      <c r="B117" s="3">
        <v>35.264408000000003</v>
      </c>
      <c r="C117" s="2">
        <f t="shared" si="3"/>
        <v>-3.441455745388399E-3</v>
      </c>
      <c r="D117" s="11">
        <f t="shared" si="4"/>
        <v>-3.441455745388399E-3</v>
      </c>
      <c r="E117">
        <f t="shared" si="5"/>
        <v>6</v>
      </c>
    </row>
    <row r="118" spans="1:5" x14ac:dyDescent="0.25">
      <c r="A118" s="1">
        <v>40714</v>
      </c>
      <c r="B118" s="3">
        <v>35.577559999999998</v>
      </c>
      <c r="C118" s="2">
        <f t="shared" si="3"/>
        <v>8.8801150440408691E-3</v>
      </c>
      <c r="D118" s="11">
        <f t="shared" si="4"/>
        <v>8.8801150440408691E-3</v>
      </c>
      <c r="E118">
        <f t="shared" si="5"/>
        <v>6</v>
      </c>
    </row>
    <row r="119" spans="1:5" x14ac:dyDescent="0.25">
      <c r="A119" s="1">
        <v>40715</v>
      </c>
      <c r="B119" s="3">
        <v>35.499271999999998</v>
      </c>
      <c r="C119" s="2">
        <f t="shared" si="3"/>
        <v>-2.2004881728820242E-3</v>
      </c>
      <c r="D119" s="11">
        <f t="shared" si="4"/>
        <v>-2.2004881728820242E-3</v>
      </c>
      <c r="E119">
        <f t="shared" si="5"/>
        <v>6</v>
      </c>
    </row>
    <row r="120" spans="1:5" x14ac:dyDescent="0.25">
      <c r="A120" s="1">
        <v>40716</v>
      </c>
      <c r="B120" s="3">
        <v>35.177419</v>
      </c>
      <c r="C120" s="2">
        <f t="shared" si="3"/>
        <v>-9.0664676165752717E-3</v>
      </c>
      <c r="D120" s="11">
        <f t="shared" si="4"/>
        <v>-9.0664676165752717E-3</v>
      </c>
      <c r="E120">
        <f t="shared" si="5"/>
        <v>6</v>
      </c>
    </row>
    <row r="121" spans="1:5" x14ac:dyDescent="0.25">
      <c r="A121" s="1">
        <v>40717</v>
      </c>
      <c r="B121" s="3">
        <v>34.829473999999998</v>
      </c>
      <c r="C121" s="2">
        <f t="shared" si="3"/>
        <v>-9.8911463629552474E-3</v>
      </c>
      <c r="D121" s="11">
        <f t="shared" si="4"/>
        <v>-9.8911463629552474E-3</v>
      </c>
      <c r="E121">
        <f t="shared" si="5"/>
        <v>6</v>
      </c>
    </row>
    <row r="122" spans="1:5" x14ac:dyDescent="0.25">
      <c r="A122" s="1">
        <v>40718</v>
      </c>
      <c r="B122" s="3">
        <v>34.698993000000002</v>
      </c>
      <c r="C122" s="2">
        <f t="shared" si="3"/>
        <v>-3.7462810951436154E-3</v>
      </c>
      <c r="D122" s="11">
        <f t="shared" si="4"/>
        <v>-3.7462810951436154E-3</v>
      </c>
      <c r="E122">
        <f t="shared" si="5"/>
        <v>6</v>
      </c>
    </row>
    <row r="123" spans="1:5" x14ac:dyDescent="0.25">
      <c r="A123" s="1">
        <v>40721</v>
      </c>
      <c r="B123" s="3">
        <v>35.273105000000001</v>
      </c>
      <c r="C123" s="2">
        <f t="shared" si="3"/>
        <v>1.6545494562334978E-2</v>
      </c>
      <c r="D123" s="11">
        <f t="shared" si="4"/>
        <v>1.6545494562334978E-2</v>
      </c>
      <c r="E123">
        <f t="shared" si="5"/>
        <v>6</v>
      </c>
    </row>
    <row r="124" spans="1:5" x14ac:dyDescent="0.25">
      <c r="A124" s="1">
        <v>40722</v>
      </c>
      <c r="B124" s="3">
        <v>35.473174</v>
      </c>
      <c r="C124" s="2">
        <f t="shared" si="3"/>
        <v>5.6719985382630523E-3</v>
      </c>
      <c r="D124" s="11">
        <f t="shared" si="4"/>
        <v>5.6719985382630523E-3</v>
      </c>
      <c r="E124">
        <f t="shared" si="5"/>
        <v>6</v>
      </c>
    </row>
    <row r="125" spans="1:5" x14ac:dyDescent="0.25">
      <c r="A125" s="1">
        <v>40723</v>
      </c>
      <c r="B125" s="3">
        <v>36.021191000000002</v>
      </c>
      <c r="C125" s="2">
        <f t="shared" si="3"/>
        <v>1.5448772641546017E-2</v>
      </c>
      <c r="D125" s="11">
        <f t="shared" si="4"/>
        <v>1.5448772641546017E-2</v>
      </c>
      <c r="E125">
        <f t="shared" si="5"/>
        <v>6</v>
      </c>
    </row>
    <row r="126" spans="1:5" x14ac:dyDescent="0.25">
      <c r="A126" s="1">
        <v>40724</v>
      </c>
      <c r="B126" s="3">
        <v>36.473522000000003</v>
      </c>
      <c r="C126" s="2">
        <f t="shared" si="3"/>
        <v>1.2557358250592017E-2</v>
      </c>
      <c r="D126" s="11">
        <f t="shared" si="4"/>
        <v>1.2557358250592017E-2</v>
      </c>
      <c r="E126">
        <f t="shared" si="5"/>
        <v>6</v>
      </c>
    </row>
    <row r="127" spans="1:5" x14ac:dyDescent="0.25">
      <c r="A127" s="1">
        <v>40725</v>
      </c>
      <c r="B127" s="3">
        <v>36.664893999999997</v>
      </c>
      <c r="C127" s="2">
        <f t="shared" si="3"/>
        <v>5.2468747054368395E-3</v>
      </c>
      <c r="D127" s="11">
        <f t="shared" si="4"/>
        <v>5.2468747054368395E-3</v>
      </c>
      <c r="E127">
        <f t="shared" si="5"/>
        <v>7</v>
      </c>
    </row>
    <row r="128" spans="1:5" x14ac:dyDescent="0.25">
      <c r="A128" s="1">
        <v>40729</v>
      </c>
      <c r="B128" s="3">
        <v>37.178116000000003</v>
      </c>
      <c r="C128" s="2">
        <f t="shared" si="3"/>
        <v>1.3997640358649506E-2</v>
      </c>
      <c r="D128" s="11">
        <f t="shared" si="4"/>
        <v>1.3997640358649506E-2</v>
      </c>
      <c r="E128">
        <f t="shared" si="5"/>
        <v>7</v>
      </c>
    </row>
    <row r="129" spans="1:5" x14ac:dyDescent="0.25">
      <c r="A129" s="1">
        <v>40730</v>
      </c>
      <c r="B129" s="3">
        <v>37.239006000000003</v>
      </c>
      <c r="C129" s="2">
        <f t="shared" si="3"/>
        <v>1.6377914362309415E-3</v>
      </c>
      <c r="D129" s="11">
        <f t="shared" si="4"/>
        <v>1.6377914362309415E-3</v>
      </c>
      <c r="E129">
        <f t="shared" si="5"/>
        <v>7</v>
      </c>
    </row>
    <row r="130" spans="1:5" x14ac:dyDescent="0.25">
      <c r="A130" s="1">
        <v>40731</v>
      </c>
      <c r="B130" s="3">
        <v>36.229961000000003</v>
      </c>
      <c r="C130" s="2">
        <f t="shared" si="3"/>
        <v>-2.7096453648628546E-2</v>
      </c>
      <c r="D130" s="11">
        <f t="shared" si="4"/>
        <v>-2.7096453648628546E-2</v>
      </c>
      <c r="E130">
        <f t="shared" si="5"/>
        <v>7</v>
      </c>
    </row>
    <row r="131" spans="1:5" x14ac:dyDescent="0.25">
      <c r="A131" s="1">
        <v>40732</v>
      </c>
      <c r="B131" s="3">
        <v>36.464821999999998</v>
      </c>
      <c r="C131" s="2">
        <f t="shared" si="3"/>
        <v>6.4825076681698634E-3</v>
      </c>
      <c r="D131" s="11">
        <f t="shared" si="4"/>
        <v>6.4825076681698634E-3</v>
      </c>
      <c r="E131">
        <f t="shared" si="5"/>
        <v>7</v>
      </c>
    </row>
    <row r="132" spans="1:5" x14ac:dyDescent="0.25">
      <c r="A132" s="1">
        <v>40735</v>
      </c>
      <c r="B132" s="3">
        <v>35.890709999999999</v>
      </c>
      <c r="C132" s="2">
        <f t="shared" ref="C132:C195" si="6">(B132-B131)/B131</f>
        <v>-1.5744269915810901E-2</v>
      </c>
      <c r="D132" s="11">
        <f t="shared" ref="D132:D195" si="7">C132</f>
        <v>-1.5744269915810901E-2</v>
      </c>
      <c r="E132">
        <f t="shared" ref="E132:E195" si="8">MONTH(A132)</f>
        <v>7</v>
      </c>
    </row>
    <row r="133" spans="1:5" x14ac:dyDescent="0.25">
      <c r="A133" s="1">
        <v>40736</v>
      </c>
      <c r="B133" s="3">
        <v>36.064684</v>
      </c>
      <c r="C133" s="2">
        <f t="shared" si="6"/>
        <v>4.84732678734974E-3</v>
      </c>
      <c r="D133" s="11">
        <f t="shared" si="7"/>
        <v>4.84732678734974E-3</v>
      </c>
      <c r="E133">
        <f t="shared" si="8"/>
        <v>7</v>
      </c>
    </row>
    <row r="134" spans="1:5" x14ac:dyDescent="0.25">
      <c r="A134" s="1">
        <v>40737</v>
      </c>
      <c r="B134" s="3">
        <v>36.073383999999997</v>
      </c>
      <c r="C134" s="2">
        <f t="shared" si="6"/>
        <v>2.4123322417014627E-4</v>
      </c>
      <c r="D134" s="11">
        <f t="shared" si="7"/>
        <v>2.4123322417014627E-4</v>
      </c>
      <c r="E134">
        <f t="shared" si="8"/>
        <v>7</v>
      </c>
    </row>
    <row r="135" spans="1:5" x14ac:dyDescent="0.25">
      <c r="A135" s="1">
        <v>40738</v>
      </c>
      <c r="B135" s="3">
        <v>35.551462000000001</v>
      </c>
      <c r="C135" s="2">
        <f t="shared" si="6"/>
        <v>-1.4468340425173211E-2</v>
      </c>
      <c r="D135" s="11">
        <f t="shared" si="7"/>
        <v>-1.4468340425173211E-2</v>
      </c>
      <c r="E135">
        <f t="shared" si="8"/>
        <v>7</v>
      </c>
    </row>
    <row r="136" spans="1:5" x14ac:dyDescent="0.25">
      <c r="A136" s="1">
        <v>40739</v>
      </c>
      <c r="B136" s="3">
        <v>35.516669999999998</v>
      </c>
      <c r="C136" s="2">
        <f t="shared" si="6"/>
        <v>-9.7863767177853458E-4</v>
      </c>
      <c r="D136" s="11">
        <f t="shared" si="7"/>
        <v>-9.7863767177853458E-4</v>
      </c>
      <c r="E136">
        <f t="shared" si="8"/>
        <v>7</v>
      </c>
    </row>
    <row r="137" spans="1:5" x14ac:dyDescent="0.25">
      <c r="A137" s="1">
        <v>40742</v>
      </c>
      <c r="B137" s="3">
        <v>34.594610000000003</v>
      </c>
      <c r="C137" s="2">
        <f t="shared" si="6"/>
        <v>-2.5961330271109168E-2</v>
      </c>
      <c r="D137" s="11">
        <f t="shared" si="7"/>
        <v>-2.5961330271109168E-2</v>
      </c>
      <c r="E137">
        <f t="shared" si="8"/>
        <v>7</v>
      </c>
    </row>
    <row r="138" spans="1:5" x14ac:dyDescent="0.25">
      <c r="A138" s="1">
        <v>40743</v>
      </c>
      <c r="B138" s="3">
        <v>35.473174</v>
      </c>
      <c r="C138" s="2">
        <f t="shared" si="6"/>
        <v>2.5395979315852878E-2</v>
      </c>
      <c r="D138" s="11">
        <f t="shared" si="7"/>
        <v>2.5395979315852878E-2</v>
      </c>
      <c r="E138">
        <f t="shared" si="8"/>
        <v>7</v>
      </c>
    </row>
    <row r="139" spans="1:5" x14ac:dyDescent="0.25">
      <c r="A139" s="1">
        <v>40744</v>
      </c>
      <c r="B139" s="3">
        <v>35.464477000000002</v>
      </c>
      <c r="C139" s="2">
        <f t="shared" si="6"/>
        <v>-2.4517118203175043E-4</v>
      </c>
      <c r="D139" s="11">
        <f t="shared" si="7"/>
        <v>-2.4517118203175043E-4</v>
      </c>
      <c r="E139">
        <f t="shared" si="8"/>
        <v>7</v>
      </c>
    </row>
    <row r="140" spans="1:5" x14ac:dyDescent="0.25">
      <c r="A140" s="1">
        <v>40745</v>
      </c>
      <c r="B140" s="3">
        <v>35.220914999999998</v>
      </c>
      <c r="C140" s="2">
        <f t="shared" si="6"/>
        <v>-6.8677736316259301E-3</v>
      </c>
      <c r="D140" s="11">
        <f t="shared" si="7"/>
        <v>-6.8677736316259301E-3</v>
      </c>
      <c r="E140">
        <f t="shared" si="8"/>
        <v>7</v>
      </c>
    </row>
    <row r="141" spans="1:5" x14ac:dyDescent="0.25">
      <c r="A141" s="1">
        <v>40746</v>
      </c>
      <c r="B141" s="3">
        <v>35.107830999999997</v>
      </c>
      <c r="C141" s="2">
        <f t="shared" si="6"/>
        <v>-3.2107059115301416E-3</v>
      </c>
      <c r="D141" s="11">
        <f t="shared" si="7"/>
        <v>-3.2107059115301416E-3</v>
      </c>
      <c r="E141">
        <f t="shared" si="8"/>
        <v>7</v>
      </c>
    </row>
    <row r="142" spans="1:5" x14ac:dyDescent="0.25">
      <c r="A142" s="1">
        <v>40749</v>
      </c>
      <c r="B142" s="3">
        <v>34.551116999999998</v>
      </c>
      <c r="C142" s="2">
        <f t="shared" si="6"/>
        <v>-1.5857259880281398E-2</v>
      </c>
      <c r="D142" s="11">
        <f t="shared" si="7"/>
        <v>-1.5857259880281398E-2</v>
      </c>
      <c r="E142">
        <f t="shared" si="8"/>
        <v>7</v>
      </c>
    </row>
    <row r="143" spans="1:5" x14ac:dyDescent="0.25">
      <c r="A143" s="1">
        <v>40750</v>
      </c>
      <c r="B143" s="3">
        <v>34.481526000000002</v>
      </c>
      <c r="C143" s="2">
        <f t="shared" si="6"/>
        <v>-2.0141461707300383E-3</v>
      </c>
      <c r="D143" s="11">
        <f t="shared" si="7"/>
        <v>-2.0141461707300383E-3</v>
      </c>
      <c r="E143">
        <f t="shared" si="8"/>
        <v>7</v>
      </c>
    </row>
    <row r="144" spans="1:5" x14ac:dyDescent="0.25">
      <c r="A144" s="1">
        <v>40751</v>
      </c>
      <c r="B144" s="3">
        <v>33.602961999999998</v>
      </c>
      <c r="C144" s="2">
        <f t="shared" si="6"/>
        <v>-2.547926678187051E-2</v>
      </c>
      <c r="D144" s="11">
        <f t="shared" si="7"/>
        <v>-2.547926678187051E-2</v>
      </c>
      <c r="E144">
        <f t="shared" si="8"/>
        <v>7</v>
      </c>
    </row>
    <row r="145" spans="1:5" x14ac:dyDescent="0.25">
      <c r="A145" s="1">
        <v>40752</v>
      </c>
      <c r="B145" s="3">
        <v>33.272410999999998</v>
      </c>
      <c r="C145" s="2">
        <f t="shared" si="6"/>
        <v>-9.8369602060675437E-3</v>
      </c>
      <c r="D145" s="11">
        <f t="shared" si="7"/>
        <v>-9.8369602060675437E-3</v>
      </c>
      <c r="E145">
        <f t="shared" si="8"/>
        <v>7</v>
      </c>
    </row>
    <row r="146" spans="1:5" x14ac:dyDescent="0.25">
      <c r="A146" s="1">
        <v>40753</v>
      </c>
      <c r="B146" s="3">
        <v>32.846175000000002</v>
      </c>
      <c r="C146" s="2">
        <f t="shared" si="6"/>
        <v>-1.2810493354388892E-2</v>
      </c>
      <c r="D146" s="11">
        <f t="shared" si="7"/>
        <v>-1.2810493354388892E-2</v>
      </c>
      <c r="E146">
        <f t="shared" si="8"/>
        <v>7</v>
      </c>
    </row>
    <row r="147" spans="1:5" x14ac:dyDescent="0.25">
      <c r="A147" s="1">
        <v>40756</v>
      </c>
      <c r="B147" s="3">
        <v>32.680902000000003</v>
      </c>
      <c r="C147" s="2">
        <f t="shared" si="6"/>
        <v>-5.0317274385830038E-3</v>
      </c>
      <c r="D147" s="11">
        <f t="shared" si="7"/>
        <v>-5.0317274385830038E-3</v>
      </c>
      <c r="E147">
        <f t="shared" si="8"/>
        <v>8</v>
      </c>
    </row>
    <row r="148" spans="1:5" x14ac:dyDescent="0.25">
      <c r="A148" s="1">
        <v>40757</v>
      </c>
      <c r="B148" s="3">
        <v>32.454737999999999</v>
      </c>
      <c r="C148" s="2">
        <f t="shared" si="6"/>
        <v>-6.9203720264515416E-3</v>
      </c>
      <c r="D148" s="11">
        <f t="shared" si="7"/>
        <v>-6.9203720264515416E-3</v>
      </c>
      <c r="E148">
        <f t="shared" si="8"/>
        <v>8</v>
      </c>
    </row>
    <row r="149" spans="1:5" x14ac:dyDescent="0.25">
      <c r="A149" s="1">
        <v>40758</v>
      </c>
      <c r="B149" s="3">
        <v>32.959259000000003</v>
      </c>
      <c r="C149" s="2">
        <f t="shared" si="6"/>
        <v>1.5545372758825044E-2</v>
      </c>
      <c r="D149" s="11">
        <f t="shared" si="7"/>
        <v>1.5545372758825044E-2</v>
      </c>
      <c r="E149">
        <f t="shared" si="8"/>
        <v>8</v>
      </c>
    </row>
    <row r="150" spans="1:5" x14ac:dyDescent="0.25">
      <c r="A150" s="1">
        <v>40759</v>
      </c>
      <c r="B150" s="3">
        <v>31.819735000000001</v>
      </c>
      <c r="C150" s="2">
        <f t="shared" si="6"/>
        <v>-3.4573714172396942E-2</v>
      </c>
      <c r="D150" s="11">
        <f t="shared" si="7"/>
        <v>-3.4573714172396942E-2</v>
      </c>
      <c r="E150">
        <f t="shared" si="8"/>
        <v>8</v>
      </c>
    </row>
    <row r="151" spans="1:5" x14ac:dyDescent="0.25">
      <c r="A151" s="1">
        <v>40760</v>
      </c>
      <c r="B151" s="3">
        <v>32.567818000000003</v>
      </c>
      <c r="C151" s="2">
        <f t="shared" si="6"/>
        <v>2.3510032374562551E-2</v>
      </c>
      <c r="D151" s="11">
        <f t="shared" si="7"/>
        <v>2.3510032374562551E-2</v>
      </c>
      <c r="E151">
        <f t="shared" si="8"/>
        <v>8</v>
      </c>
    </row>
    <row r="152" spans="1:5" x14ac:dyDescent="0.25">
      <c r="A152" s="1">
        <v>40763</v>
      </c>
      <c r="B152" s="3">
        <v>30.932471</v>
      </c>
      <c r="C152" s="2">
        <f t="shared" si="6"/>
        <v>-5.0213588150118095E-2</v>
      </c>
      <c r="D152" s="11">
        <f t="shared" si="7"/>
        <v>-5.0213588150118095E-2</v>
      </c>
      <c r="E152">
        <f t="shared" si="8"/>
        <v>8</v>
      </c>
    </row>
    <row r="153" spans="1:5" x14ac:dyDescent="0.25">
      <c r="A153" s="1">
        <v>40764</v>
      </c>
      <c r="B153" s="3">
        <v>31.506582999999999</v>
      </c>
      <c r="C153" s="2">
        <f t="shared" si="6"/>
        <v>1.856017257722474E-2</v>
      </c>
      <c r="D153" s="11">
        <f t="shared" si="7"/>
        <v>1.856017257722474E-2</v>
      </c>
      <c r="E153">
        <f t="shared" si="8"/>
        <v>8</v>
      </c>
    </row>
    <row r="154" spans="1:5" x14ac:dyDescent="0.25">
      <c r="A154" s="1">
        <v>40765</v>
      </c>
      <c r="B154" s="3">
        <v>30.454041</v>
      </c>
      <c r="C154" s="2">
        <f t="shared" si="6"/>
        <v>-3.3407050202809964E-2</v>
      </c>
      <c r="D154" s="11">
        <f t="shared" si="7"/>
        <v>-3.3407050202809964E-2</v>
      </c>
      <c r="E154">
        <f t="shared" si="8"/>
        <v>8</v>
      </c>
    </row>
    <row r="155" spans="1:5" x14ac:dyDescent="0.25">
      <c r="A155" s="1">
        <v>40766</v>
      </c>
      <c r="B155" s="3">
        <v>31.863227999999999</v>
      </c>
      <c r="C155" s="2">
        <f t="shared" si="6"/>
        <v>4.6272578407574851E-2</v>
      </c>
      <c r="D155" s="11">
        <f t="shared" si="7"/>
        <v>4.6272578407574851E-2</v>
      </c>
      <c r="E155">
        <f t="shared" si="8"/>
        <v>8</v>
      </c>
    </row>
    <row r="156" spans="1:5" x14ac:dyDescent="0.25">
      <c r="A156" s="1">
        <v>40767</v>
      </c>
      <c r="B156" s="3">
        <v>32.559120999999998</v>
      </c>
      <c r="C156" s="2">
        <f t="shared" si="6"/>
        <v>2.18400031534783E-2</v>
      </c>
      <c r="D156" s="11">
        <f t="shared" si="7"/>
        <v>2.18400031534783E-2</v>
      </c>
      <c r="E156">
        <f t="shared" si="8"/>
        <v>8</v>
      </c>
    </row>
    <row r="157" spans="1:5" x14ac:dyDescent="0.25">
      <c r="A157" s="1">
        <v>40770</v>
      </c>
      <c r="B157" s="3">
        <v>32.228569999999998</v>
      </c>
      <c r="C157" s="2">
        <f t="shared" si="6"/>
        <v>-1.0152331815100286E-2</v>
      </c>
      <c r="D157" s="11">
        <f t="shared" si="7"/>
        <v>-1.0152331815100286E-2</v>
      </c>
      <c r="E157">
        <f t="shared" si="8"/>
        <v>8</v>
      </c>
    </row>
    <row r="158" spans="1:5" x14ac:dyDescent="0.25">
      <c r="A158" s="1">
        <v>40771</v>
      </c>
      <c r="B158" s="3">
        <v>32.089391999999997</v>
      </c>
      <c r="C158" s="2">
        <f t="shared" si="6"/>
        <v>-4.318466503478161E-3</v>
      </c>
      <c r="D158" s="11">
        <f t="shared" si="7"/>
        <v>-4.318466503478161E-3</v>
      </c>
      <c r="E158">
        <f t="shared" si="8"/>
        <v>8</v>
      </c>
    </row>
    <row r="159" spans="1:5" x14ac:dyDescent="0.25">
      <c r="A159" s="1">
        <v>40772</v>
      </c>
      <c r="B159" s="3">
        <v>32.341653999999998</v>
      </c>
      <c r="C159" s="2">
        <f t="shared" si="6"/>
        <v>7.8612271619232232E-3</v>
      </c>
      <c r="D159" s="11">
        <f t="shared" si="7"/>
        <v>7.8612271619232232E-3</v>
      </c>
      <c r="E159">
        <f t="shared" si="8"/>
        <v>8</v>
      </c>
    </row>
    <row r="160" spans="1:5" x14ac:dyDescent="0.25">
      <c r="A160" s="1">
        <v>40773</v>
      </c>
      <c r="B160" s="3">
        <v>31.550075</v>
      </c>
      <c r="C160" s="2">
        <f t="shared" si="6"/>
        <v>-2.4475526205307827E-2</v>
      </c>
      <c r="D160" s="11">
        <f t="shared" si="7"/>
        <v>-2.4475526205307827E-2</v>
      </c>
      <c r="E160">
        <f t="shared" si="8"/>
        <v>8</v>
      </c>
    </row>
    <row r="161" spans="1:5" x14ac:dyDescent="0.25">
      <c r="A161" s="1">
        <v>40774</v>
      </c>
      <c r="B161" s="3">
        <v>31.089047000000001</v>
      </c>
      <c r="C161" s="2">
        <f t="shared" si="6"/>
        <v>-1.4612580160268998E-2</v>
      </c>
      <c r="D161" s="11">
        <f t="shared" si="7"/>
        <v>-1.4612580160268998E-2</v>
      </c>
      <c r="E161">
        <f t="shared" si="8"/>
        <v>8</v>
      </c>
    </row>
    <row r="162" spans="1:5" x14ac:dyDescent="0.25">
      <c r="A162" s="1">
        <v>40777</v>
      </c>
      <c r="B162" s="3">
        <v>31.167335000000001</v>
      </c>
      <c r="C162" s="2">
        <f t="shared" si="6"/>
        <v>2.5181859064383858E-3</v>
      </c>
      <c r="D162" s="11">
        <f t="shared" si="7"/>
        <v>2.5181859064383858E-3</v>
      </c>
      <c r="E162">
        <f t="shared" si="8"/>
        <v>8</v>
      </c>
    </row>
    <row r="163" spans="1:5" x14ac:dyDescent="0.25">
      <c r="A163" s="1">
        <v>40778</v>
      </c>
      <c r="B163" s="3">
        <v>31.680553</v>
      </c>
      <c r="C163" s="2">
        <f t="shared" si="6"/>
        <v>1.6466534594632438E-2</v>
      </c>
      <c r="D163" s="11">
        <f t="shared" si="7"/>
        <v>1.6466534594632438E-2</v>
      </c>
      <c r="E163">
        <f t="shared" si="8"/>
        <v>8</v>
      </c>
    </row>
    <row r="164" spans="1:5" x14ac:dyDescent="0.25">
      <c r="A164" s="1">
        <v>40779</v>
      </c>
      <c r="B164" s="3">
        <v>31.393498999999998</v>
      </c>
      <c r="C164" s="2">
        <f t="shared" si="6"/>
        <v>-9.0608898146443736E-3</v>
      </c>
      <c r="D164" s="11">
        <f t="shared" si="7"/>
        <v>-9.0608898146443736E-3</v>
      </c>
      <c r="E164">
        <f t="shared" si="8"/>
        <v>8</v>
      </c>
    </row>
    <row r="165" spans="1:5" x14ac:dyDescent="0.25">
      <c r="A165" s="1">
        <v>40780</v>
      </c>
      <c r="B165" s="3">
        <v>30.958565</v>
      </c>
      <c r="C165" s="2">
        <f t="shared" si="6"/>
        <v>-1.3854269637162726E-2</v>
      </c>
      <c r="D165" s="11">
        <f t="shared" si="7"/>
        <v>-1.3854269637162726E-2</v>
      </c>
      <c r="E165">
        <f t="shared" si="8"/>
        <v>8</v>
      </c>
    </row>
    <row r="166" spans="1:5" x14ac:dyDescent="0.25">
      <c r="A166" s="1">
        <v>40781</v>
      </c>
      <c r="B166" s="3">
        <v>31.811035</v>
      </c>
      <c r="C166" s="2">
        <f t="shared" si="6"/>
        <v>2.7535837013117379E-2</v>
      </c>
      <c r="D166" s="11">
        <f t="shared" si="7"/>
        <v>2.7535837013117379E-2</v>
      </c>
      <c r="E166">
        <f t="shared" si="8"/>
        <v>8</v>
      </c>
    </row>
    <row r="167" spans="1:5" x14ac:dyDescent="0.25">
      <c r="A167" s="1">
        <v>40784</v>
      </c>
      <c r="B167" s="3">
        <v>32.915765999999998</v>
      </c>
      <c r="C167" s="2">
        <f t="shared" si="6"/>
        <v>3.472791752924724E-2</v>
      </c>
      <c r="D167" s="11">
        <f t="shared" si="7"/>
        <v>3.472791752924724E-2</v>
      </c>
      <c r="E167">
        <f t="shared" si="8"/>
        <v>8</v>
      </c>
    </row>
    <row r="168" spans="1:5" x14ac:dyDescent="0.25">
      <c r="A168" s="1">
        <v>40785</v>
      </c>
      <c r="B168" s="3">
        <v>33.115834999999997</v>
      </c>
      <c r="C168" s="2">
        <f t="shared" si="6"/>
        <v>6.0782118818076165E-3</v>
      </c>
      <c r="D168" s="11">
        <f t="shared" si="7"/>
        <v>6.0782118818076165E-3</v>
      </c>
      <c r="E168">
        <f t="shared" si="8"/>
        <v>8</v>
      </c>
    </row>
    <row r="169" spans="1:5" x14ac:dyDescent="0.25">
      <c r="A169" s="1">
        <v>40786</v>
      </c>
      <c r="B169" s="3">
        <v>33.472479999999997</v>
      </c>
      <c r="C169" s="2">
        <f t="shared" si="6"/>
        <v>1.0769621240110671E-2</v>
      </c>
      <c r="D169" s="11">
        <f t="shared" si="7"/>
        <v>1.0769621240110671E-2</v>
      </c>
      <c r="E169">
        <f t="shared" si="8"/>
        <v>8</v>
      </c>
    </row>
    <row r="170" spans="1:5" x14ac:dyDescent="0.25">
      <c r="A170" s="1">
        <v>40787</v>
      </c>
      <c r="B170" s="3">
        <v>33.255014000000003</v>
      </c>
      <c r="C170" s="2">
        <f t="shared" si="6"/>
        <v>-6.4968595096627025E-3</v>
      </c>
      <c r="D170" s="11">
        <f t="shared" si="7"/>
        <v>-6.4968595096627025E-3</v>
      </c>
      <c r="E170">
        <f t="shared" si="8"/>
        <v>9</v>
      </c>
    </row>
    <row r="171" spans="1:5" x14ac:dyDescent="0.25">
      <c r="A171" s="1">
        <v>40788</v>
      </c>
      <c r="B171" s="3">
        <v>32.820079999999997</v>
      </c>
      <c r="C171" s="2">
        <f t="shared" si="6"/>
        <v>-1.307874956841111E-2</v>
      </c>
      <c r="D171" s="11">
        <f t="shared" si="7"/>
        <v>-1.307874956841111E-2</v>
      </c>
      <c r="E171">
        <f t="shared" si="8"/>
        <v>9</v>
      </c>
    </row>
    <row r="172" spans="1:5" x14ac:dyDescent="0.25">
      <c r="A172" s="1">
        <v>40792</v>
      </c>
      <c r="B172" s="3">
        <v>32.559120999999998</v>
      </c>
      <c r="C172" s="2">
        <f t="shared" si="6"/>
        <v>-7.9511993876919176E-3</v>
      </c>
      <c r="D172" s="11">
        <f t="shared" si="7"/>
        <v>-7.9511993876919176E-3</v>
      </c>
      <c r="E172">
        <f t="shared" si="8"/>
        <v>9</v>
      </c>
    </row>
    <row r="173" spans="1:5" x14ac:dyDescent="0.25">
      <c r="A173" s="1">
        <v>40793</v>
      </c>
      <c r="B173" s="3">
        <v>32.698298999999999</v>
      </c>
      <c r="C173" s="2">
        <f t="shared" si="6"/>
        <v>4.2746239986024542E-3</v>
      </c>
      <c r="D173" s="11">
        <f t="shared" si="7"/>
        <v>4.2746239986024542E-3</v>
      </c>
      <c r="E173">
        <f t="shared" si="8"/>
        <v>9</v>
      </c>
    </row>
    <row r="174" spans="1:5" x14ac:dyDescent="0.25">
      <c r="A174" s="1">
        <v>40794</v>
      </c>
      <c r="B174" s="3">
        <v>32.489530000000002</v>
      </c>
      <c r="C174" s="2">
        <f t="shared" si="6"/>
        <v>-6.3847052105064136E-3</v>
      </c>
      <c r="D174" s="11">
        <f t="shared" si="7"/>
        <v>-6.3847052105064136E-3</v>
      </c>
      <c r="E174">
        <f t="shared" si="8"/>
        <v>9</v>
      </c>
    </row>
    <row r="175" spans="1:5" x14ac:dyDescent="0.25">
      <c r="A175" s="1">
        <v>40795</v>
      </c>
      <c r="B175" s="3">
        <v>32.054595999999997</v>
      </c>
      <c r="C175" s="2">
        <f t="shared" si="6"/>
        <v>-1.3386897255823814E-2</v>
      </c>
      <c r="D175" s="11">
        <f t="shared" si="7"/>
        <v>-1.3386897255823814E-2</v>
      </c>
      <c r="E175">
        <f t="shared" si="8"/>
        <v>9</v>
      </c>
    </row>
    <row r="176" spans="1:5" x14ac:dyDescent="0.25">
      <c r="A176" s="1">
        <v>40798</v>
      </c>
      <c r="B176" s="3">
        <v>32.037202000000001</v>
      </c>
      <c r="C176" s="2">
        <f t="shared" si="6"/>
        <v>-5.4263669397037215E-4</v>
      </c>
      <c r="D176" s="11">
        <f t="shared" si="7"/>
        <v>-5.4263669397037215E-4</v>
      </c>
      <c r="E176">
        <f t="shared" si="8"/>
        <v>9</v>
      </c>
    </row>
    <row r="177" spans="1:5" x14ac:dyDescent="0.25">
      <c r="A177" s="1">
        <v>40799</v>
      </c>
      <c r="B177" s="3">
        <v>32.672204000000001</v>
      </c>
      <c r="C177" s="2">
        <f t="shared" si="6"/>
        <v>1.9820769616522693E-2</v>
      </c>
      <c r="D177" s="11">
        <f t="shared" si="7"/>
        <v>1.9820769616522693E-2</v>
      </c>
      <c r="E177">
        <f t="shared" si="8"/>
        <v>9</v>
      </c>
    </row>
    <row r="178" spans="1:5" x14ac:dyDescent="0.25">
      <c r="A178" s="1">
        <v>40800</v>
      </c>
      <c r="B178" s="3">
        <v>33.063642000000002</v>
      </c>
      <c r="C178" s="2">
        <f t="shared" si="6"/>
        <v>1.1980765056437602E-2</v>
      </c>
      <c r="D178" s="11">
        <f t="shared" si="7"/>
        <v>1.1980765056437602E-2</v>
      </c>
      <c r="E178">
        <f t="shared" si="8"/>
        <v>9</v>
      </c>
    </row>
    <row r="179" spans="1:5" x14ac:dyDescent="0.25">
      <c r="A179" s="1">
        <v>40801</v>
      </c>
      <c r="B179" s="3">
        <v>33.282955000000001</v>
      </c>
      <c r="C179" s="2">
        <f t="shared" si="6"/>
        <v>6.6330563342053978E-3</v>
      </c>
      <c r="D179" s="11">
        <f t="shared" si="7"/>
        <v>6.6330563342053978E-3</v>
      </c>
      <c r="E179">
        <f t="shared" si="8"/>
        <v>9</v>
      </c>
    </row>
    <row r="180" spans="1:5" x14ac:dyDescent="0.25">
      <c r="A180" s="1">
        <v>40802</v>
      </c>
      <c r="B180" s="3">
        <v>33.712809999999998</v>
      </c>
      <c r="C180" s="2">
        <f t="shared" si="6"/>
        <v>1.2915169341183688E-2</v>
      </c>
      <c r="D180" s="11">
        <f t="shared" si="7"/>
        <v>1.2915169341183688E-2</v>
      </c>
      <c r="E180">
        <f t="shared" si="8"/>
        <v>9</v>
      </c>
    </row>
    <row r="181" spans="1:5" x14ac:dyDescent="0.25">
      <c r="A181" s="1">
        <v>40805</v>
      </c>
      <c r="B181" s="3">
        <v>33.256638000000002</v>
      </c>
      <c r="C181" s="2">
        <f t="shared" si="6"/>
        <v>-1.3531117696804127E-2</v>
      </c>
      <c r="D181" s="11">
        <f t="shared" si="7"/>
        <v>-1.3531117696804127E-2</v>
      </c>
      <c r="E181">
        <f t="shared" si="8"/>
        <v>9</v>
      </c>
    </row>
    <row r="182" spans="1:5" x14ac:dyDescent="0.25">
      <c r="A182" s="1">
        <v>40806</v>
      </c>
      <c r="B182" s="3">
        <v>33.511042000000003</v>
      </c>
      <c r="C182" s="2">
        <f t="shared" si="6"/>
        <v>7.6497209369149385E-3</v>
      </c>
      <c r="D182" s="11">
        <f t="shared" si="7"/>
        <v>7.6497209369149385E-3</v>
      </c>
      <c r="E182">
        <f t="shared" si="8"/>
        <v>9</v>
      </c>
    </row>
    <row r="183" spans="1:5" x14ac:dyDescent="0.25">
      <c r="A183" s="1">
        <v>40807</v>
      </c>
      <c r="B183" s="3">
        <v>32.782921000000002</v>
      </c>
      <c r="C183" s="2">
        <f t="shared" si="6"/>
        <v>-2.1727793483712069E-2</v>
      </c>
      <c r="D183" s="11">
        <f t="shared" si="7"/>
        <v>-2.1727793483712069E-2</v>
      </c>
      <c r="E183">
        <f t="shared" si="8"/>
        <v>9</v>
      </c>
    </row>
    <row r="184" spans="1:5" x14ac:dyDescent="0.25">
      <c r="A184" s="1">
        <v>40808</v>
      </c>
      <c r="B184" s="3">
        <v>32.949601000000001</v>
      </c>
      <c r="C184" s="2">
        <f t="shared" si="6"/>
        <v>5.0843547467902418E-3</v>
      </c>
      <c r="D184" s="11">
        <f t="shared" si="7"/>
        <v>5.0843547467902418E-3</v>
      </c>
      <c r="E184">
        <f t="shared" si="8"/>
        <v>9</v>
      </c>
    </row>
    <row r="185" spans="1:5" x14ac:dyDescent="0.25">
      <c r="A185" s="1">
        <v>40809</v>
      </c>
      <c r="B185" s="3">
        <v>32.432022000000003</v>
      </c>
      <c r="C185" s="2">
        <f t="shared" si="6"/>
        <v>-1.5708202354256059E-2</v>
      </c>
      <c r="D185" s="11">
        <f t="shared" si="7"/>
        <v>-1.5708202354256059E-2</v>
      </c>
      <c r="E185">
        <f t="shared" si="8"/>
        <v>9</v>
      </c>
    </row>
    <row r="186" spans="1:5" x14ac:dyDescent="0.25">
      <c r="A186" s="1">
        <v>40812</v>
      </c>
      <c r="B186" s="3">
        <v>32.660105999999999</v>
      </c>
      <c r="C186" s="2">
        <f t="shared" si="6"/>
        <v>7.0326789985525875E-3</v>
      </c>
      <c r="D186" s="11">
        <f t="shared" si="7"/>
        <v>7.0326789985525875E-3</v>
      </c>
      <c r="E186">
        <f t="shared" si="8"/>
        <v>9</v>
      </c>
    </row>
    <row r="187" spans="1:5" x14ac:dyDescent="0.25">
      <c r="A187" s="1">
        <v>40813</v>
      </c>
      <c r="B187" s="3">
        <v>32.633789999999998</v>
      </c>
      <c r="C187" s="2">
        <f t="shared" si="6"/>
        <v>-8.0575366166911217E-4</v>
      </c>
      <c r="D187" s="11">
        <f t="shared" si="7"/>
        <v>-8.0575366166911217E-4</v>
      </c>
      <c r="E187">
        <f t="shared" si="8"/>
        <v>9</v>
      </c>
    </row>
    <row r="188" spans="1:5" x14ac:dyDescent="0.25">
      <c r="A188" s="1">
        <v>40814</v>
      </c>
      <c r="B188" s="3">
        <v>32.028483999999999</v>
      </c>
      <c r="C188" s="2">
        <f t="shared" si="6"/>
        <v>-1.8548443193389393E-2</v>
      </c>
      <c r="D188" s="11">
        <f t="shared" si="7"/>
        <v>-1.8548443193389393E-2</v>
      </c>
      <c r="E188">
        <f t="shared" si="8"/>
        <v>9</v>
      </c>
    </row>
    <row r="189" spans="1:5" x14ac:dyDescent="0.25">
      <c r="A189" s="1">
        <v>40815</v>
      </c>
      <c r="B189" s="3">
        <v>33.475951000000002</v>
      </c>
      <c r="C189" s="2">
        <f t="shared" si="6"/>
        <v>4.5193116227418173E-2</v>
      </c>
      <c r="D189" s="11">
        <f t="shared" si="7"/>
        <v>4.5193116227418173E-2</v>
      </c>
      <c r="E189">
        <f t="shared" si="8"/>
        <v>9</v>
      </c>
    </row>
    <row r="190" spans="1:5" x14ac:dyDescent="0.25">
      <c r="A190" s="1">
        <v>40816</v>
      </c>
      <c r="B190" s="3">
        <v>34.019846999999999</v>
      </c>
      <c r="C190" s="2">
        <f t="shared" si="6"/>
        <v>1.6247365160738721E-2</v>
      </c>
      <c r="D190" s="11">
        <f t="shared" si="7"/>
        <v>1.6247365160738721E-2</v>
      </c>
      <c r="E190">
        <f t="shared" si="8"/>
        <v>9</v>
      </c>
    </row>
    <row r="191" spans="1:5" x14ac:dyDescent="0.25">
      <c r="A191" s="1">
        <v>40819</v>
      </c>
      <c r="B191" s="3">
        <v>32.668880999999999</v>
      </c>
      <c r="C191" s="2">
        <f t="shared" si="6"/>
        <v>-3.971111333922224E-2</v>
      </c>
      <c r="D191" s="11">
        <f t="shared" si="7"/>
        <v>-3.971111333922224E-2</v>
      </c>
      <c r="E191">
        <f t="shared" si="8"/>
        <v>10</v>
      </c>
    </row>
    <row r="192" spans="1:5" x14ac:dyDescent="0.25">
      <c r="A192" s="1">
        <v>40820</v>
      </c>
      <c r="B192" s="3">
        <v>32.861874</v>
      </c>
      <c r="C192" s="2">
        <f t="shared" si="6"/>
        <v>5.9075485321949447E-3</v>
      </c>
      <c r="D192" s="11">
        <f t="shared" si="7"/>
        <v>5.9075485321949447E-3</v>
      </c>
      <c r="E192">
        <f t="shared" si="8"/>
        <v>10</v>
      </c>
    </row>
    <row r="193" spans="1:5" x14ac:dyDescent="0.25">
      <c r="A193" s="1">
        <v>40821</v>
      </c>
      <c r="B193" s="3">
        <v>32.475884000000001</v>
      </c>
      <c r="C193" s="2">
        <f t="shared" si="6"/>
        <v>-1.1745830441684476E-2</v>
      </c>
      <c r="D193" s="11">
        <f t="shared" si="7"/>
        <v>-1.1745830441684476E-2</v>
      </c>
      <c r="E193">
        <f t="shared" si="8"/>
        <v>10</v>
      </c>
    </row>
    <row r="194" spans="1:5" x14ac:dyDescent="0.25">
      <c r="A194" s="1">
        <v>40822</v>
      </c>
      <c r="B194" s="3">
        <v>33.168914000000001</v>
      </c>
      <c r="C194" s="2">
        <f t="shared" si="6"/>
        <v>2.1339834814042329E-2</v>
      </c>
      <c r="D194" s="11">
        <f t="shared" si="7"/>
        <v>2.1339834814042329E-2</v>
      </c>
      <c r="E194">
        <f t="shared" si="8"/>
        <v>10</v>
      </c>
    </row>
    <row r="195" spans="1:5" x14ac:dyDescent="0.25">
      <c r="A195" s="1">
        <v>40823</v>
      </c>
      <c r="B195" s="3">
        <v>33.747900999999999</v>
      </c>
      <c r="C195" s="2">
        <f t="shared" si="6"/>
        <v>1.7455711694389447E-2</v>
      </c>
      <c r="D195" s="11">
        <f t="shared" si="7"/>
        <v>1.7455711694389447E-2</v>
      </c>
      <c r="E195">
        <f t="shared" si="8"/>
        <v>10</v>
      </c>
    </row>
    <row r="196" spans="1:5" x14ac:dyDescent="0.25">
      <c r="A196" s="1">
        <v>40826</v>
      </c>
      <c r="B196" s="3">
        <v>34.423386000000001</v>
      </c>
      <c r="C196" s="2">
        <f t="shared" ref="C196:C259" si="9">(B196-B195)/B195</f>
        <v>2.0015615193371639E-2</v>
      </c>
      <c r="D196" s="11">
        <f t="shared" ref="D196:D259" si="10">C196</f>
        <v>2.0015615193371639E-2</v>
      </c>
      <c r="E196">
        <f t="shared" ref="E196:E259" si="11">MONTH(A196)</f>
        <v>10</v>
      </c>
    </row>
    <row r="197" spans="1:5" x14ac:dyDescent="0.25">
      <c r="A197" s="1">
        <v>40827</v>
      </c>
      <c r="B197" s="3">
        <v>34.160207</v>
      </c>
      <c r="C197" s="2">
        <f t="shared" si="9"/>
        <v>-7.64535481779744E-3</v>
      </c>
      <c r="D197" s="11">
        <f t="shared" si="10"/>
        <v>-7.64535481779744E-3</v>
      </c>
      <c r="E197">
        <f t="shared" si="11"/>
        <v>10</v>
      </c>
    </row>
    <row r="198" spans="1:5" x14ac:dyDescent="0.25">
      <c r="A198" s="1">
        <v>40828</v>
      </c>
      <c r="B198" s="3">
        <v>34.844465999999997</v>
      </c>
      <c r="C198" s="2">
        <f t="shared" si="9"/>
        <v>2.0030879789457872E-2</v>
      </c>
      <c r="D198" s="11">
        <f t="shared" si="10"/>
        <v>2.0030879789457872E-2</v>
      </c>
      <c r="E198">
        <f t="shared" si="11"/>
        <v>10</v>
      </c>
    </row>
    <row r="199" spans="1:5" x14ac:dyDescent="0.25">
      <c r="A199" s="1">
        <v>40829</v>
      </c>
      <c r="B199" s="3">
        <v>34.826920999999999</v>
      </c>
      <c r="C199" s="2">
        <f t="shared" si="9"/>
        <v>-5.035232854479207E-4</v>
      </c>
      <c r="D199" s="11">
        <f t="shared" si="10"/>
        <v>-5.035232854479207E-4</v>
      </c>
      <c r="E199">
        <f t="shared" si="11"/>
        <v>10</v>
      </c>
    </row>
    <row r="200" spans="1:5" x14ac:dyDescent="0.25">
      <c r="A200" s="1">
        <v>40830</v>
      </c>
      <c r="B200" s="3">
        <v>34.914645</v>
      </c>
      <c r="C200" s="2">
        <f t="shared" si="9"/>
        <v>2.5188560309423124E-3</v>
      </c>
      <c r="D200" s="11">
        <f t="shared" si="10"/>
        <v>2.5188560309423124E-3</v>
      </c>
      <c r="E200">
        <f t="shared" si="11"/>
        <v>10</v>
      </c>
    </row>
    <row r="201" spans="1:5" x14ac:dyDescent="0.25">
      <c r="A201" s="1">
        <v>40833</v>
      </c>
      <c r="B201" s="3">
        <v>34.405839999999998</v>
      </c>
      <c r="C201" s="2">
        <f t="shared" si="9"/>
        <v>-1.4572824669991701E-2</v>
      </c>
      <c r="D201" s="11">
        <f t="shared" si="10"/>
        <v>-1.4572824669991701E-2</v>
      </c>
      <c r="E201">
        <f t="shared" si="11"/>
        <v>10</v>
      </c>
    </row>
    <row r="202" spans="1:5" x14ac:dyDescent="0.25">
      <c r="A202" s="1">
        <v>40834</v>
      </c>
      <c r="B202" s="3">
        <v>34.633924</v>
      </c>
      <c r="C202" s="2">
        <f t="shared" si="9"/>
        <v>6.6292234109093873E-3</v>
      </c>
      <c r="D202" s="11">
        <f t="shared" si="10"/>
        <v>6.6292234109093873E-3</v>
      </c>
      <c r="E202">
        <f t="shared" si="11"/>
        <v>10</v>
      </c>
    </row>
    <row r="203" spans="1:5" x14ac:dyDescent="0.25">
      <c r="A203" s="1">
        <v>40835</v>
      </c>
      <c r="B203" s="3">
        <v>34.405839999999998</v>
      </c>
      <c r="C203" s="2">
        <f t="shared" si="9"/>
        <v>-6.5855662211420979E-3</v>
      </c>
      <c r="D203" s="11">
        <f t="shared" si="10"/>
        <v>-6.5855662211420979E-3</v>
      </c>
      <c r="E203">
        <f t="shared" si="11"/>
        <v>10</v>
      </c>
    </row>
    <row r="204" spans="1:5" x14ac:dyDescent="0.25">
      <c r="A204" s="1">
        <v>40836</v>
      </c>
      <c r="B204" s="3">
        <v>34.598832999999999</v>
      </c>
      <c r="C204" s="2">
        <f t="shared" si="9"/>
        <v>5.6093093498080938E-3</v>
      </c>
      <c r="D204" s="11">
        <f t="shared" si="10"/>
        <v>5.6093093498080938E-3</v>
      </c>
      <c r="E204">
        <f t="shared" si="11"/>
        <v>10</v>
      </c>
    </row>
    <row r="205" spans="1:5" x14ac:dyDescent="0.25">
      <c r="A205" s="1">
        <v>40837</v>
      </c>
      <c r="B205" s="3">
        <v>35.160277999999998</v>
      </c>
      <c r="C205" s="2">
        <f t="shared" si="9"/>
        <v>1.6227281423046816E-2</v>
      </c>
      <c r="D205" s="11">
        <f t="shared" si="10"/>
        <v>1.6227281423046816E-2</v>
      </c>
      <c r="E205">
        <f t="shared" si="11"/>
        <v>10</v>
      </c>
    </row>
    <row r="206" spans="1:5" x14ac:dyDescent="0.25">
      <c r="A206" s="1">
        <v>40840</v>
      </c>
      <c r="B206" s="3">
        <v>35.195365000000002</v>
      </c>
      <c r="C206" s="2">
        <f t="shared" si="9"/>
        <v>9.9791588678577311E-4</v>
      </c>
      <c r="D206" s="11">
        <f t="shared" si="10"/>
        <v>9.9791588678577311E-4</v>
      </c>
      <c r="E206">
        <f t="shared" si="11"/>
        <v>10</v>
      </c>
    </row>
    <row r="207" spans="1:5" x14ac:dyDescent="0.25">
      <c r="A207" s="1">
        <v>40841</v>
      </c>
      <c r="B207" s="3">
        <v>34.511110000000002</v>
      </c>
      <c r="C207" s="2">
        <f t="shared" si="9"/>
        <v>-1.944162249773515E-2</v>
      </c>
      <c r="D207" s="11">
        <f t="shared" si="10"/>
        <v>-1.944162249773515E-2</v>
      </c>
      <c r="E207">
        <f t="shared" si="11"/>
        <v>10</v>
      </c>
    </row>
    <row r="208" spans="1:5" x14ac:dyDescent="0.25">
      <c r="A208" s="1">
        <v>40842</v>
      </c>
      <c r="B208" s="3">
        <v>33.256638000000002</v>
      </c>
      <c r="C208" s="2">
        <f t="shared" si="9"/>
        <v>-3.6349801556658123E-2</v>
      </c>
      <c r="D208" s="11">
        <f t="shared" si="10"/>
        <v>-3.6349801556658123E-2</v>
      </c>
      <c r="E208">
        <f t="shared" si="11"/>
        <v>10</v>
      </c>
    </row>
    <row r="209" spans="1:5" x14ac:dyDescent="0.25">
      <c r="A209" s="1">
        <v>40843</v>
      </c>
      <c r="B209" s="3">
        <v>32.326749999999997</v>
      </c>
      <c r="C209" s="2">
        <f t="shared" si="9"/>
        <v>-2.7960974287298834E-2</v>
      </c>
      <c r="D209" s="11">
        <f t="shared" si="10"/>
        <v>-2.7960974287298834E-2</v>
      </c>
      <c r="E209">
        <f t="shared" si="11"/>
        <v>10</v>
      </c>
    </row>
    <row r="210" spans="1:5" x14ac:dyDescent="0.25">
      <c r="A210" s="1">
        <v>40844</v>
      </c>
      <c r="B210" s="3">
        <v>32.800466999999998</v>
      </c>
      <c r="C210" s="2">
        <f t="shared" si="9"/>
        <v>1.4654024917444551E-2</v>
      </c>
      <c r="D210" s="11">
        <f t="shared" si="10"/>
        <v>1.4654024917444551E-2</v>
      </c>
      <c r="E210">
        <f t="shared" si="11"/>
        <v>10</v>
      </c>
    </row>
    <row r="211" spans="1:5" x14ac:dyDescent="0.25">
      <c r="A211" s="1">
        <v>40847</v>
      </c>
      <c r="B211" s="3">
        <v>32.853102999999997</v>
      </c>
      <c r="C211" s="2">
        <f t="shared" si="9"/>
        <v>1.6047332496820757E-3</v>
      </c>
      <c r="D211" s="11">
        <f t="shared" si="10"/>
        <v>1.6047332496820757E-3</v>
      </c>
      <c r="E211">
        <f t="shared" si="11"/>
        <v>10</v>
      </c>
    </row>
    <row r="212" spans="1:5" x14ac:dyDescent="0.25">
      <c r="A212" s="1">
        <v>40848</v>
      </c>
      <c r="B212" s="3">
        <v>32.107436</v>
      </c>
      <c r="C212" s="2">
        <f t="shared" si="9"/>
        <v>-2.2697003689423113E-2</v>
      </c>
      <c r="D212" s="11">
        <f t="shared" si="10"/>
        <v>-2.2697003689423113E-2</v>
      </c>
      <c r="E212">
        <f t="shared" si="11"/>
        <v>11</v>
      </c>
    </row>
    <row r="213" spans="1:5" x14ac:dyDescent="0.25">
      <c r="A213" s="1">
        <v>40849</v>
      </c>
      <c r="B213" s="3">
        <v>32.537292000000001</v>
      </c>
      <c r="C213" s="2">
        <f t="shared" si="9"/>
        <v>1.3388051291295914E-2</v>
      </c>
      <c r="D213" s="11">
        <f t="shared" si="10"/>
        <v>1.3388051291295914E-2</v>
      </c>
      <c r="E213">
        <f t="shared" si="11"/>
        <v>11</v>
      </c>
    </row>
    <row r="214" spans="1:5" x14ac:dyDescent="0.25">
      <c r="A214" s="1">
        <v>40850</v>
      </c>
      <c r="B214" s="3">
        <v>33.089962</v>
      </c>
      <c r="C214" s="2">
        <f t="shared" si="9"/>
        <v>1.6985740546570351E-2</v>
      </c>
      <c r="D214" s="11">
        <f t="shared" si="10"/>
        <v>1.6985740546570351E-2</v>
      </c>
      <c r="E214">
        <f t="shared" si="11"/>
        <v>11</v>
      </c>
    </row>
    <row r="215" spans="1:5" x14ac:dyDescent="0.25">
      <c r="A215" s="1">
        <v>40851</v>
      </c>
      <c r="B215" s="3">
        <v>32.572383000000002</v>
      </c>
      <c r="C215" s="2">
        <f t="shared" si="9"/>
        <v>-1.5641571301895051E-2</v>
      </c>
      <c r="D215" s="11">
        <f t="shared" si="10"/>
        <v>-1.5641571301895051E-2</v>
      </c>
      <c r="E215">
        <f t="shared" si="11"/>
        <v>11</v>
      </c>
    </row>
    <row r="216" spans="1:5" x14ac:dyDescent="0.25">
      <c r="A216" s="1">
        <v>40854</v>
      </c>
      <c r="B216" s="3">
        <v>32.809241</v>
      </c>
      <c r="C216" s="2">
        <f t="shared" si="9"/>
        <v>7.2717430591430167E-3</v>
      </c>
      <c r="D216" s="11">
        <f t="shared" si="10"/>
        <v>7.2717430591430167E-3</v>
      </c>
      <c r="E216">
        <f t="shared" si="11"/>
        <v>11</v>
      </c>
    </row>
    <row r="217" spans="1:5" x14ac:dyDescent="0.25">
      <c r="A217" s="1">
        <v>40855</v>
      </c>
      <c r="B217" s="3">
        <v>32.528520999999998</v>
      </c>
      <c r="C217" s="2">
        <f t="shared" si="9"/>
        <v>-8.5561260012080829E-3</v>
      </c>
      <c r="D217" s="11">
        <f t="shared" si="10"/>
        <v>-8.5561260012080829E-3</v>
      </c>
      <c r="E217">
        <f t="shared" si="11"/>
        <v>11</v>
      </c>
    </row>
    <row r="218" spans="1:5" x14ac:dyDescent="0.25">
      <c r="A218" s="1">
        <v>40856</v>
      </c>
      <c r="B218" s="3">
        <v>32.010942</v>
      </c>
      <c r="C218" s="2">
        <f t="shared" si="9"/>
        <v>-1.5911544210694295E-2</v>
      </c>
      <c r="D218" s="11">
        <f t="shared" si="10"/>
        <v>-1.5911544210694295E-2</v>
      </c>
      <c r="E218">
        <f t="shared" si="11"/>
        <v>11</v>
      </c>
    </row>
    <row r="219" spans="1:5" x14ac:dyDescent="0.25">
      <c r="A219" s="1">
        <v>40857</v>
      </c>
      <c r="B219" s="3">
        <v>32.809241</v>
      </c>
      <c r="C219" s="2">
        <f t="shared" si="9"/>
        <v>2.493831640443446E-2</v>
      </c>
      <c r="D219" s="11">
        <f t="shared" si="10"/>
        <v>2.493831640443446E-2</v>
      </c>
      <c r="E219">
        <f t="shared" si="11"/>
        <v>11</v>
      </c>
    </row>
    <row r="220" spans="1:5" x14ac:dyDescent="0.25">
      <c r="A220" s="1">
        <v>40858</v>
      </c>
      <c r="B220" s="3">
        <v>32.625016000000002</v>
      </c>
      <c r="C220" s="2">
        <f t="shared" si="9"/>
        <v>-5.6150338863370187E-3</v>
      </c>
      <c r="D220" s="11">
        <f t="shared" si="10"/>
        <v>-5.6150338863370187E-3</v>
      </c>
      <c r="E220">
        <f t="shared" si="11"/>
        <v>11</v>
      </c>
    </row>
    <row r="221" spans="1:5" x14ac:dyDescent="0.25">
      <c r="A221" s="1">
        <v>40861</v>
      </c>
      <c r="B221" s="3">
        <v>32.046028999999997</v>
      </c>
      <c r="C221" s="2">
        <f t="shared" si="9"/>
        <v>-1.7746719265976912E-2</v>
      </c>
      <c r="D221" s="11">
        <f t="shared" si="10"/>
        <v>-1.7746719265976912E-2</v>
      </c>
      <c r="E221">
        <f t="shared" si="11"/>
        <v>11</v>
      </c>
    </row>
    <row r="222" spans="1:5" x14ac:dyDescent="0.25">
      <c r="A222" s="1">
        <v>40862</v>
      </c>
      <c r="B222" s="3">
        <v>32.212708999999997</v>
      </c>
      <c r="C222" s="2">
        <f t="shared" si="9"/>
        <v>5.201268462934971E-3</v>
      </c>
      <c r="D222" s="11">
        <f t="shared" si="10"/>
        <v>5.201268462934971E-3</v>
      </c>
      <c r="E222">
        <f t="shared" si="11"/>
        <v>11</v>
      </c>
    </row>
    <row r="223" spans="1:5" x14ac:dyDescent="0.25">
      <c r="A223" s="1">
        <v>40863</v>
      </c>
      <c r="B223" s="3">
        <v>31.642493999999999</v>
      </c>
      <c r="C223" s="2">
        <f t="shared" si="9"/>
        <v>-1.770155375631393E-2</v>
      </c>
      <c r="D223" s="11">
        <f t="shared" si="10"/>
        <v>-1.770155375631393E-2</v>
      </c>
      <c r="E223">
        <f t="shared" si="11"/>
        <v>11</v>
      </c>
    </row>
    <row r="224" spans="1:5" x14ac:dyDescent="0.25">
      <c r="A224" s="1">
        <v>40864</v>
      </c>
      <c r="B224" s="3">
        <v>31.396864000000001</v>
      </c>
      <c r="C224" s="2">
        <f t="shared" si="9"/>
        <v>-7.7626624500584081E-3</v>
      </c>
      <c r="D224" s="11">
        <f t="shared" si="10"/>
        <v>-7.7626624500584081E-3</v>
      </c>
      <c r="E224">
        <f t="shared" si="11"/>
        <v>11</v>
      </c>
    </row>
    <row r="225" spans="1:5" x14ac:dyDescent="0.25">
      <c r="A225" s="1">
        <v>40865</v>
      </c>
      <c r="B225" s="3">
        <v>32.212708999999997</v>
      </c>
      <c r="C225" s="2">
        <f t="shared" si="9"/>
        <v>2.5984920022585564E-2</v>
      </c>
      <c r="D225" s="11">
        <f t="shared" si="10"/>
        <v>2.5984920022585564E-2</v>
      </c>
      <c r="E225">
        <f t="shared" si="11"/>
        <v>11</v>
      </c>
    </row>
    <row r="226" spans="1:5" x14ac:dyDescent="0.25">
      <c r="A226" s="1">
        <v>40868</v>
      </c>
      <c r="B226" s="3">
        <v>31.431954999999999</v>
      </c>
      <c r="C226" s="2">
        <f t="shared" si="9"/>
        <v>-2.4237452367014467E-2</v>
      </c>
      <c r="D226" s="11">
        <f t="shared" si="10"/>
        <v>-2.4237452367014467E-2</v>
      </c>
      <c r="E226">
        <f t="shared" si="11"/>
        <v>11</v>
      </c>
    </row>
    <row r="227" spans="1:5" x14ac:dyDescent="0.25">
      <c r="A227" s="1">
        <v>40869</v>
      </c>
      <c r="B227" s="3">
        <v>31.300366</v>
      </c>
      <c r="C227" s="2">
        <f t="shared" si="9"/>
        <v>-4.1864720155013642E-3</v>
      </c>
      <c r="D227" s="11">
        <f t="shared" si="10"/>
        <v>-4.1864720155013642E-3</v>
      </c>
      <c r="E227">
        <f t="shared" si="11"/>
        <v>11</v>
      </c>
    </row>
    <row r="228" spans="1:5" x14ac:dyDescent="0.25">
      <c r="A228" s="1">
        <v>40870</v>
      </c>
      <c r="B228" s="3">
        <v>30.510836999999999</v>
      </c>
      <c r="C228" s="2">
        <f t="shared" si="9"/>
        <v>-2.5224273735329539E-2</v>
      </c>
      <c r="D228" s="11">
        <f t="shared" si="10"/>
        <v>-2.5224273735329539E-2</v>
      </c>
      <c r="E228">
        <f t="shared" si="11"/>
        <v>11</v>
      </c>
    </row>
    <row r="229" spans="1:5" x14ac:dyDescent="0.25">
      <c r="A229" s="1">
        <v>40872</v>
      </c>
      <c r="B229" s="3">
        <v>30.668742999999999</v>
      </c>
      <c r="C229" s="2">
        <f t="shared" si="9"/>
        <v>5.175407020135192E-3</v>
      </c>
      <c r="D229" s="11">
        <f t="shared" si="10"/>
        <v>5.175407020135192E-3</v>
      </c>
      <c r="E229">
        <f t="shared" si="11"/>
        <v>11</v>
      </c>
    </row>
    <row r="230" spans="1:5" x14ac:dyDescent="0.25">
      <c r="A230" s="1">
        <v>40875</v>
      </c>
      <c r="B230" s="3">
        <v>31.317910999999999</v>
      </c>
      <c r="C230" s="2">
        <f t="shared" si="9"/>
        <v>2.1167088589186703E-2</v>
      </c>
      <c r="D230" s="11">
        <f t="shared" si="10"/>
        <v>2.1167088589186703E-2</v>
      </c>
      <c r="E230">
        <f t="shared" si="11"/>
        <v>11</v>
      </c>
    </row>
    <row r="231" spans="1:5" x14ac:dyDescent="0.25">
      <c r="A231" s="1">
        <v>40876</v>
      </c>
      <c r="B231" s="3">
        <v>31.203868</v>
      </c>
      <c r="C231" s="2">
        <f t="shared" si="9"/>
        <v>-3.6414625483800239E-3</v>
      </c>
      <c r="D231" s="11">
        <f t="shared" si="10"/>
        <v>-3.6414625483800239E-3</v>
      </c>
      <c r="E231">
        <f t="shared" si="11"/>
        <v>11</v>
      </c>
    </row>
    <row r="232" spans="1:5" x14ac:dyDescent="0.25">
      <c r="A232" s="1">
        <v>40877</v>
      </c>
      <c r="B232" s="3">
        <v>32.046028999999997</v>
      </c>
      <c r="C232" s="2">
        <f t="shared" si="9"/>
        <v>2.698899380038389E-2</v>
      </c>
      <c r="D232" s="11">
        <f t="shared" si="10"/>
        <v>2.698899380038389E-2</v>
      </c>
      <c r="E232">
        <f t="shared" si="11"/>
        <v>11</v>
      </c>
    </row>
    <row r="233" spans="1:5" x14ac:dyDescent="0.25">
      <c r="A233" s="1">
        <v>40878</v>
      </c>
      <c r="B233" s="3">
        <v>32.142527000000001</v>
      </c>
      <c r="C233" s="2">
        <f t="shared" si="9"/>
        <v>3.0112311263278198E-3</v>
      </c>
      <c r="D233" s="11">
        <f t="shared" si="10"/>
        <v>3.0112311263278198E-3</v>
      </c>
      <c r="E233">
        <f t="shared" si="11"/>
        <v>12</v>
      </c>
    </row>
    <row r="234" spans="1:5" x14ac:dyDescent="0.25">
      <c r="A234" s="1">
        <v>40879</v>
      </c>
      <c r="B234" s="3">
        <v>32.186388999999998</v>
      </c>
      <c r="C234" s="2">
        <f t="shared" si="9"/>
        <v>1.3646095716120011E-3</v>
      </c>
      <c r="D234" s="11">
        <f t="shared" si="10"/>
        <v>1.3646095716120011E-3</v>
      </c>
      <c r="E234">
        <f t="shared" si="11"/>
        <v>12</v>
      </c>
    </row>
    <row r="235" spans="1:5" x14ac:dyDescent="0.25">
      <c r="A235" s="1">
        <v>40882</v>
      </c>
      <c r="B235" s="3">
        <v>33.072415999999997</v>
      </c>
      <c r="C235" s="2">
        <f t="shared" si="9"/>
        <v>2.7528002597619713E-2</v>
      </c>
      <c r="D235" s="11">
        <f t="shared" si="10"/>
        <v>2.7528002597619713E-2</v>
      </c>
      <c r="E235">
        <f t="shared" si="11"/>
        <v>12</v>
      </c>
    </row>
    <row r="236" spans="1:5" x14ac:dyDescent="0.25">
      <c r="A236" s="1">
        <v>40883</v>
      </c>
      <c r="B236" s="3">
        <v>32.949601000000001</v>
      </c>
      <c r="C236" s="2">
        <f t="shared" si="9"/>
        <v>-3.7135176335468109E-3</v>
      </c>
      <c r="D236" s="11">
        <f t="shared" si="10"/>
        <v>-3.7135176335468109E-3</v>
      </c>
      <c r="E236">
        <f t="shared" si="11"/>
        <v>12</v>
      </c>
    </row>
    <row r="237" spans="1:5" x14ac:dyDescent="0.25">
      <c r="A237" s="1">
        <v>40884</v>
      </c>
      <c r="B237" s="3">
        <v>33.098733000000003</v>
      </c>
      <c r="C237" s="2">
        <f t="shared" si="9"/>
        <v>4.5260639119727606E-3</v>
      </c>
      <c r="D237" s="11">
        <f t="shared" si="10"/>
        <v>4.5260639119727606E-3</v>
      </c>
      <c r="E237">
        <f t="shared" si="11"/>
        <v>12</v>
      </c>
    </row>
    <row r="238" spans="1:5" x14ac:dyDescent="0.25">
      <c r="A238" s="1">
        <v>40885</v>
      </c>
      <c r="B238" s="3">
        <v>33.265408999999998</v>
      </c>
      <c r="C238" s="2">
        <f t="shared" si="9"/>
        <v>5.0357214579783271E-3</v>
      </c>
      <c r="D238" s="11">
        <f t="shared" si="10"/>
        <v>5.0357214579783271E-3</v>
      </c>
      <c r="E238">
        <f t="shared" si="11"/>
        <v>12</v>
      </c>
    </row>
    <row r="239" spans="1:5" x14ac:dyDescent="0.25">
      <c r="A239" s="1">
        <v>40886</v>
      </c>
      <c r="B239" s="3">
        <v>33.177684999999997</v>
      </c>
      <c r="C239" s="2">
        <f t="shared" si="9"/>
        <v>-2.6370936849146051E-3</v>
      </c>
      <c r="D239" s="11">
        <f t="shared" si="10"/>
        <v>-2.6370936849146051E-3</v>
      </c>
      <c r="E239">
        <f t="shared" si="11"/>
        <v>12</v>
      </c>
    </row>
    <row r="240" spans="1:5" x14ac:dyDescent="0.25">
      <c r="A240" s="1">
        <v>40889</v>
      </c>
      <c r="B240" s="3">
        <v>33.142595</v>
      </c>
      <c r="C240" s="2">
        <f t="shared" si="9"/>
        <v>-1.0576385905163889E-3</v>
      </c>
      <c r="D240" s="11">
        <f t="shared" si="10"/>
        <v>-1.0576385905163889E-3</v>
      </c>
      <c r="E240">
        <f t="shared" si="11"/>
        <v>12</v>
      </c>
    </row>
    <row r="241" spans="1:5" x14ac:dyDescent="0.25">
      <c r="A241" s="1">
        <v>40890</v>
      </c>
      <c r="B241" s="3">
        <v>33.037325000000003</v>
      </c>
      <c r="C241" s="2">
        <f t="shared" si="9"/>
        <v>-3.1762751226932385E-3</v>
      </c>
      <c r="D241" s="11">
        <f t="shared" si="10"/>
        <v>-3.1762751226932385E-3</v>
      </c>
      <c r="E241">
        <f t="shared" si="11"/>
        <v>12</v>
      </c>
    </row>
    <row r="242" spans="1:5" x14ac:dyDescent="0.25">
      <c r="A242" s="1">
        <v>40891</v>
      </c>
      <c r="B242" s="3">
        <v>33.142595</v>
      </c>
      <c r="C242" s="2">
        <f t="shared" si="9"/>
        <v>3.1863959930169073E-3</v>
      </c>
      <c r="D242" s="11">
        <f t="shared" si="10"/>
        <v>3.1863959930169073E-3</v>
      </c>
      <c r="E242">
        <f t="shared" si="11"/>
        <v>12</v>
      </c>
    </row>
    <row r="243" spans="1:5" x14ac:dyDescent="0.25">
      <c r="A243" s="1">
        <v>40892</v>
      </c>
      <c r="B243" s="3">
        <v>33.797310000000003</v>
      </c>
      <c r="C243" s="2">
        <f t="shared" si="9"/>
        <v>1.9754488144335201E-2</v>
      </c>
      <c r="D243" s="11">
        <f t="shared" si="10"/>
        <v>1.9754488144335201E-2</v>
      </c>
      <c r="E243">
        <f t="shared" si="11"/>
        <v>12</v>
      </c>
    </row>
    <row r="244" spans="1:5" x14ac:dyDescent="0.25">
      <c r="A244" s="1">
        <v>40893</v>
      </c>
      <c r="B244" s="3">
        <v>34.337006000000002</v>
      </c>
      <c r="C244" s="2">
        <f t="shared" si="9"/>
        <v>1.5968608152542293E-2</v>
      </c>
      <c r="D244" s="11">
        <f t="shared" si="10"/>
        <v>1.5968608152542293E-2</v>
      </c>
      <c r="E244">
        <f t="shared" si="11"/>
        <v>12</v>
      </c>
    </row>
    <row r="245" spans="1:5" x14ac:dyDescent="0.25">
      <c r="A245" s="1">
        <v>40896</v>
      </c>
      <c r="B245" s="3">
        <v>34.089274000000003</v>
      </c>
      <c r="C245" s="2">
        <f t="shared" si="9"/>
        <v>-7.2147233803669187E-3</v>
      </c>
      <c r="D245" s="11">
        <f t="shared" si="10"/>
        <v>-7.2147233803669187E-3</v>
      </c>
      <c r="E245">
        <f t="shared" si="11"/>
        <v>12</v>
      </c>
    </row>
    <row r="246" spans="1:5" x14ac:dyDescent="0.25">
      <c r="A246" s="1">
        <v>40897</v>
      </c>
      <c r="B246" s="3">
        <v>34.717447</v>
      </c>
      <c r="C246" s="2">
        <f t="shared" si="9"/>
        <v>1.8427291822055134E-2</v>
      </c>
      <c r="D246" s="11">
        <f t="shared" si="10"/>
        <v>1.8427291822055134E-2</v>
      </c>
      <c r="E246">
        <f t="shared" si="11"/>
        <v>12</v>
      </c>
    </row>
    <row r="247" spans="1:5" x14ac:dyDescent="0.25">
      <c r="A247" s="1">
        <v>40898</v>
      </c>
      <c r="B247" s="3">
        <v>34.788224999999997</v>
      </c>
      <c r="C247" s="2">
        <f t="shared" si="9"/>
        <v>2.0386867732525701E-3</v>
      </c>
      <c r="D247" s="11">
        <f t="shared" si="10"/>
        <v>2.0386867732525701E-3</v>
      </c>
      <c r="E247">
        <f t="shared" si="11"/>
        <v>12</v>
      </c>
    </row>
    <row r="248" spans="1:5" x14ac:dyDescent="0.25">
      <c r="A248" s="1">
        <v>40899</v>
      </c>
      <c r="B248" s="3">
        <v>34.752834</v>
      </c>
      <c r="C248" s="2">
        <f t="shared" si="9"/>
        <v>-1.0173269834835514E-3</v>
      </c>
      <c r="D248" s="11">
        <f t="shared" si="10"/>
        <v>-1.0173269834835514E-3</v>
      </c>
      <c r="E248">
        <f t="shared" si="11"/>
        <v>12</v>
      </c>
    </row>
    <row r="249" spans="1:5" x14ac:dyDescent="0.25">
      <c r="A249" s="1">
        <v>40900</v>
      </c>
      <c r="B249" s="3">
        <v>35.239446999999998</v>
      </c>
      <c r="C249" s="2">
        <f t="shared" si="9"/>
        <v>1.4002109871097086E-2</v>
      </c>
      <c r="D249" s="11">
        <f t="shared" si="10"/>
        <v>1.4002109871097086E-2</v>
      </c>
      <c r="E249">
        <f t="shared" si="11"/>
        <v>12</v>
      </c>
    </row>
    <row r="250" spans="1:5" x14ac:dyDescent="0.25">
      <c r="A250" s="1">
        <v>40904</v>
      </c>
      <c r="B250" s="3">
        <v>35.283684000000001</v>
      </c>
      <c r="C250" s="2">
        <f t="shared" si="9"/>
        <v>1.2553261689947214E-3</v>
      </c>
      <c r="D250" s="11">
        <f t="shared" si="10"/>
        <v>1.2553261689947214E-3</v>
      </c>
      <c r="E250">
        <f t="shared" si="11"/>
        <v>12</v>
      </c>
    </row>
    <row r="251" spans="1:5" x14ac:dyDescent="0.25">
      <c r="A251" s="1">
        <v>40905</v>
      </c>
      <c r="B251" s="3">
        <v>34.867851999999999</v>
      </c>
      <c r="C251" s="2">
        <f t="shared" si="9"/>
        <v>-1.1785390663854764E-2</v>
      </c>
      <c r="D251" s="11">
        <f t="shared" si="10"/>
        <v>-1.1785390663854764E-2</v>
      </c>
      <c r="E251">
        <f t="shared" si="11"/>
        <v>12</v>
      </c>
    </row>
    <row r="252" spans="1:5" x14ac:dyDescent="0.25">
      <c r="A252" s="1">
        <v>40906</v>
      </c>
      <c r="B252" s="3">
        <v>35.310225000000003</v>
      </c>
      <c r="C252" s="2">
        <f t="shared" si="9"/>
        <v>1.268713082756011E-2</v>
      </c>
      <c r="D252" s="11">
        <f t="shared" si="10"/>
        <v>1.268713082756011E-2</v>
      </c>
      <c r="E252">
        <f t="shared" si="11"/>
        <v>12</v>
      </c>
    </row>
    <row r="253" spans="1:5" x14ac:dyDescent="0.25">
      <c r="A253" s="1">
        <v>40907</v>
      </c>
      <c r="B253" s="3">
        <v>34.929783999999998</v>
      </c>
      <c r="C253" s="2">
        <f t="shared" si="9"/>
        <v>-1.07742445708008E-2</v>
      </c>
      <c r="D253" s="11">
        <f t="shared" si="10"/>
        <v>-1.07742445708008E-2</v>
      </c>
      <c r="E253">
        <f t="shared" si="11"/>
        <v>12</v>
      </c>
    </row>
    <row r="254" spans="1:5" x14ac:dyDescent="0.25">
      <c r="A254" s="1">
        <v>40911</v>
      </c>
      <c r="B254" s="3">
        <v>33.921174000000001</v>
      </c>
      <c r="C254" s="2">
        <f t="shared" si="9"/>
        <v>-2.8875357488611936E-2</v>
      </c>
      <c r="D254" s="11">
        <f t="shared" si="10"/>
        <v>-2.8875357488611936E-2</v>
      </c>
      <c r="E254">
        <f t="shared" si="11"/>
        <v>1</v>
      </c>
    </row>
    <row r="255" spans="1:5" x14ac:dyDescent="0.25">
      <c r="A255" s="1">
        <v>40912</v>
      </c>
      <c r="B255" s="3">
        <v>34.106969999999997</v>
      </c>
      <c r="C255" s="2">
        <f t="shared" si="9"/>
        <v>5.477286841546118E-3</v>
      </c>
      <c r="D255" s="11">
        <f t="shared" si="10"/>
        <v>5.477286841546118E-3</v>
      </c>
      <c r="E255">
        <f t="shared" si="11"/>
        <v>1</v>
      </c>
    </row>
    <row r="256" spans="1:5" x14ac:dyDescent="0.25">
      <c r="A256" s="1">
        <v>40913</v>
      </c>
      <c r="B256" s="3">
        <v>34.319310000000002</v>
      </c>
      <c r="C256" s="2">
        <f t="shared" si="9"/>
        <v>6.2257069449442341E-3</v>
      </c>
      <c r="D256" s="11">
        <f t="shared" si="10"/>
        <v>6.2257069449442341E-3</v>
      </c>
      <c r="E256">
        <f t="shared" si="11"/>
        <v>1</v>
      </c>
    </row>
    <row r="257" spans="1:5" x14ac:dyDescent="0.25">
      <c r="A257" s="1">
        <v>40914</v>
      </c>
      <c r="B257" s="3">
        <v>34.080427999999998</v>
      </c>
      <c r="C257" s="2">
        <f t="shared" si="9"/>
        <v>-6.9605711769847294E-3</v>
      </c>
      <c r="D257" s="11">
        <f t="shared" si="10"/>
        <v>-6.9605711769847294E-3</v>
      </c>
      <c r="E257">
        <f t="shared" si="11"/>
        <v>1</v>
      </c>
    </row>
    <row r="258" spans="1:5" x14ac:dyDescent="0.25">
      <c r="A258" s="1">
        <v>40917</v>
      </c>
      <c r="B258" s="3">
        <v>34.080427999999998</v>
      </c>
      <c r="C258" s="2">
        <f t="shared" si="9"/>
        <v>0</v>
      </c>
      <c r="D258" s="11">
        <f t="shared" si="10"/>
        <v>0</v>
      </c>
      <c r="E258">
        <f t="shared" si="11"/>
        <v>1</v>
      </c>
    </row>
    <row r="259" spans="1:5" x14ac:dyDescent="0.25">
      <c r="A259" s="1">
        <v>40918</v>
      </c>
      <c r="B259" s="3">
        <v>34.168902000000003</v>
      </c>
      <c r="C259" s="2">
        <f t="shared" si="9"/>
        <v>2.5960354723246156E-3</v>
      </c>
      <c r="D259" s="11">
        <f t="shared" si="10"/>
        <v>2.5960354723246156E-3</v>
      </c>
      <c r="E259">
        <f t="shared" si="11"/>
        <v>1</v>
      </c>
    </row>
    <row r="260" spans="1:5" x14ac:dyDescent="0.25">
      <c r="A260" s="1">
        <v>40919</v>
      </c>
      <c r="B260" s="3">
        <v>33.753073000000001</v>
      </c>
      <c r="C260" s="2">
        <f t="shared" ref="C260:C323" si="12">(B260-B259)/B259</f>
        <v>-1.2169808675736849E-2</v>
      </c>
      <c r="D260" s="11">
        <f t="shared" ref="D260:D323" si="13">C260</f>
        <v>-1.2169808675736849E-2</v>
      </c>
      <c r="E260">
        <f t="shared" ref="E260:E323" si="14">MONTH(A260)</f>
        <v>1</v>
      </c>
    </row>
    <row r="261" spans="1:5" x14ac:dyDescent="0.25">
      <c r="A261" s="1">
        <v>40920</v>
      </c>
      <c r="B261" s="3">
        <v>33.584969000000001</v>
      </c>
      <c r="C261" s="2">
        <f t="shared" si="12"/>
        <v>-4.980405784089632E-3</v>
      </c>
      <c r="D261" s="11">
        <f t="shared" si="13"/>
        <v>-4.980405784089632E-3</v>
      </c>
      <c r="E261">
        <f t="shared" si="14"/>
        <v>1</v>
      </c>
    </row>
    <row r="262" spans="1:5" x14ac:dyDescent="0.25">
      <c r="A262" s="1">
        <v>40921</v>
      </c>
      <c r="B262" s="3">
        <v>33.461105000000003</v>
      </c>
      <c r="C262" s="2">
        <f t="shared" si="12"/>
        <v>-3.6880784377081761E-3</v>
      </c>
      <c r="D262" s="11">
        <f t="shared" si="13"/>
        <v>-3.6880784377081761E-3</v>
      </c>
      <c r="E262">
        <f t="shared" si="14"/>
        <v>1</v>
      </c>
    </row>
    <row r="263" spans="1:5" x14ac:dyDescent="0.25">
      <c r="A263" s="1">
        <v>40925</v>
      </c>
      <c r="B263" s="3">
        <v>33.293005000000001</v>
      </c>
      <c r="C263" s="2">
        <f t="shared" si="12"/>
        <v>-5.0237432386050183E-3</v>
      </c>
      <c r="D263" s="11">
        <f t="shared" si="13"/>
        <v>-5.0237432386050183E-3</v>
      </c>
      <c r="E263">
        <f t="shared" si="14"/>
        <v>1</v>
      </c>
    </row>
    <row r="264" spans="1:5" x14ac:dyDescent="0.25">
      <c r="A264" s="1">
        <v>40926</v>
      </c>
      <c r="B264" s="3">
        <v>33.372632000000003</v>
      </c>
      <c r="C264" s="2">
        <f t="shared" si="12"/>
        <v>2.3917036026036734E-3</v>
      </c>
      <c r="D264" s="11">
        <f t="shared" si="13"/>
        <v>2.3917036026036734E-3</v>
      </c>
      <c r="E264">
        <f t="shared" si="14"/>
        <v>1</v>
      </c>
    </row>
    <row r="265" spans="1:5" x14ac:dyDescent="0.25">
      <c r="A265" s="1">
        <v>40927</v>
      </c>
      <c r="B265" s="3">
        <v>33.027580999999998</v>
      </c>
      <c r="C265" s="2">
        <f t="shared" si="12"/>
        <v>-1.0339340331323136E-2</v>
      </c>
      <c r="D265" s="11">
        <f t="shared" si="13"/>
        <v>-1.0339340331323136E-2</v>
      </c>
      <c r="E265">
        <f t="shared" si="14"/>
        <v>1</v>
      </c>
    </row>
    <row r="266" spans="1:5" x14ac:dyDescent="0.25">
      <c r="A266" s="1">
        <v>40928</v>
      </c>
      <c r="B266" s="3">
        <v>33.328392000000001</v>
      </c>
      <c r="C266" s="2">
        <f t="shared" si="12"/>
        <v>9.1078725989651825E-3</v>
      </c>
      <c r="D266" s="11">
        <f t="shared" si="13"/>
        <v>9.1078725989651825E-3</v>
      </c>
      <c r="E266">
        <f t="shared" si="14"/>
        <v>1</v>
      </c>
    </row>
    <row r="267" spans="1:5" x14ac:dyDescent="0.25">
      <c r="A267" s="1">
        <v>40931</v>
      </c>
      <c r="B267" s="3">
        <v>33.699987</v>
      </c>
      <c r="C267" s="2">
        <f t="shared" si="12"/>
        <v>1.1149502802295388E-2</v>
      </c>
      <c r="D267" s="11">
        <f t="shared" si="13"/>
        <v>1.1149502802295388E-2</v>
      </c>
      <c r="E267">
        <f t="shared" si="14"/>
        <v>1</v>
      </c>
    </row>
    <row r="268" spans="1:5" x14ac:dyDescent="0.25">
      <c r="A268" s="1">
        <v>40932</v>
      </c>
      <c r="B268" s="3">
        <v>33.44341</v>
      </c>
      <c r="C268" s="2">
        <f t="shared" si="12"/>
        <v>-7.6135637678435919E-3</v>
      </c>
      <c r="D268" s="11">
        <f t="shared" si="13"/>
        <v>-7.6135637678435919E-3</v>
      </c>
      <c r="E268">
        <f t="shared" si="14"/>
        <v>1</v>
      </c>
    </row>
    <row r="269" spans="1:5" x14ac:dyDescent="0.25">
      <c r="A269" s="1">
        <v>40933</v>
      </c>
      <c r="B269" s="3">
        <v>34.292766</v>
      </c>
      <c r="C269" s="2">
        <f t="shared" si="12"/>
        <v>2.5396812107377813E-2</v>
      </c>
      <c r="D269" s="11">
        <f t="shared" si="13"/>
        <v>2.5396812107377813E-2</v>
      </c>
      <c r="E269">
        <f t="shared" si="14"/>
        <v>1</v>
      </c>
    </row>
    <row r="270" spans="1:5" x14ac:dyDescent="0.25">
      <c r="A270" s="1">
        <v>40934</v>
      </c>
      <c r="B270" s="3">
        <v>34.575887999999999</v>
      </c>
      <c r="C270" s="2">
        <f t="shared" si="12"/>
        <v>8.2560269416587385E-3</v>
      </c>
      <c r="D270" s="11">
        <f t="shared" si="13"/>
        <v>8.2560269416587385E-3</v>
      </c>
      <c r="E270">
        <f t="shared" si="14"/>
        <v>1</v>
      </c>
    </row>
    <row r="271" spans="1:5" x14ac:dyDescent="0.25">
      <c r="A271" s="1">
        <v>40935</v>
      </c>
      <c r="B271" s="3">
        <v>34.248528999999998</v>
      </c>
      <c r="C271" s="2">
        <f t="shared" si="12"/>
        <v>-9.4678407102661045E-3</v>
      </c>
      <c r="D271" s="11">
        <f t="shared" si="13"/>
        <v>-9.4678407102661045E-3</v>
      </c>
      <c r="E271">
        <f t="shared" si="14"/>
        <v>1</v>
      </c>
    </row>
    <row r="272" spans="1:5" x14ac:dyDescent="0.25">
      <c r="A272" s="1">
        <v>40938</v>
      </c>
      <c r="B272" s="3">
        <v>33.947715000000002</v>
      </c>
      <c r="C272" s="2">
        <f t="shared" si="12"/>
        <v>-8.7832677426816046E-3</v>
      </c>
      <c r="D272" s="11">
        <f t="shared" si="13"/>
        <v>-8.7832677426816046E-3</v>
      </c>
      <c r="E272">
        <f t="shared" si="14"/>
        <v>1</v>
      </c>
    </row>
    <row r="273" spans="1:5" x14ac:dyDescent="0.25">
      <c r="A273" s="1">
        <v>40939</v>
      </c>
      <c r="B273" s="3">
        <v>34.345852000000001</v>
      </c>
      <c r="C273" s="2">
        <f t="shared" si="12"/>
        <v>1.1727946932510726E-2</v>
      </c>
      <c r="D273" s="11">
        <f t="shared" si="13"/>
        <v>1.1727946932510726E-2</v>
      </c>
      <c r="E273">
        <f t="shared" si="14"/>
        <v>1</v>
      </c>
    </row>
    <row r="274" spans="1:5" x14ac:dyDescent="0.25">
      <c r="A274" s="1">
        <v>40940</v>
      </c>
      <c r="B274" s="3">
        <v>34.549343</v>
      </c>
      <c r="C274" s="2">
        <f t="shared" si="12"/>
        <v>5.9247620353106876E-3</v>
      </c>
      <c r="D274" s="11">
        <f t="shared" si="13"/>
        <v>5.9247620353106876E-3</v>
      </c>
      <c r="E274">
        <f t="shared" si="14"/>
        <v>2</v>
      </c>
    </row>
    <row r="275" spans="1:5" x14ac:dyDescent="0.25">
      <c r="A275" s="1">
        <v>40941</v>
      </c>
      <c r="B275" s="3">
        <v>34.575887999999999</v>
      </c>
      <c r="C275" s="2">
        <f t="shared" si="12"/>
        <v>7.683214120742819E-4</v>
      </c>
      <c r="D275" s="11">
        <f t="shared" si="13"/>
        <v>7.683214120742819E-4</v>
      </c>
      <c r="E275">
        <f t="shared" si="14"/>
        <v>2</v>
      </c>
    </row>
    <row r="276" spans="1:5" x14ac:dyDescent="0.25">
      <c r="A276" s="1">
        <v>40942</v>
      </c>
      <c r="B276" s="3">
        <v>34.195445999999997</v>
      </c>
      <c r="C276" s="2">
        <f t="shared" si="12"/>
        <v>-1.1003101352017399E-2</v>
      </c>
      <c r="D276" s="11">
        <f t="shared" si="13"/>
        <v>-1.1003101352017399E-2</v>
      </c>
      <c r="E276">
        <f t="shared" si="14"/>
        <v>2</v>
      </c>
    </row>
    <row r="277" spans="1:5" x14ac:dyDescent="0.25">
      <c r="A277" s="1">
        <v>40945</v>
      </c>
      <c r="B277" s="3">
        <v>33.912328000000002</v>
      </c>
      <c r="C277" s="2">
        <f t="shared" si="12"/>
        <v>-8.2794065619145509E-3</v>
      </c>
      <c r="D277" s="11">
        <f t="shared" si="13"/>
        <v>-8.2794065619145509E-3</v>
      </c>
      <c r="E277">
        <f t="shared" si="14"/>
        <v>2</v>
      </c>
    </row>
    <row r="278" spans="1:5" x14ac:dyDescent="0.25">
      <c r="A278" s="1">
        <v>40946</v>
      </c>
      <c r="B278" s="3">
        <v>34.027341999999997</v>
      </c>
      <c r="C278" s="2">
        <f t="shared" si="12"/>
        <v>3.3915100137034255E-3</v>
      </c>
      <c r="D278" s="11">
        <f t="shared" si="13"/>
        <v>3.3915100137034255E-3</v>
      </c>
      <c r="E278">
        <f t="shared" si="14"/>
        <v>2</v>
      </c>
    </row>
    <row r="279" spans="1:5" x14ac:dyDescent="0.25">
      <c r="A279" s="1">
        <v>40947</v>
      </c>
      <c r="B279" s="3">
        <v>33.779615</v>
      </c>
      <c r="C279" s="2">
        <f t="shared" si="12"/>
        <v>-7.2802336426982042E-3</v>
      </c>
      <c r="D279" s="11">
        <f t="shared" si="13"/>
        <v>-7.2802336426982042E-3</v>
      </c>
      <c r="E279">
        <f t="shared" si="14"/>
        <v>2</v>
      </c>
    </row>
    <row r="280" spans="1:5" x14ac:dyDescent="0.25">
      <c r="A280" s="1">
        <v>40948</v>
      </c>
      <c r="B280" s="3">
        <v>33.735377999999997</v>
      </c>
      <c r="C280" s="2">
        <f t="shared" si="12"/>
        <v>-1.3095767965384604E-3</v>
      </c>
      <c r="D280" s="11">
        <f t="shared" si="13"/>
        <v>-1.3095767965384604E-3</v>
      </c>
      <c r="E280">
        <f t="shared" si="14"/>
        <v>2</v>
      </c>
    </row>
    <row r="281" spans="1:5" x14ac:dyDescent="0.25">
      <c r="A281" s="1">
        <v>40949</v>
      </c>
      <c r="B281" s="3">
        <v>34.071579</v>
      </c>
      <c r="C281" s="2">
        <f t="shared" si="12"/>
        <v>9.9658287510518678E-3</v>
      </c>
      <c r="D281" s="11">
        <f t="shared" si="13"/>
        <v>9.9658287510518678E-3</v>
      </c>
      <c r="E281">
        <f t="shared" si="14"/>
        <v>2</v>
      </c>
    </row>
    <row r="282" spans="1:5" x14ac:dyDescent="0.25">
      <c r="A282" s="1">
        <v>40952</v>
      </c>
      <c r="B282" s="3">
        <v>34.186596999999999</v>
      </c>
      <c r="C282" s="2">
        <f t="shared" si="12"/>
        <v>3.3757754520270158E-3</v>
      </c>
      <c r="D282" s="11">
        <f t="shared" si="13"/>
        <v>3.3757754520270158E-3</v>
      </c>
      <c r="E282">
        <f t="shared" si="14"/>
        <v>2</v>
      </c>
    </row>
    <row r="283" spans="1:5" x14ac:dyDescent="0.25">
      <c r="A283" s="1">
        <v>40953</v>
      </c>
      <c r="B283" s="3">
        <v>34.602429000000001</v>
      </c>
      <c r="C283" s="2">
        <f t="shared" si="12"/>
        <v>1.2163597330263723E-2</v>
      </c>
      <c r="D283" s="11">
        <f t="shared" si="13"/>
        <v>1.2163597330263723E-2</v>
      </c>
      <c r="E283">
        <f t="shared" si="14"/>
        <v>2</v>
      </c>
    </row>
    <row r="284" spans="1:5" x14ac:dyDescent="0.25">
      <c r="A284" s="1">
        <v>40954</v>
      </c>
      <c r="B284" s="3">
        <v>35.301378999999997</v>
      </c>
      <c r="C284" s="2">
        <f t="shared" si="12"/>
        <v>2.0199449003999007E-2</v>
      </c>
      <c r="D284" s="11">
        <f t="shared" si="13"/>
        <v>2.0199449003999007E-2</v>
      </c>
      <c r="E284">
        <f t="shared" si="14"/>
        <v>2</v>
      </c>
    </row>
    <row r="285" spans="1:5" x14ac:dyDescent="0.25">
      <c r="A285" s="1">
        <v>40955</v>
      </c>
      <c r="B285" s="3">
        <v>35.389853000000002</v>
      </c>
      <c r="C285" s="2">
        <f t="shared" si="12"/>
        <v>2.5062477021083242E-3</v>
      </c>
      <c r="D285" s="11">
        <f t="shared" si="13"/>
        <v>2.5062477021083242E-3</v>
      </c>
      <c r="E285">
        <f t="shared" si="14"/>
        <v>2</v>
      </c>
    </row>
    <row r="286" spans="1:5" x14ac:dyDescent="0.25">
      <c r="A286" s="1">
        <v>40956</v>
      </c>
      <c r="B286" s="3">
        <v>34.991715999999997</v>
      </c>
      <c r="C286" s="2">
        <f t="shared" si="12"/>
        <v>-1.1250032601152808E-2</v>
      </c>
      <c r="D286" s="11">
        <f t="shared" si="13"/>
        <v>-1.1250032601152808E-2</v>
      </c>
      <c r="E286">
        <f t="shared" si="14"/>
        <v>2</v>
      </c>
    </row>
    <row r="287" spans="1:5" x14ac:dyDescent="0.25">
      <c r="A287" s="1">
        <v>40960</v>
      </c>
      <c r="B287" s="3">
        <v>34.690902000000001</v>
      </c>
      <c r="C287" s="2">
        <f t="shared" si="12"/>
        <v>-8.5967204352023069E-3</v>
      </c>
      <c r="D287" s="11">
        <f t="shared" si="13"/>
        <v>-8.5967204352023069E-3</v>
      </c>
      <c r="E287">
        <f t="shared" si="14"/>
        <v>2</v>
      </c>
    </row>
    <row r="288" spans="1:5" x14ac:dyDescent="0.25">
      <c r="A288" s="1">
        <v>40961</v>
      </c>
      <c r="B288" s="3">
        <v>34.398938000000001</v>
      </c>
      <c r="C288" s="2">
        <f t="shared" si="12"/>
        <v>-8.4161547601154935E-3</v>
      </c>
      <c r="D288" s="11">
        <f t="shared" si="13"/>
        <v>-8.4161547601154935E-3</v>
      </c>
      <c r="E288">
        <f t="shared" si="14"/>
        <v>2</v>
      </c>
    </row>
    <row r="289" spans="1:5" x14ac:dyDescent="0.25">
      <c r="A289" s="1">
        <v>40962</v>
      </c>
      <c r="B289" s="3">
        <v>34.390087999999999</v>
      </c>
      <c r="C289" s="2">
        <f t="shared" si="12"/>
        <v>-2.5727538449013939E-4</v>
      </c>
      <c r="D289" s="11">
        <f t="shared" si="13"/>
        <v>-2.5727538449013939E-4</v>
      </c>
      <c r="E289">
        <f t="shared" si="14"/>
        <v>2</v>
      </c>
    </row>
    <row r="290" spans="1:5" x14ac:dyDescent="0.25">
      <c r="A290" s="1">
        <v>40963</v>
      </c>
      <c r="B290" s="3">
        <v>34.142359999999996</v>
      </c>
      <c r="C290" s="2">
        <f t="shared" si="12"/>
        <v>-7.2034709536073936E-3</v>
      </c>
      <c r="D290" s="11">
        <f t="shared" si="13"/>
        <v>-7.2034709536073936E-3</v>
      </c>
      <c r="E290">
        <f t="shared" si="14"/>
        <v>2</v>
      </c>
    </row>
    <row r="291" spans="1:5" x14ac:dyDescent="0.25">
      <c r="A291" s="1">
        <v>40966</v>
      </c>
      <c r="B291" s="3">
        <v>33.983105999999999</v>
      </c>
      <c r="C291" s="2">
        <f t="shared" si="12"/>
        <v>-4.664411013181196E-3</v>
      </c>
      <c r="D291" s="11">
        <f t="shared" si="13"/>
        <v>-4.664411013181196E-3</v>
      </c>
      <c r="E291">
        <f t="shared" si="14"/>
        <v>2</v>
      </c>
    </row>
    <row r="292" spans="1:5" x14ac:dyDescent="0.25">
      <c r="A292" s="1">
        <v>40967</v>
      </c>
      <c r="B292" s="3">
        <v>33.726528999999999</v>
      </c>
      <c r="C292" s="2">
        <f t="shared" si="12"/>
        <v>-7.5501338812291041E-3</v>
      </c>
      <c r="D292" s="11">
        <f t="shared" si="13"/>
        <v>-7.5501338812291041E-3</v>
      </c>
      <c r="E292">
        <f t="shared" si="14"/>
        <v>2</v>
      </c>
    </row>
    <row r="293" spans="1:5" x14ac:dyDescent="0.25">
      <c r="A293" s="1">
        <v>40968</v>
      </c>
      <c r="B293" s="3">
        <v>33.664597000000001</v>
      </c>
      <c r="C293" s="2">
        <f t="shared" si="12"/>
        <v>-1.8362992527336201E-3</v>
      </c>
      <c r="D293" s="11">
        <f t="shared" si="13"/>
        <v>-1.8362992527336201E-3</v>
      </c>
      <c r="E293">
        <f t="shared" si="14"/>
        <v>2</v>
      </c>
    </row>
    <row r="294" spans="1:5" x14ac:dyDescent="0.25">
      <c r="A294" s="1">
        <v>40969</v>
      </c>
      <c r="B294" s="3">
        <v>33.744224000000003</v>
      </c>
      <c r="C294" s="2">
        <f t="shared" si="12"/>
        <v>2.3653038234796664E-3</v>
      </c>
      <c r="D294" s="11">
        <f t="shared" si="13"/>
        <v>2.3653038234796664E-3</v>
      </c>
      <c r="E294">
        <f t="shared" si="14"/>
        <v>3</v>
      </c>
    </row>
    <row r="295" spans="1:5" x14ac:dyDescent="0.25">
      <c r="A295" s="1">
        <v>40970</v>
      </c>
      <c r="B295" s="3">
        <v>33.44341</v>
      </c>
      <c r="C295" s="2">
        <f t="shared" si="12"/>
        <v>-8.9145330471965389E-3</v>
      </c>
      <c r="D295" s="11">
        <f t="shared" si="13"/>
        <v>-8.9145330471965389E-3</v>
      </c>
      <c r="E295">
        <f t="shared" si="14"/>
        <v>3</v>
      </c>
    </row>
    <row r="296" spans="1:5" x14ac:dyDescent="0.25">
      <c r="A296" s="1">
        <v>40973</v>
      </c>
      <c r="B296" s="3">
        <v>33.496496</v>
      </c>
      <c r="C296" s="2">
        <f t="shared" si="12"/>
        <v>1.5873381332824736E-3</v>
      </c>
      <c r="D296" s="11">
        <f t="shared" si="13"/>
        <v>1.5873381332824736E-3</v>
      </c>
      <c r="E296">
        <f t="shared" si="14"/>
        <v>3</v>
      </c>
    </row>
    <row r="297" spans="1:5" x14ac:dyDescent="0.25">
      <c r="A297" s="1">
        <v>40974</v>
      </c>
      <c r="B297" s="3">
        <v>33.496496</v>
      </c>
      <c r="C297" s="2">
        <f t="shared" si="12"/>
        <v>0</v>
      </c>
      <c r="D297" s="11">
        <f t="shared" si="13"/>
        <v>0</v>
      </c>
      <c r="E297">
        <f t="shared" si="14"/>
        <v>3</v>
      </c>
    </row>
    <row r="298" spans="1:5" x14ac:dyDescent="0.25">
      <c r="A298" s="1">
        <v>40975</v>
      </c>
      <c r="B298" s="3">
        <v>33.337240999999999</v>
      </c>
      <c r="C298" s="2">
        <f t="shared" si="12"/>
        <v>-4.7543778907501756E-3</v>
      </c>
      <c r="D298" s="11">
        <f t="shared" si="13"/>
        <v>-4.7543778907501756E-3</v>
      </c>
      <c r="E298">
        <f t="shared" si="14"/>
        <v>3</v>
      </c>
    </row>
    <row r="299" spans="1:5" x14ac:dyDescent="0.25">
      <c r="A299" s="1">
        <v>40976</v>
      </c>
      <c r="B299" s="3">
        <v>33.354937</v>
      </c>
      <c r="C299" s="2">
        <f t="shared" si="12"/>
        <v>5.3081777223258587E-4</v>
      </c>
      <c r="D299" s="11">
        <f t="shared" si="13"/>
        <v>5.3081777223258587E-4</v>
      </c>
      <c r="E299">
        <f t="shared" si="14"/>
        <v>3</v>
      </c>
    </row>
    <row r="300" spans="1:5" x14ac:dyDescent="0.25">
      <c r="A300" s="1">
        <v>40977</v>
      </c>
      <c r="B300" s="3">
        <v>33.699987</v>
      </c>
      <c r="C300" s="2">
        <f t="shared" si="12"/>
        <v>1.0344795434630877E-2</v>
      </c>
      <c r="D300" s="11">
        <f t="shared" si="13"/>
        <v>1.0344795434630877E-2</v>
      </c>
      <c r="E300">
        <f t="shared" si="14"/>
        <v>3</v>
      </c>
    </row>
    <row r="301" spans="1:5" x14ac:dyDescent="0.25">
      <c r="A301" s="1">
        <v>40980</v>
      </c>
      <c r="B301" s="3">
        <v>34.089274000000003</v>
      </c>
      <c r="C301" s="2">
        <f t="shared" si="12"/>
        <v>1.1551547482792888E-2</v>
      </c>
      <c r="D301" s="11">
        <f t="shared" si="13"/>
        <v>1.1551547482792888E-2</v>
      </c>
      <c r="E301">
        <f t="shared" si="14"/>
        <v>3</v>
      </c>
    </row>
    <row r="302" spans="1:5" x14ac:dyDescent="0.25">
      <c r="A302" s="1">
        <v>40981</v>
      </c>
      <c r="B302" s="3">
        <v>34.443173999999999</v>
      </c>
      <c r="C302" s="2">
        <f t="shared" si="12"/>
        <v>1.0381564594188654E-2</v>
      </c>
      <c r="D302" s="11">
        <f t="shared" si="13"/>
        <v>1.0381564594188654E-2</v>
      </c>
      <c r="E302">
        <f t="shared" si="14"/>
        <v>3</v>
      </c>
    </row>
    <row r="303" spans="1:5" x14ac:dyDescent="0.25">
      <c r="A303" s="1">
        <v>40982</v>
      </c>
      <c r="B303" s="3">
        <v>34.195445999999997</v>
      </c>
      <c r="C303" s="2">
        <f t="shared" si="12"/>
        <v>-7.1923685081985234E-3</v>
      </c>
      <c r="D303" s="11">
        <f t="shared" si="13"/>
        <v>-7.1923685081985234E-3</v>
      </c>
      <c r="E303">
        <f t="shared" si="14"/>
        <v>3</v>
      </c>
    </row>
    <row r="304" spans="1:5" x14ac:dyDescent="0.25">
      <c r="A304" s="1">
        <v>40983</v>
      </c>
      <c r="B304" s="3">
        <v>34.320408999999998</v>
      </c>
      <c r="C304" s="2">
        <f t="shared" si="12"/>
        <v>3.6543754978367897E-3</v>
      </c>
      <c r="D304" s="11">
        <f t="shared" si="13"/>
        <v>3.6543754978367897E-3</v>
      </c>
      <c r="E304">
        <f t="shared" si="14"/>
        <v>3</v>
      </c>
    </row>
    <row r="305" spans="1:5" x14ac:dyDescent="0.25">
      <c r="A305" s="1">
        <v>40984</v>
      </c>
      <c r="B305" s="3">
        <v>34.409666999999999</v>
      </c>
      <c r="C305" s="2">
        <f t="shared" si="12"/>
        <v>2.6007265822502569E-3</v>
      </c>
      <c r="D305" s="11">
        <f t="shared" si="13"/>
        <v>2.6007265822502569E-3</v>
      </c>
      <c r="E305">
        <f t="shared" si="14"/>
        <v>3</v>
      </c>
    </row>
    <row r="306" spans="1:5" x14ac:dyDescent="0.25">
      <c r="A306" s="1">
        <v>40987</v>
      </c>
      <c r="B306" s="3">
        <v>34.507854000000002</v>
      </c>
      <c r="C306" s="2">
        <f t="shared" si="12"/>
        <v>2.8534713805862437E-3</v>
      </c>
      <c r="D306" s="11">
        <f t="shared" si="13"/>
        <v>2.8534713805862437E-3</v>
      </c>
      <c r="E306">
        <f t="shared" si="14"/>
        <v>3</v>
      </c>
    </row>
    <row r="307" spans="1:5" x14ac:dyDescent="0.25">
      <c r="A307" s="1">
        <v>40988</v>
      </c>
      <c r="B307" s="3">
        <v>34.257927000000002</v>
      </c>
      <c r="C307" s="2">
        <f t="shared" si="12"/>
        <v>-7.242612073181936E-3</v>
      </c>
      <c r="D307" s="11">
        <f t="shared" si="13"/>
        <v>-7.242612073181936E-3</v>
      </c>
      <c r="E307">
        <f t="shared" si="14"/>
        <v>3</v>
      </c>
    </row>
    <row r="308" spans="1:5" x14ac:dyDescent="0.25">
      <c r="A308" s="1">
        <v>40989</v>
      </c>
      <c r="B308" s="3">
        <v>34.454296999999997</v>
      </c>
      <c r="C308" s="2">
        <f t="shared" si="12"/>
        <v>5.7321039886620868E-3</v>
      </c>
      <c r="D308" s="11">
        <f t="shared" si="13"/>
        <v>5.7321039886620868E-3</v>
      </c>
      <c r="E308">
        <f t="shared" si="14"/>
        <v>3</v>
      </c>
    </row>
    <row r="309" spans="1:5" x14ac:dyDescent="0.25">
      <c r="A309" s="1">
        <v>40990</v>
      </c>
      <c r="B309" s="3">
        <v>34.766708000000001</v>
      </c>
      <c r="C309" s="2">
        <f t="shared" si="12"/>
        <v>9.0674031166563772E-3</v>
      </c>
      <c r="D309" s="11">
        <f t="shared" si="13"/>
        <v>9.0674031166563772E-3</v>
      </c>
      <c r="E309">
        <f t="shared" si="14"/>
        <v>3</v>
      </c>
    </row>
    <row r="310" spans="1:5" x14ac:dyDescent="0.25">
      <c r="A310" s="1">
        <v>40991</v>
      </c>
      <c r="B310" s="3">
        <v>34.60604</v>
      </c>
      <c r="C310" s="2">
        <f t="shared" si="12"/>
        <v>-4.6213176122398801E-3</v>
      </c>
      <c r="D310" s="11">
        <f t="shared" si="13"/>
        <v>-4.6213176122398801E-3</v>
      </c>
      <c r="E310">
        <f t="shared" si="14"/>
        <v>3</v>
      </c>
    </row>
    <row r="311" spans="1:5" x14ac:dyDescent="0.25">
      <c r="A311" s="1">
        <v>40994</v>
      </c>
      <c r="B311" s="3">
        <v>34.597112000000003</v>
      </c>
      <c r="C311" s="2">
        <f t="shared" si="12"/>
        <v>-2.5798964573806716E-4</v>
      </c>
      <c r="D311" s="11">
        <f t="shared" si="13"/>
        <v>-2.5798964573806716E-4</v>
      </c>
      <c r="E311">
        <f t="shared" si="14"/>
        <v>3</v>
      </c>
    </row>
    <row r="312" spans="1:5" x14ac:dyDescent="0.25">
      <c r="A312" s="1">
        <v>40995</v>
      </c>
      <c r="B312" s="3">
        <v>34.427520000000001</v>
      </c>
      <c r="C312" s="2">
        <f t="shared" si="12"/>
        <v>-4.9019120439879925E-3</v>
      </c>
      <c r="D312" s="11">
        <f t="shared" si="13"/>
        <v>-4.9019120439879925E-3</v>
      </c>
      <c r="E312">
        <f t="shared" si="14"/>
        <v>3</v>
      </c>
    </row>
    <row r="313" spans="1:5" x14ac:dyDescent="0.25">
      <c r="A313" s="1">
        <v>40996</v>
      </c>
      <c r="B313" s="3">
        <v>34.534630999999997</v>
      </c>
      <c r="C313" s="2">
        <f t="shared" si="12"/>
        <v>3.1112028981464881E-3</v>
      </c>
      <c r="D313" s="11">
        <f t="shared" si="13"/>
        <v>3.1112028981464881E-3</v>
      </c>
      <c r="E313">
        <f t="shared" si="14"/>
        <v>3</v>
      </c>
    </row>
    <row r="314" spans="1:5" x14ac:dyDescent="0.25">
      <c r="A314" s="1">
        <v>40997</v>
      </c>
      <c r="B314" s="3">
        <v>35.480786000000002</v>
      </c>
      <c r="C314" s="2">
        <f t="shared" si="12"/>
        <v>2.7397281297142122E-2</v>
      </c>
      <c r="D314" s="11">
        <f t="shared" si="13"/>
        <v>2.7397281297142122E-2</v>
      </c>
      <c r="E314">
        <f t="shared" si="14"/>
        <v>3</v>
      </c>
    </row>
    <row r="315" spans="1:5" x14ac:dyDescent="0.25">
      <c r="A315" s="1">
        <v>40998</v>
      </c>
      <c r="B315" s="3">
        <v>35.891379999999998</v>
      </c>
      <c r="C315" s="2">
        <f t="shared" si="12"/>
        <v>1.1572291549572665E-2</v>
      </c>
      <c r="D315" s="11">
        <f t="shared" si="13"/>
        <v>1.1572291549572665E-2</v>
      </c>
      <c r="E315">
        <f t="shared" si="14"/>
        <v>3</v>
      </c>
    </row>
    <row r="316" spans="1:5" x14ac:dyDescent="0.25">
      <c r="A316" s="1">
        <v>41001</v>
      </c>
      <c r="B316" s="3">
        <v>36.257345999999998</v>
      </c>
      <c r="C316" s="2">
        <f t="shared" si="12"/>
        <v>1.0196487290263017E-2</v>
      </c>
      <c r="D316" s="11">
        <f t="shared" si="13"/>
        <v>1.0196487290263017E-2</v>
      </c>
      <c r="E316">
        <f t="shared" si="14"/>
        <v>4</v>
      </c>
    </row>
    <row r="317" spans="1:5" x14ac:dyDescent="0.25">
      <c r="A317" s="1">
        <v>41002</v>
      </c>
      <c r="B317" s="3">
        <v>36.114530000000002</v>
      </c>
      <c r="C317" s="2">
        <f t="shared" si="12"/>
        <v>-3.9389535020019472E-3</v>
      </c>
      <c r="D317" s="11">
        <f t="shared" si="13"/>
        <v>-3.9389535020019472E-3</v>
      </c>
      <c r="E317">
        <f t="shared" si="14"/>
        <v>4</v>
      </c>
    </row>
    <row r="318" spans="1:5" x14ac:dyDescent="0.25">
      <c r="A318" s="1">
        <v>41003</v>
      </c>
      <c r="B318" s="3">
        <v>35.971713999999999</v>
      </c>
      <c r="C318" s="2">
        <f t="shared" si="12"/>
        <v>-3.9545302126319619E-3</v>
      </c>
      <c r="D318" s="11">
        <f t="shared" si="13"/>
        <v>-3.9545302126319619E-3</v>
      </c>
      <c r="E318">
        <f t="shared" si="14"/>
        <v>4</v>
      </c>
    </row>
    <row r="319" spans="1:5" x14ac:dyDescent="0.25">
      <c r="A319" s="1">
        <v>41004</v>
      </c>
      <c r="B319" s="3">
        <v>36.185940000000002</v>
      </c>
      <c r="C319" s="2">
        <f t="shared" si="12"/>
        <v>5.9554015135337614E-3</v>
      </c>
      <c r="D319" s="11">
        <f t="shared" si="13"/>
        <v>5.9554015135337614E-3</v>
      </c>
      <c r="E319">
        <f t="shared" si="14"/>
        <v>4</v>
      </c>
    </row>
    <row r="320" spans="1:5" x14ac:dyDescent="0.25">
      <c r="A320" s="1">
        <v>41008</v>
      </c>
      <c r="B320" s="3">
        <v>35.498638</v>
      </c>
      <c r="C320" s="2">
        <f t="shared" si="12"/>
        <v>-1.8993620174023462E-2</v>
      </c>
      <c r="D320" s="11">
        <f t="shared" si="13"/>
        <v>-1.8993620174023462E-2</v>
      </c>
      <c r="E320">
        <f t="shared" si="14"/>
        <v>4</v>
      </c>
    </row>
    <row r="321" spans="1:5" x14ac:dyDescent="0.25">
      <c r="A321" s="1">
        <v>41009</v>
      </c>
      <c r="B321" s="3">
        <v>35.061264000000001</v>
      </c>
      <c r="C321" s="2">
        <f t="shared" si="12"/>
        <v>-1.232086707101265E-2</v>
      </c>
      <c r="D321" s="11">
        <f t="shared" si="13"/>
        <v>-1.232086707101265E-2</v>
      </c>
      <c r="E321">
        <f t="shared" si="14"/>
        <v>4</v>
      </c>
    </row>
    <row r="322" spans="1:5" x14ac:dyDescent="0.25">
      <c r="A322" s="1">
        <v>41010</v>
      </c>
      <c r="B322" s="3">
        <v>35.23086</v>
      </c>
      <c r="C322" s="2">
        <f t="shared" si="12"/>
        <v>4.8371330822527822E-3</v>
      </c>
      <c r="D322" s="11">
        <f t="shared" si="13"/>
        <v>4.8371330822527822E-3</v>
      </c>
      <c r="E322">
        <f t="shared" si="14"/>
        <v>4</v>
      </c>
    </row>
    <row r="323" spans="1:5" x14ac:dyDescent="0.25">
      <c r="A323" s="1">
        <v>41011</v>
      </c>
      <c r="B323" s="3">
        <v>34.936300000000003</v>
      </c>
      <c r="C323" s="2">
        <f t="shared" si="12"/>
        <v>-8.3608518213860537E-3</v>
      </c>
      <c r="D323" s="11">
        <f t="shared" si="13"/>
        <v>-8.3608518213860537E-3</v>
      </c>
      <c r="E323">
        <f t="shared" si="14"/>
        <v>4</v>
      </c>
    </row>
    <row r="324" spans="1:5" x14ac:dyDescent="0.25">
      <c r="A324" s="1">
        <v>41012</v>
      </c>
      <c r="B324" s="3">
        <v>35.043410999999999</v>
      </c>
      <c r="C324" s="2">
        <f t="shared" ref="C324:C387" si="15">(B324-B323)/B323</f>
        <v>3.0658942131821681E-3</v>
      </c>
      <c r="D324" s="11">
        <f t="shared" ref="D324:D387" si="16">C324</f>
        <v>3.0658942131821681E-3</v>
      </c>
      <c r="E324">
        <f t="shared" ref="E324:E387" si="17">MONTH(A324)</f>
        <v>4</v>
      </c>
    </row>
    <row r="325" spans="1:5" x14ac:dyDescent="0.25">
      <c r="A325" s="1">
        <v>41015</v>
      </c>
      <c r="B325" s="3">
        <v>35.132672999999997</v>
      </c>
      <c r="C325" s="2">
        <f t="shared" si="15"/>
        <v>2.5471835489986393E-3</v>
      </c>
      <c r="D325" s="11">
        <f t="shared" si="16"/>
        <v>2.5471835489986393E-3</v>
      </c>
      <c r="E325">
        <f t="shared" si="17"/>
        <v>4</v>
      </c>
    </row>
    <row r="326" spans="1:5" x14ac:dyDescent="0.25">
      <c r="A326" s="1">
        <v>41016</v>
      </c>
      <c r="B326" s="3">
        <v>35.775345000000002</v>
      </c>
      <c r="C326" s="2">
        <f t="shared" si="15"/>
        <v>1.8292715729315689E-2</v>
      </c>
      <c r="D326" s="11">
        <f t="shared" si="16"/>
        <v>1.8292715729315689E-2</v>
      </c>
      <c r="E326">
        <f t="shared" si="17"/>
        <v>4</v>
      </c>
    </row>
    <row r="327" spans="1:5" x14ac:dyDescent="0.25">
      <c r="A327" s="1">
        <v>41017</v>
      </c>
      <c r="B327" s="3">
        <v>36.052047999999999</v>
      </c>
      <c r="C327" s="2">
        <f t="shared" si="15"/>
        <v>7.7344607019162971E-3</v>
      </c>
      <c r="D327" s="11">
        <f t="shared" si="16"/>
        <v>7.7344607019162971E-3</v>
      </c>
      <c r="E327">
        <f t="shared" si="17"/>
        <v>4</v>
      </c>
    </row>
    <row r="328" spans="1:5" x14ac:dyDescent="0.25">
      <c r="A328" s="1">
        <v>41018</v>
      </c>
      <c r="B328" s="3">
        <v>36.150235000000002</v>
      </c>
      <c r="C328" s="2">
        <f t="shared" si="15"/>
        <v>2.7234791210752553E-3</v>
      </c>
      <c r="D328" s="11">
        <f t="shared" si="16"/>
        <v>2.7234791210752553E-3</v>
      </c>
      <c r="E328">
        <f t="shared" si="17"/>
        <v>4</v>
      </c>
    </row>
    <row r="329" spans="1:5" x14ac:dyDescent="0.25">
      <c r="A329" s="1">
        <v>41019</v>
      </c>
      <c r="B329" s="3">
        <v>36.230569000000003</v>
      </c>
      <c r="C329" s="2">
        <f t="shared" si="15"/>
        <v>2.2222262178932051E-3</v>
      </c>
      <c r="D329" s="11">
        <f t="shared" si="16"/>
        <v>2.2222262178932051E-3</v>
      </c>
      <c r="E329">
        <f t="shared" si="17"/>
        <v>4</v>
      </c>
    </row>
    <row r="330" spans="1:5" x14ac:dyDescent="0.25">
      <c r="A330" s="1">
        <v>41022</v>
      </c>
      <c r="B330" s="3">
        <v>35.668230999999999</v>
      </c>
      <c r="C330" s="2">
        <f t="shared" si="15"/>
        <v>-1.5521092147352252E-2</v>
      </c>
      <c r="D330" s="11">
        <f t="shared" si="16"/>
        <v>-1.5521092147352252E-2</v>
      </c>
      <c r="E330">
        <f t="shared" si="17"/>
        <v>4</v>
      </c>
    </row>
    <row r="331" spans="1:5" x14ac:dyDescent="0.25">
      <c r="A331" s="1">
        <v>41023</v>
      </c>
      <c r="B331" s="3">
        <v>35.989567000000001</v>
      </c>
      <c r="C331" s="2">
        <f t="shared" si="15"/>
        <v>9.0090254265764481E-3</v>
      </c>
      <c r="D331" s="11">
        <f t="shared" si="16"/>
        <v>9.0090254265764481E-3</v>
      </c>
      <c r="E331">
        <f t="shared" si="17"/>
        <v>4</v>
      </c>
    </row>
    <row r="332" spans="1:5" x14ac:dyDescent="0.25">
      <c r="A332" s="1">
        <v>41024</v>
      </c>
      <c r="B332" s="3">
        <v>35.088043999999996</v>
      </c>
      <c r="C332" s="2">
        <f t="shared" si="15"/>
        <v>-2.5049565058673933E-2</v>
      </c>
      <c r="D332" s="11">
        <f t="shared" si="16"/>
        <v>-2.5049565058673933E-2</v>
      </c>
      <c r="E332">
        <f t="shared" si="17"/>
        <v>4</v>
      </c>
    </row>
    <row r="333" spans="1:5" x14ac:dyDescent="0.25">
      <c r="A333" s="1">
        <v>41025</v>
      </c>
      <c r="B333" s="3">
        <v>35.445081000000002</v>
      </c>
      <c r="C333" s="2">
        <f t="shared" si="15"/>
        <v>1.0175460336290203E-2</v>
      </c>
      <c r="D333" s="11">
        <f t="shared" si="16"/>
        <v>1.0175460336290203E-2</v>
      </c>
      <c r="E333">
        <f t="shared" si="17"/>
        <v>4</v>
      </c>
    </row>
    <row r="334" spans="1:5" x14ac:dyDescent="0.25">
      <c r="A334" s="1">
        <v>41026</v>
      </c>
      <c r="B334" s="3">
        <v>35.445081000000002</v>
      </c>
      <c r="C334" s="2">
        <f t="shared" si="15"/>
        <v>0</v>
      </c>
      <c r="D334" s="11">
        <f t="shared" si="16"/>
        <v>0</v>
      </c>
      <c r="E334">
        <f t="shared" si="17"/>
        <v>4</v>
      </c>
    </row>
    <row r="335" spans="1:5" x14ac:dyDescent="0.25">
      <c r="A335" s="1">
        <v>41029</v>
      </c>
      <c r="B335" s="3">
        <v>36.221643999999998</v>
      </c>
      <c r="C335" s="2">
        <f t="shared" si="15"/>
        <v>2.1908907472943731E-2</v>
      </c>
      <c r="D335" s="11">
        <f t="shared" si="16"/>
        <v>2.1908907472943731E-2</v>
      </c>
      <c r="E335">
        <f t="shared" si="17"/>
        <v>4</v>
      </c>
    </row>
    <row r="336" spans="1:5" x14ac:dyDescent="0.25">
      <c r="A336" s="1">
        <v>41030</v>
      </c>
      <c r="B336" s="3">
        <v>36.168087</v>
      </c>
      <c r="C336" s="2">
        <f t="shared" si="15"/>
        <v>-1.4785910876932548E-3</v>
      </c>
      <c r="D336" s="11">
        <f t="shared" si="16"/>
        <v>-1.4785910876932548E-3</v>
      </c>
      <c r="E336">
        <f t="shared" si="17"/>
        <v>5</v>
      </c>
    </row>
    <row r="337" spans="1:5" x14ac:dyDescent="0.25">
      <c r="A337" s="1">
        <v>41031</v>
      </c>
      <c r="B337" s="3">
        <v>36.882165000000001</v>
      </c>
      <c r="C337" s="2">
        <f t="shared" si="15"/>
        <v>1.9743316808544523E-2</v>
      </c>
      <c r="D337" s="11">
        <f t="shared" si="16"/>
        <v>1.9743316808544523E-2</v>
      </c>
      <c r="E337">
        <f t="shared" si="17"/>
        <v>5</v>
      </c>
    </row>
    <row r="338" spans="1:5" x14ac:dyDescent="0.25">
      <c r="A338" s="1">
        <v>41032</v>
      </c>
      <c r="B338" s="3">
        <v>35.802121999999997</v>
      </c>
      <c r="C338" s="2">
        <f t="shared" si="15"/>
        <v>-2.9283611740254494E-2</v>
      </c>
      <c r="D338" s="11">
        <f t="shared" si="16"/>
        <v>-2.9283611740254494E-2</v>
      </c>
      <c r="E338">
        <f t="shared" si="17"/>
        <v>5</v>
      </c>
    </row>
    <row r="339" spans="1:5" x14ac:dyDescent="0.25">
      <c r="A339" s="1">
        <v>41033</v>
      </c>
      <c r="B339" s="3">
        <v>35.632525999999999</v>
      </c>
      <c r="C339" s="2">
        <f t="shared" si="15"/>
        <v>-4.7370376538015966E-3</v>
      </c>
      <c r="D339" s="11">
        <f t="shared" si="16"/>
        <v>-4.7370376538015966E-3</v>
      </c>
      <c r="E339">
        <f t="shared" si="17"/>
        <v>5</v>
      </c>
    </row>
    <row r="340" spans="1:5" x14ac:dyDescent="0.25">
      <c r="A340" s="1">
        <v>41036</v>
      </c>
      <c r="B340" s="3">
        <v>35.543267999999998</v>
      </c>
      <c r="C340" s="2">
        <f t="shared" si="15"/>
        <v>-2.5049585314271842E-3</v>
      </c>
      <c r="D340" s="11">
        <f t="shared" si="16"/>
        <v>-2.5049585314271842E-3</v>
      </c>
      <c r="E340">
        <f t="shared" si="17"/>
        <v>5</v>
      </c>
    </row>
    <row r="341" spans="1:5" x14ac:dyDescent="0.25">
      <c r="A341" s="1">
        <v>41037</v>
      </c>
      <c r="B341" s="3">
        <v>36.230569000000003</v>
      </c>
      <c r="C341" s="2">
        <f t="shared" si="15"/>
        <v>1.9337023258525498E-2</v>
      </c>
      <c r="D341" s="11">
        <f t="shared" si="16"/>
        <v>1.9337023258525498E-2</v>
      </c>
      <c r="E341">
        <f t="shared" si="17"/>
        <v>5</v>
      </c>
    </row>
    <row r="342" spans="1:5" x14ac:dyDescent="0.25">
      <c r="A342" s="1">
        <v>41038</v>
      </c>
      <c r="B342" s="3">
        <v>36.551904999999998</v>
      </c>
      <c r="C342" s="2">
        <f t="shared" si="15"/>
        <v>8.8691955127725205E-3</v>
      </c>
      <c r="D342" s="11">
        <f t="shared" si="16"/>
        <v>8.8691955127725205E-3</v>
      </c>
      <c r="E342">
        <f t="shared" si="17"/>
        <v>5</v>
      </c>
    </row>
    <row r="343" spans="1:5" x14ac:dyDescent="0.25">
      <c r="A343" s="1">
        <v>41039</v>
      </c>
      <c r="B343" s="3">
        <v>36.757201999999999</v>
      </c>
      <c r="C343" s="2">
        <f t="shared" si="15"/>
        <v>5.6165882462214109E-3</v>
      </c>
      <c r="D343" s="11">
        <f t="shared" si="16"/>
        <v>5.6165882462214109E-3</v>
      </c>
      <c r="E343">
        <f t="shared" si="17"/>
        <v>5</v>
      </c>
    </row>
    <row r="344" spans="1:5" x14ac:dyDescent="0.25">
      <c r="A344" s="1">
        <v>41040</v>
      </c>
      <c r="B344" s="3">
        <v>36.551904999999998</v>
      </c>
      <c r="C344" s="2">
        <f t="shared" si="15"/>
        <v>-5.5852183743474709E-3</v>
      </c>
      <c r="D344" s="11">
        <f t="shared" si="16"/>
        <v>-5.5852183743474709E-3</v>
      </c>
      <c r="E344">
        <f t="shared" si="17"/>
        <v>5</v>
      </c>
    </row>
    <row r="345" spans="1:5" x14ac:dyDescent="0.25">
      <c r="A345" s="1">
        <v>41043</v>
      </c>
      <c r="B345" s="3">
        <v>36.426941999999997</v>
      </c>
      <c r="C345" s="2">
        <f t="shared" si="15"/>
        <v>-3.4187821400827414E-3</v>
      </c>
      <c r="D345" s="11">
        <f t="shared" si="16"/>
        <v>-3.4187821400827414E-3</v>
      </c>
      <c r="E345">
        <f t="shared" si="17"/>
        <v>5</v>
      </c>
    </row>
    <row r="346" spans="1:5" x14ac:dyDescent="0.25">
      <c r="A346" s="1">
        <v>41044</v>
      </c>
      <c r="B346" s="3">
        <v>36.087752999999999</v>
      </c>
      <c r="C346" s="2">
        <f t="shared" si="15"/>
        <v>-9.311487085575219E-3</v>
      </c>
      <c r="D346" s="11">
        <f t="shared" si="16"/>
        <v>-9.311487085575219E-3</v>
      </c>
      <c r="E346">
        <f t="shared" si="17"/>
        <v>5</v>
      </c>
    </row>
    <row r="347" spans="1:5" x14ac:dyDescent="0.25">
      <c r="A347" s="1">
        <v>41045</v>
      </c>
      <c r="B347" s="3">
        <v>36.676867999999999</v>
      </c>
      <c r="C347" s="2">
        <f t="shared" si="15"/>
        <v>1.6324513194268416E-2</v>
      </c>
      <c r="D347" s="11">
        <f t="shared" si="16"/>
        <v>1.6324513194268416E-2</v>
      </c>
      <c r="E347">
        <f t="shared" si="17"/>
        <v>5</v>
      </c>
    </row>
    <row r="348" spans="1:5" x14ac:dyDescent="0.25">
      <c r="A348" s="1">
        <v>41046</v>
      </c>
      <c r="B348" s="3">
        <v>36.444794000000002</v>
      </c>
      <c r="C348" s="2">
        <f t="shared" si="15"/>
        <v>-6.3275304750666618E-3</v>
      </c>
      <c r="D348" s="11">
        <f t="shared" si="16"/>
        <v>-6.3275304750666618E-3</v>
      </c>
      <c r="E348">
        <f t="shared" si="17"/>
        <v>5</v>
      </c>
    </row>
    <row r="349" spans="1:5" x14ac:dyDescent="0.25">
      <c r="A349" s="1">
        <v>41047</v>
      </c>
      <c r="B349" s="3">
        <v>35.927084999999998</v>
      </c>
      <c r="C349" s="2">
        <f t="shared" si="15"/>
        <v>-1.4205293628494745E-2</v>
      </c>
      <c r="D349" s="11">
        <f t="shared" si="16"/>
        <v>-1.4205293628494745E-2</v>
      </c>
      <c r="E349">
        <f t="shared" si="17"/>
        <v>5</v>
      </c>
    </row>
    <row r="350" spans="1:5" x14ac:dyDescent="0.25">
      <c r="A350" s="1">
        <v>41050</v>
      </c>
      <c r="B350" s="3">
        <v>36.212716</v>
      </c>
      <c r="C350" s="2">
        <f t="shared" si="15"/>
        <v>7.9502971087134465E-3</v>
      </c>
      <c r="D350" s="11">
        <f t="shared" si="16"/>
        <v>7.9502971087134465E-3</v>
      </c>
      <c r="E350">
        <f t="shared" si="17"/>
        <v>5</v>
      </c>
    </row>
    <row r="351" spans="1:5" x14ac:dyDescent="0.25">
      <c r="A351" s="1">
        <v>41051</v>
      </c>
      <c r="B351" s="3">
        <v>36.516199999999998</v>
      </c>
      <c r="C351" s="2">
        <f t="shared" si="15"/>
        <v>8.3805920550117652E-3</v>
      </c>
      <c r="D351" s="11">
        <f t="shared" si="16"/>
        <v>8.3805920550117652E-3</v>
      </c>
      <c r="E351">
        <f t="shared" si="17"/>
        <v>5</v>
      </c>
    </row>
    <row r="352" spans="1:5" x14ac:dyDescent="0.25">
      <c r="A352" s="1">
        <v>41052</v>
      </c>
      <c r="B352" s="3">
        <v>36.703645000000002</v>
      </c>
      <c r="C352" s="2">
        <f t="shared" si="15"/>
        <v>5.133201154556166E-3</v>
      </c>
      <c r="D352" s="11">
        <f t="shared" si="16"/>
        <v>5.133201154556166E-3</v>
      </c>
      <c r="E352">
        <f t="shared" si="17"/>
        <v>5</v>
      </c>
    </row>
    <row r="353" spans="1:5" x14ac:dyDescent="0.25">
      <c r="A353" s="1">
        <v>41053</v>
      </c>
      <c r="B353" s="3">
        <v>36.382308999999999</v>
      </c>
      <c r="C353" s="2">
        <f t="shared" si="15"/>
        <v>-8.7548797946362614E-3</v>
      </c>
      <c r="D353" s="11">
        <f t="shared" si="16"/>
        <v>-8.7548797946362614E-3</v>
      </c>
      <c r="E353">
        <f t="shared" si="17"/>
        <v>5</v>
      </c>
    </row>
    <row r="354" spans="1:5" x14ac:dyDescent="0.25">
      <c r="A354" s="1">
        <v>41054</v>
      </c>
      <c r="B354" s="3">
        <v>36.676867999999999</v>
      </c>
      <c r="C354" s="2">
        <f t="shared" si="15"/>
        <v>8.0962151137796007E-3</v>
      </c>
      <c r="D354" s="11">
        <f t="shared" si="16"/>
        <v>8.0962151137796007E-3</v>
      </c>
      <c r="E354">
        <f t="shared" si="17"/>
        <v>5</v>
      </c>
    </row>
    <row r="355" spans="1:5" x14ac:dyDescent="0.25">
      <c r="A355" s="1">
        <v>41058</v>
      </c>
      <c r="B355" s="3">
        <v>36.685791999999999</v>
      </c>
      <c r="C355" s="2">
        <f t="shared" si="15"/>
        <v>2.4331412376870284E-4</v>
      </c>
      <c r="D355" s="11">
        <f t="shared" si="16"/>
        <v>2.4331412376870284E-4</v>
      </c>
      <c r="E355">
        <f t="shared" si="17"/>
        <v>5</v>
      </c>
    </row>
    <row r="356" spans="1:5" x14ac:dyDescent="0.25">
      <c r="A356" s="1">
        <v>41059</v>
      </c>
      <c r="B356" s="3">
        <v>36.676867999999999</v>
      </c>
      <c r="C356" s="2">
        <f t="shared" si="15"/>
        <v>-2.4325493640699856E-4</v>
      </c>
      <c r="D356" s="11">
        <f t="shared" si="16"/>
        <v>-2.4325493640699856E-4</v>
      </c>
      <c r="E356">
        <f t="shared" si="17"/>
        <v>5</v>
      </c>
    </row>
    <row r="357" spans="1:5" x14ac:dyDescent="0.25">
      <c r="A357" s="1">
        <v>41060</v>
      </c>
      <c r="B357" s="3">
        <v>36.828608000000003</v>
      </c>
      <c r="C357" s="2">
        <f t="shared" si="15"/>
        <v>4.1372125885995436E-3</v>
      </c>
      <c r="D357" s="11">
        <f t="shared" si="16"/>
        <v>4.1372125885995436E-3</v>
      </c>
      <c r="E357">
        <f t="shared" si="17"/>
        <v>5</v>
      </c>
    </row>
    <row r="358" spans="1:5" x14ac:dyDescent="0.25">
      <c r="A358" s="1">
        <v>41061</v>
      </c>
      <c r="B358" s="3">
        <v>36.266274000000003</v>
      </c>
      <c r="C358" s="2">
        <f t="shared" si="15"/>
        <v>-1.52689452721102E-2</v>
      </c>
      <c r="D358" s="11">
        <f t="shared" si="16"/>
        <v>-1.52689452721102E-2</v>
      </c>
      <c r="E358">
        <f t="shared" si="17"/>
        <v>6</v>
      </c>
    </row>
    <row r="359" spans="1:5" x14ac:dyDescent="0.25">
      <c r="A359" s="1">
        <v>41064</v>
      </c>
      <c r="B359" s="3">
        <v>36.444794000000002</v>
      </c>
      <c r="C359" s="2">
        <f t="shared" si="15"/>
        <v>4.9224797672900965E-3</v>
      </c>
      <c r="D359" s="11">
        <f t="shared" si="16"/>
        <v>4.9224797672900965E-3</v>
      </c>
      <c r="E359">
        <f t="shared" si="17"/>
        <v>6</v>
      </c>
    </row>
    <row r="360" spans="1:5" x14ac:dyDescent="0.25">
      <c r="A360" s="1">
        <v>41065</v>
      </c>
      <c r="B360" s="3">
        <v>36.453718000000002</v>
      </c>
      <c r="C360" s="2">
        <f t="shared" si="15"/>
        <v>2.4486350505919656E-4</v>
      </c>
      <c r="D360" s="11">
        <f t="shared" si="16"/>
        <v>2.4486350505919656E-4</v>
      </c>
      <c r="E360">
        <f t="shared" si="17"/>
        <v>6</v>
      </c>
    </row>
    <row r="361" spans="1:5" x14ac:dyDescent="0.25">
      <c r="A361" s="1">
        <v>41066</v>
      </c>
      <c r="B361" s="3">
        <v>36.944647000000003</v>
      </c>
      <c r="C361" s="2">
        <f t="shared" si="15"/>
        <v>1.3467185980864866E-2</v>
      </c>
      <c r="D361" s="11">
        <f t="shared" si="16"/>
        <v>1.3467185980864866E-2</v>
      </c>
      <c r="E361">
        <f t="shared" si="17"/>
        <v>6</v>
      </c>
    </row>
    <row r="362" spans="1:5" x14ac:dyDescent="0.25">
      <c r="A362" s="1">
        <v>41067</v>
      </c>
      <c r="B362" s="3">
        <v>37.364168999999997</v>
      </c>
      <c r="C362" s="2">
        <f t="shared" si="15"/>
        <v>1.1355420448326208E-2</v>
      </c>
      <c r="D362" s="11">
        <f t="shared" si="16"/>
        <v>1.1355420448326208E-2</v>
      </c>
      <c r="E362">
        <f t="shared" si="17"/>
        <v>6</v>
      </c>
    </row>
    <row r="363" spans="1:5" x14ac:dyDescent="0.25">
      <c r="A363" s="1">
        <v>41068</v>
      </c>
      <c r="B363" s="3">
        <v>38.060395</v>
      </c>
      <c r="C363" s="2">
        <f t="shared" si="15"/>
        <v>1.8633520258405933E-2</v>
      </c>
      <c r="D363" s="11">
        <f t="shared" si="16"/>
        <v>1.8633520258405933E-2</v>
      </c>
      <c r="E363">
        <f t="shared" si="17"/>
        <v>6</v>
      </c>
    </row>
    <row r="364" spans="1:5" x14ac:dyDescent="0.25">
      <c r="A364" s="1">
        <v>41071</v>
      </c>
      <c r="B364" s="3">
        <v>37.890802000000001</v>
      </c>
      <c r="C364" s="2">
        <f t="shared" si="15"/>
        <v>-4.4558917478391647E-3</v>
      </c>
      <c r="D364" s="11">
        <f t="shared" si="16"/>
        <v>-4.4558917478391647E-3</v>
      </c>
      <c r="E364">
        <f t="shared" si="17"/>
        <v>6</v>
      </c>
    </row>
    <row r="365" spans="1:5" x14ac:dyDescent="0.25">
      <c r="A365" s="1">
        <v>41072</v>
      </c>
      <c r="B365" s="3">
        <v>38.961920999999997</v>
      </c>
      <c r="C365" s="2">
        <f t="shared" si="15"/>
        <v>2.8268575576732208E-2</v>
      </c>
      <c r="D365" s="11">
        <f t="shared" si="16"/>
        <v>2.8268575576732208E-2</v>
      </c>
      <c r="E365">
        <f t="shared" si="17"/>
        <v>6</v>
      </c>
    </row>
    <row r="366" spans="1:5" x14ac:dyDescent="0.25">
      <c r="A366" s="1">
        <v>41073</v>
      </c>
      <c r="B366" s="3">
        <v>38.578104000000003</v>
      </c>
      <c r="C366" s="2">
        <f t="shared" si="15"/>
        <v>-9.8510799814001335E-3</v>
      </c>
      <c r="D366" s="11">
        <f t="shared" si="16"/>
        <v>-9.8510799814001335E-3</v>
      </c>
      <c r="E366">
        <f t="shared" si="17"/>
        <v>6</v>
      </c>
    </row>
    <row r="367" spans="1:5" x14ac:dyDescent="0.25">
      <c r="A367" s="1">
        <v>41074</v>
      </c>
      <c r="B367" s="3">
        <v>38.569105</v>
      </c>
      <c r="C367" s="2">
        <f t="shared" si="15"/>
        <v>-2.332670366590039E-4</v>
      </c>
      <c r="D367" s="11">
        <f t="shared" si="16"/>
        <v>-2.332670366590039E-4</v>
      </c>
      <c r="E367">
        <f t="shared" si="17"/>
        <v>6</v>
      </c>
    </row>
    <row r="368" spans="1:5" x14ac:dyDescent="0.25">
      <c r="A368" s="1">
        <v>41075</v>
      </c>
      <c r="B368" s="3">
        <v>38.407162999999997</v>
      </c>
      <c r="C368" s="2">
        <f t="shared" si="15"/>
        <v>-4.1987492320603075E-3</v>
      </c>
      <c r="D368" s="11">
        <f t="shared" si="16"/>
        <v>-4.1987492320603075E-3</v>
      </c>
      <c r="E368">
        <f t="shared" si="17"/>
        <v>6</v>
      </c>
    </row>
    <row r="369" spans="1:5" x14ac:dyDescent="0.25">
      <c r="A369" s="1">
        <v>41078</v>
      </c>
      <c r="B369" s="3">
        <v>38.596097999999998</v>
      </c>
      <c r="C369" s="2">
        <f t="shared" si="15"/>
        <v>4.9192646694576417E-3</v>
      </c>
      <c r="D369" s="11">
        <f t="shared" si="16"/>
        <v>4.9192646694576417E-3</v>
      </c>
      <c r="E369">
        <f t="shared" si="17"/>
        <v>6</v>
      </c>
    </row>
    <row r="370" spans="1:5" x14ac:dyDescent="0.25">
      <c r="A370" s="1">
        <v>41079</v>
      </c>
      <c r="B370" s="3">
        <v>38.524121999999998</v>
      </c>
      <c r="C370" s="2">
        <f t="shared" si="15"/>
        <v>-1.864851726721167E-3</v>
      </c>
      <c r="D370" s="11">
        <f t="shared" si="16"/>
        <v>-1.864851726721167E-3</v>
      </c>
      <c r="E370">
        <f t="shared" si="17"/>
        <v>6</v>
      </c>
    </row>
    <row r="371" spans="1:5" x14ac:dyDescent="0.25">
      <c r="A371" s="1">
        <v>41080</v>
      </c>
      <c r="B371" s="3">
        <v>38.380173999999997</v>
      </c>
      <c r="C371" s="2">
        <f t="shared" si="15"/>
        <v>-3.7365679612374227E-3</v>
      </c>
      <c r="D371" s="11">
        <f t="shared" si="16"/>
        <v>-3.7365679612374227E-3</v>
      </c>
      <c r="E371">
        <f t="shared" si="17"/>
        <v>6</v>
      </c>
    </row>
    <row r="372" spans="1:5" x14ac:dyDescent="0.25">
      <c r="A372" s="1">
        <v>41081</v>
      </c>
      <c r="B372" s="3">
        <v>37.984318000000002</v>
      </c>
      <c r="C372" s="2">
        <f t="shared" si="15"/>
        <v>-1.0314075178502184E-2</v>
      </c>
      <c r="D372" s="11">
        <f t="shared" si="16"/>
        <v>-1.0314075178502184E-2</v>
      </c>
      <c r="E372">
        <f t="shared" si="17"/>
        <v>6</v>
      </c>
    </row>
    <row r="373" spans="1:5" x14ac:dyDescent="0.25">
      <c r="A373" s="1">
        <v>41082</v>
      </c>
      <c r="B373" s="3">
        <v>38.596097999999998</v>
      </c>
      <c r="C373" s="2">
        <f t="shared" si="15"/>
        <v>1.6106120425802985E-2</v>
      </c>
      <c r="D373" s="11">
        <f t="shared" si="16"/>
        <v>1.6106120425802985E-2</v>
      </c>
      <c r="E373">
        <f t="shared" si="17"/>
        <v>6</v>
      </c>
    </row>
    <row r="374" spans="1:5" x14ac:dyDescent="0.25">
      <c r="A374" s="1">
        <v>41085</v>
      </c>
      <c r="B374" s="3">
        <v>38.380173999999997</v>
      </c>
      <c r="C374" s="2">
        <f t="shared" si="15"/>
        <v>-5.5944515427440653E-3</v>
      </c>
      <c r="D374" s="11">
        <f t="shared" si="16"/>
        <v>-5.5944515427440653E-3</v>
      </c>
      <c r="E374">
        <f t="shared" si="17"/>
        <v>6</v>
      </c>
    </row>
    <row r="375" spans="1:5" x14ac:dyDescent="0.25">
      <c r="A375" s="1">
        <v>41086</v>
      </c>
      <c r="B375" s="3">
        <v>38.254219999999997</v>
      </c>
      <c r="C375" s="2">
        <f t="shared" si="15"/>
        <v>-3.281746455865472E-3</v>
      </c>
      <c r="D375" s="11">
        <f t="shared" si="16"/>
        <v>-3.281746455865472E-3</v>
      </c>
      <c r="E375">
        <f t="shared" si="17"/>
        <v>6</v>
      </c>
    </row>
    <row r="376" spans="1:5" x14ac:dyDescent="0.25">
      <c r="A376" s="1">
        <v>41087</v>
      </c>
      <c r="B376" s="3">
        <v>38.497132999999998</v>
      </c>
      <c r="C376" s="2">
        <f t="shared" si="15"/>
        <v>6.3499660952439103E-3</v>
      </c>
      <c r="D376" s="11">
        <f t="shared" si="16"/>
        <v>6.3499660952439103E-3</v>
      </c>
      <c r="E376">
        <f t="shared" si="17"/>
        <v>6</v>
      </c>
    </row>
    <row r="377" spans="1:5" x14ac:dyDescent="0.25">
      <c r="A377" s="1">
        <v>41088</v>
      </c>
      <c r="B377" s="3">
        <v>39.108913000000001</v>
      </c>
      <c r="C377" s="2">
        <f t="shared" si="15"/>
        <v>1.5891573016619268E-2</v>
      </c>
      <c r="D377" s="11">
        <f t="shared" si="16"/>
        <v>1.5891573016619268E-2</v>
      </c>
      <c r="E377">
        <f t="shared" si="17"/>
        <v>6</v>
      </c>
    </row>
    <row r="378" spans="1:5" x14ac:dyDescent="0.25">
      <c r="A378" s="1">
        <v>41089</v>
      </c>
      <c r="B378" s="3">
        <v>39.360821000000001</v>
      </c>
      <c r="C378" s="2">
        <f t="shared" si="15"/>
        <v>6.4411915513990442E-3</v>
      </c>
      <c r="D378" s="11">
        <f t="shared" si="16"/>
        <v>6.4411915513990442E-3</v>
      </c>
      <c r="E378">
        <f t="shared" si="17"/>
        <v>6</v>
      </c>
    </row>
    <row r="379" spans="1:5" x14ac:dyDescent="0.25">
      <c r="A379" s="1">
        <v>41092</v>
      </c>
      <c r="B379" s="3">
        <v>39.171889999999998</v>
      </c>
      <c r="C379" s="2">
        <f t="shared" si="15"/>
        <v>-4.7999760980596343E-3</v>
      </c>
      <c r="D379" s="11">
        <f t="shared" si="16"/>
        <v>-4.7999760980596343E-3</v>
      </c>
      <c r="E379">
        <f t="shared" si="17"/>
        <v>7</v>
      </c>
    </row>
    <row r="380" spans="1:5" x14ac:dyDescent="0.25">
      <c r="A380" s="1">
        <v>41093</v>
      </c>
      <c r="B380" s="3">
        <v>39.495773999999997</v>
      </c>
      <c r="C380" s="2">
        <f t="shared" si="15"/>
        <v>8.2682760520362848E-3</v>
      </c>
      <c r="D380" s="11">
        <f t="shared" si="16"/>
        <v>8.2682760520362848E-3</v>
      </c>
      <c r="E380">
        <f t="shared" si="17"/>
        <v>7</v>
      </c>
    </row>
    <row r="381" spans="1:5" x14ac:dyDescent="0.25">
      <c r="A381" s="1">
        <v>41095</v>
      </c>
      <c r="B381" s="3">
        <v>39.513764000000002</v>
      </c>
      <c r="C381" s="2">
        <f t="shared" si="15"/>
        <v>4.5549176982845341E-4</v>
      </c>
      <c r="D381" s="11">
        <f t="shared" si="16"/>
        <v>4.5549176982845341E-4</v>
      </c>
      <c r="E381">
        <f t="shared" si="17"/>
        <v>7</v>
      </c>
    </row>
    <row r="382" spans="1:5" x14ac:dyDescent="0.25">
      <c r="A382" s="1">
        <v>41096</v>
      </c>
      <c r="B382" s="3">
        <v>38.964964999999999</v>
      </c>
      <c r="C382" s="2">
        <f t="shared" si="15"/>
        <v>-1.3888805936078438E-2</v>
      </c>
      <c r="D382" s="11">
        <f t="shared" si="16"/>
        <v>-1.3888805936078438E-2</v>
      </c>
      <c r="E382">
        <f t="shared" si="17"/>
        <v>7</v>
      </c>
    </row>
    <row r="383" spans="1:5" x14ac:dyDescent="0.25">
      <c r="A383" s="1">
        <v>41099</v>
      </c>
      <c r="B383" s="3">
        <v>38.892989</v>
      </c>
      <c r="C383" s="2">
        <f t="shared" si="15"/>
        <v>-1.847197860950199E-3</v>
      </c>
      <c r="D383" s="11">
        <f t="shared" si="16"/>
        <v>-1.847197860950199E-3</v>
      </c>
      <c r="E383">
        <f t="shared" si="17"/>
        <v>7</v>
      </c>
    </row>
    <row r="384" spans="1:5" x14ac:dyDescent="0.25">
      <c r="A384" s="1">
        <v>41100</v>
      </c>
      <c r="B384" s="3">
        <v>39.441792</v>
      </c>
      <c r="C384" s="2">
        <f t="shared" si="15"/>
        <v>1.4110589443254143E-2</v>
      </c>
      <c r="D384" s="11">
        <f t="shared" si="16"/>
        <v>1.4110589443254143E-2</v>
      </c>
      <c r="E384">
        <f t="shared" si="17"/>
        <v>7</v>
      </c>
    </row>
    <row r="385" spans="1:5" x14ac:dyDescent="0.25">
      <c r="A385" s="1">
        <v>41101</v>
      </c>
      <c r="B385" s="3">
        <v>39.252861000000003</v>
      </c>
      <c r="C385" s="2">
        <f t="shared" si="15"/>
        <v>-4.7901221120986749E-3</v>
      </c>
      <c r="D385" s="11">
        <f t="shared" si="16"/>
        <v>-4.7901221120986749E-3</v>
      </c>
      <c r="E385">
        <f t="shared" si="17"/>
        <v>7</v>
      </c>
    </row>
    <row r="386" spans="1:5" x14ac:dyDescent="0.25">
      <c r="A386" s="1">
        <v>41102</v>
      </c>
      <c r="B386" s="3">
        <v>39.315837999999999</v>
      </c>
      <c r="C386" s="2">
        <f t="shared" si="15"/>
        <v>1.6043926072037526E-3</v>
      </c>
      <c r="D386" s="11">
        <f t="shared" si="16"/>
        <v>1.6043926072037526E-3</v>
      </c>
      <c r="E386">
        <f t="shared" si="17"/>
        <v>7</v>
      </c>
    </row>
    <row r="387" spans="1:5" x14ac:dyDescent="0.25">
      <c r="A387" s="1">
        <v>41103</v>
      </c>
      <c r="B387" s="3">
        <v>39.666710999999999</v>
      </c>
      <c r="C387" s="2">
        <f t="shared" si="15"/>
        <v>8.9244695738139937E-3</v>
      </c>
      <c r="D387" s="11">
        <f t="shared" si="16"/>
        <v>8.9244695738139937E-3</v>
      </c>
      <c r="E387">
        <f t="shared" si="17"/>
        <v>7</v>
      </c>
    </row>
    <row r="388" spans="1:5" x14ac:dyDescent="0.25">
      <c r="A388" s="1">
        <v>41106</v>
      </c>
      <c r="B388" s="3">
        <v>39.036937000000002</v>
      </c>
      <c r="C388" s="2">
        <f t="shared" ref="C388:C451" si="18">(B388-B387)/B387</f>
        <v>-1.5876637717707365E-2</v>
      </c>
      <c r="D388" s="11">
        <f t="shared" ref="D388:D451" si="19">C388</f>
        <v>-1.5876637717707365E-2</v>
      </c>
      <c r="E388">
        <f t="shared" ref="E388:E451" si="20">MONTH(A388)</f>
        <v>7</v>
      </c>
    </row>
    <row r="389" spans="1:5" x14ac:dyDescent="0.25">
      <c r="A389" s="1">
        <v>41107</v>
      </c>
      <c r="B389" s="3">
        <v>39.261856000000002</v>
      </c>
      <c r="C389" s="2">
        <f t="shared" si="18"/>
        <v>5.7616969282195439E-3</v>
      </c>
      <c r="D389" s="11">
        <f t="shared" si="19"/>
        <v>5.7616969282195439E-3</v>
      </c>
      <c r="E389">
        <f t="shared" si="20"/>
        <v>7</v>
      </c>
    </row>
    <row r="390" spans="1:5" x14ac:dyDescent="0.25">
      <c r="A390" s="1">
        <v>41108</v>
      </c>
      <c r="B390" s="3">
        <v>39.666710999999999</v>
      </c>
      <c r="C390" s="2">
        <f t="shared" si="18"/>
        <v>1.0311662291257901E-2</v>
      </c>
      <c r="D390" s="11">
        <f t="shared" si="19"/>
        <v>1.0311662291257901E-2</v>
      </c>
      <c r="E390">
        <f t="shared" si="20"/>
        <v>7</v>
      </c>
    </row>
    <row r="391" spans="1:5" x14ac:dyDescent="0.25">
      <c r="A391" s="1">
        <v>41109</v>
      </c>
      <c r="B391" s="3">
        <v>39.540756999999999</v>
      </c>
      <c r="C391" s="2">
        <f t="shared" si="18"/>
        <v>-3.1753073754968021E-3</v>
      </c>
      <c r="D391" s="11">
        <f t="shared" si="19"/>
        <v>-3.1753073754968021E-3</v>
      </c>
      <c r="E391">
        <f t="shared" si="20"/>
        <v>7</v>
      </c>
    </row>
    <row r="392" spans="1:5" x14ac:dyDescent="0.25">
      <c r="A392" s="1">
        <v>41110</v>
      </c>
      <c r="B392" s="3">
        <v>39.387810000000002</v>
      </c>
      <c r="C392" s="2">
        <f t="shared" si="18"/>
        <v>-3.8680847713663527E-3</v>
      </c>
      <c r="D392" s="11">
        <f t="shared" si="19"/>
        <v>-3.8680847713663527E-3</v>
      </c>
      <c r="E392">
        <f t="shared" si="20"/>
        <v>7</v>
      </c>
    </row>
    <row r="393" spans="1:5" x14ac:dyDescent="0.25">
      <c r="A393" s="1">
        <v>41113</v>
      </c>
      <c r="B393" s="3">
        <v>39.135902000000002</v>
      </c>
      <c r="C393" s="2">
        <f t="shared" si="18"/>
        <v>-6.3955827957939328E-3</v>
      </c>
      <c r="D393" s="11">
        <f t="shared" si="19"/>
        <v>-6.3955827957939328E-3</v>
      </c>
      <c r="E393">
        <f t="shared" si="20"/>
        <v>7</v>
      </c>
    </row>
    <row r="394" spans="1:5" x14ac:dyDescent="0.25">
      <c r="A394" s="1">
        <v>41114</v>
      </c>
      <c r="B394" s="3">
        <v>38.991954</v>
      </c>
      <c r="C394" s="2">
        <f t="shared" si="18"/>
        <v>-3.678157207159854E-3</v>
      </c>
      <c r="D394" s="11">
        <f t="shared" si="19"/>
        <v>-3.678157207159854E-3</v>
      </c>
      <c r="E394">
        <f t="shared" si="20"/>
        <v>7</v>
      </c>
    </row>
    <row r="395" spans="1:5" x14ac:dyDescent="0.25">
      <c r="A395" s="1">
        <v>41115</v>
      </c>
      <c r="B395" s="3">
        <v>39.378815000000003</v>
      </c>
      <c r="C395" s="2">
        <f t="shared" si="18"/>
        <v>9.9215597146017163E-3</v>
      </c>
      <c r="D395" s="11">
        <f t="shared" si="19"/>
        <v>9.9215597146017163E-3</v>
      </c>
      <c r="E395">
        <f t="shared" si="20"/>
        <v>7</v>
      </c>
    </row>
    <row r="396" spans="1:5" x14ac:dyDescent="0.25">
      <c r="A396" s="1">
        <v>41116</v>
      </c>
      <c r="B396" s="3">
        <v>40.179526000000003</v>
      </c>
      <c r="C396" s="2">
        <f t="shared" si="18"/>
        <v>2.0333547365506039E-2</v>
      </c>
      <c r="D396" s="11">
        <f t="shared" si="19"/>
        <v>2.0333547365506039E-2</v>
      </c>
      <c r="E396">
        <f t="shared" si="20"/>
        <v>7</v>
      </c>
    </row>
    <row r="397" spans="1:5" x14ac:dyDescent="0.25">
      <c r="A397" s="1">
        <v>41117</v>
      </c>
      <c r="B397" s="3">
        <v>41.016224999999999</v>
      </c>
      <c r="C397" s="2">
        <f t="shared" si="18"/>
        <v>2.0824013702899227E-2</v>
      </c>
      <c r="D397" s="11">
        <f t="shared" si="19"/>
        <v>2.0824013702899227E-2</v>
      </c>
      <c r="E397">
        <f t="shared" si="20"/>
        <v>7</v>
      </c>
    </row>
    <row r="398" spans="1:5" x14ac:dyDescent="0.25">
      <c r="A398" s="1">
        <v>41120</v>
      </c>
      <c r="B398" s="3">
        <v>41.007229000000002</v>
      </c>
      <c r="C398" s="2">
        <f t="shared" si="18"/>
        <v>-2.1932783916599419E-4</v>
      </c>
      <c r="D398" s="11">
        <f t="shared" si="19"/>
        <v>-2.1932783916599419E-4</v>
      </c>
      <c r="E398">
        <f t="shared" si="20"/>
        <v>7</v>
      </c>
    </row>
    <row r="399" spans="1:5" x14ac:dyDescent="0.25">
      <c r="A399" s="1">
        <v>41121</v>
      </c>
      <c r="B399" s="3">
        <v>41.007229000000002</v>
      </c>
      <c r="C399" s="2">
        <f t="shared" si="18"/>
        <v>0</v>
      </c>
      <c r="D399" s="11">
        <f t="shared" si="19"/>
        <v>0</v>
      </c>
      <c r="E399">
        <f t="shared" si="20"/>
        <v>7</v>
      </c>
    </row>
    <row r="400" spans="1:5" x14ac:dyDescent="0.25">
      <c r="A400" s="1">
        <v>41122</v>
      </c>
      <c r="B400" s="3">
        <v>40.890270999999998</v>
      </c>
      <c r="C400" s="2">
        <f t="shared" si="18"/>
        <v>-2.852131266904279E-3</v>
      </c>
      <c r="D400" s="11">
        <f t="shared" si="19"/>
        <v>-2.852131266904279E-3</v>
      </c>
      <c r="E400">
        <f t="shared" si="20"/>
        <v>8</v>
      </c>
    </row>
    <row r="401" spans="1:5" x14ac:dyDescent="0.25">
      <c r="A401" s="1">
        <v>41123</v>
      </c>
      <c r="B401" s="3">
        <v>40.575381999999998</v>
      </c>
      <c r="C401" s="2">
        <f t="shared" si="18"/>
        <v>-7.7008293733245468E-3</v>
      </c>
      <c r="D401" s="11">
        <f t="shared" si="19"/>
        <v>-7.7008293733245468E-3</v>
      </c>
      <c r="E401">
        <f t="shared" si="20"/>
        <v>8</v>
      </c>
    </row>
    <row r="402" spans="1:5" x14ac:dyDescent="0.25">
      <c r="A402" s="1">
        <v>41124</v>
      </c>
      <c r="B402" s="3">
        <v>41.025219999999997</v>
      </c>
      <c r="C402" s="2">
        <f t="shared" si="18"/>
        <v>1.1086476031205319E-2</v>
      </c>
      <c r="D402" s="11">
        <f t="shared" si="19"/>
        <v>1.1086476031205319E-2</v>
      </c>
      <c r="E402">
        <f t="shared" si="20"/>
        <v>8</v>
      </c>
    </row>
    <row r="403" spans="1:5" x14ac:dyDescent="0.25">
      <c r="A403" s="1">
        <v>41127</v>
      </c>
      <c r="B403" s="3">
        <v>40.818294999999999</v>
      </c>
      <c r="C403" s="2">
        <f t="shared" si="18"/>
        <v>-5.0438486374965999E-3</v>
      </c>
      <c r="D403" s="11">
        <f t="shared" si="19"/>
        <v>-5.0438486374965999E-3</v>
      </c>
      <c r="E403">
        <f t="shared" si="20"/>
        <v>8</v>
      </c>
    </row>
    <row r="404" spans="1:5" x14ac:dyDescent="0.25">
      <c r="A404" s="1">
        <v>41128</v>
      </c>
      <c r="B404" s="3">
        <v>40.692340999999999</v>
      </c>
      <c r="C404" s="2">
        <f t="shared" si="18"/>
        <v>-3.0857241832369562E-3</v>
      </c>
      <c r="D404" s="11">
        <f t="shared" si="19"/>
        <v>-3.0857241832369562E-3</v>
      </c>
      <c r="E404">
        <f t="shared" si="20"/>
        <v>8</v>
      </c>
    </row>
    <row r="405" spans="1:5" x14ac:dyDescent="0.25">
      <c r="A405" s="1">
        <v>41129</v>
      </c>
      <c r="B405" s="3">
        <v>40.917259999999999</v>
      </c>
      <c r="C405" s="2">
        <f t="shared" si="18"/>
        <v>5.5273054946629856E-3</v>
      </c>
      <c r="D405" s="11">
        <f t="shared" si="19"/>
        <v>5.5273054946629856E-3</v>
      </c>
      <c r="E405">
        <f t="shared" si="20"/>
        <v>8</v>
      </c>
    </row>
    <row r="406" spans="1:5" x14ac:dyDescent="0.25">
      <c r="A406" s="1">
        <v>41130</v>
      </c>
      <c r="B406" s="3">
        <v>40.494410999999999</v>
      </c>
      <c r="C406" s="2">
        <f t="shared" si="18"/>
        <v>-1.0334245254936409E-2</v>
      </c>
      <c r="D406" s="11">
        <f t="shared" si="19"/>
        <v>-1.0334245254936409E-2</v>
      </c>
      <c r="E406">
        <f t="shared" si="20"/>
        <v>8</v>
      </c>
    </row>
    <row r="407" spans="1:5" x14ac:dyDescent="0.25">
      <c r="A407" s="1">
        <v>41131</v>
      </c>
      <c r="B407" s="3">
        <v>40.512405000000001</v>
      </c>
      <c r="C407" s="2">
        <f t="shared" si="18"/>
        <v>4.4435761764757164E-4</v>
      </c>
      <c r="D407" s="11">
        <f t="shared" si="19"/>
        <v>4.4435761764757164E-4</v>
      </c>
      <c r="E407">
        <f t="shared" si="20"/>
        <v>8</v>
      </c>
    </row>
    <row r="408" spans="1:5" x14ac:dyDescent="0.25">
      <c r="A408" s="1">
        <v>41134</v>
      </c>
      <c r="B408" s="3">
        <v>40.206515000000003</v>
      </c>
      <c r="C408" s="2">
        <f t="shared" si="18"/>
        <v>-7.5505268077764821E-3</v>
      </c>
      <c r="D408" s="11">
        <f t="shared" si="19"/>
        <v>-7.5505268077764821E-3</v>
      </c>
      <c r="E408">
        <f t="shared" si="20"/>
        <v>8</v>
      </c>
    </row>
    <row r="409" spans="1:5" x14ac:dyDescent="0.25">
      <c r="A409" s="1">
        <v>41135</v>
      </c>
      <c r="B409" s="3">
        <v>40.458427</v>
      </c>
      <c r="C409" s="2">
        <f t="shared" si="18"/>
        <v>6.2654522531981997E-3</v>
      </c>
      <c r="D409" s="11">
        <f t="shared" si="19"/>
        <v>6.2654522531981997E-3</v>
      </c>
      <c r="E409">
        <f t="shared" si="20"/>
        <v>8</v>
      </c>
    </row>
    <row r="410" spans="1:5" x14ac:dyDescent="0.25">
      <c r="A410" s="1">
        <v>41136</v>
      </c>
      <c r="B410" s="3">
        <v>40.521403999999997</v>
      </c>
      <c r="C410" s="2">
        <f t="shared" si="18"/>
        <v>1.5565854797072686E-3</v>
      </c>
      <c r="D410" s="11">
        <f t="shared" si="19"/>
        <v>1.5565854797072686E-3</v>
      </c>
      <c r="E410">
        <f t="shared" si="20"/>
        <v>8</v>
      </c>
    </row>
    <row r="411" spans="1:5" x14ac:dyDescent="0.25">
      <c r="A411" s="1">
        <v>41137</v>
      </c>
      <c r="B411" s="3">
        <v>40.404445000000003</v>
      </c>
      <c r="C411" s="2">
        <f t="shared" si="18"/>
        <v>-2.8863511244574414E-3</v>
      </c>
      <c r="D411" s="11">
        <f t="shared" si="19"/>
        <v>-2.8863511244574414E-3</v>
      </c>
      <c r="E411">
        <f t="shared" si="20"/>
        <v>8</v>
      </c>
    </row>
    <row r="412" spans="1:5" x14ac:dyDescent="0.25">
      <c r="A412" s="1">
        <v>41138</v>
      </c>
      <c r="B412" s="3">
        <v>40.629364000000002</v>
      </c>
      <c r="C412" s="2">
        <f t="shared" si="18"/>
        <v>5.5666895065629501E-3</v>
      </c>
      <c r="D412" s="11">
        <f t="shared" si="19"/>
        <v>5.5666895065629501E-3</v>
      </c>
      <c r="E412">
        <f t="shared" si="20"/>
        <v>8</v>
      </c>
    </row>
    <row r="413" spans="1:5" x14ac:dyDescent="0.25">
      <c r="A413" s="1">
        <v>41141</v>
      </c>
      <c r="B413" s="3">
        <v>40.872276999999997</v>
      </c>
      <c r="C413" s="2">
        <f t="shared" si="18"/>
        <v>5.9787546760513991E-3</v>
      </c>
      <c r="D413" s="11">
        <f t="shared" si="19"/>
        <v>5.9787546760513991E-3</v>
      </c>
      <c r="E413">
        <f t="shared" si="20"/>
        <v>8</v>
      </c>
    </row>
    <row r="414" spans="1:5" x14ac:dyDescent="0.25">
      <c r="A414" s="1">
        <v>41142</v>
      </c>
      <c r="B414" s="3">
        <v>40.773311999999997</v>
      </c>
      <c r="C414" s="2">
        <f t="shared" si="18"/>
        <v>-2.4213233825949986E-3</v>
      </c>
      <c r="D414" s="11">
        <f t="shared" si="19"/>
        <v>-2.4213233825949986E-3</v>
      </c>
      <c r="E414">
        <f t="shared" si="20"/>
        <v>8</v>
      </c>
    </row>
    <row r="415" spans="1:5" x14ac:dyDescent="0.25">
      <c r="A415" s="1">
        <v>41143</v>
      </c>
      <c r="B415" s="3">
        <v>40.782310000000003</v>
      </c>
      <c r="C415" s="2">
        <f t="shared" si="18"/>
        <v>2.2068356870311127E-4</v>
      </c>
      <c r="D415" s="11">
        <f t="shared" si="19"/>
        <v>2.2068356870311127E-4</v>
      </c>
      <c r="E415">
        <f t="shared" si="20"/>
        <v>8</v>
      </c>
    </row>
    <row r="416" spans="1:5" x14ac:dyDescent="0.25">
      <c r="A416" s="1">
        <v>41144</v>
      </c>
      <c r="B416" s="3">
        <v>40.188521000000001</v>
      </c>
      <c r="C416" s="2">
        <f t="shared" si="18"/>
        <v>-1.4559964847503758E-2</v>
      </c>
      <c r="D416" s="11">
        <f t="shared" si="19"/>
        <v>-1.4559964847503758E-2</v>
      </c>
      <c r="E416">
        <f t="shared" si="20"/>
        <v>8</v>
      </c>
    </row>
    <row r="417" spans="1:5" x14ac:dyDescent="0.25">
      <c r="A417" s="1">
        <v>41145</v>
      </c>
      <c r="B417" s="3">
        <v>40.656353000000003</v>
      </c>
      <c r="C417" s="2">
        <f t="shared" si="18"/>
        <v>1.164093597771367E-2</v>
      </c>
      <c r="D417" s="11">
        <f t="shared" si="19"/>
        <v>1.164093597771367E-2</v>
      </c>
      <c r="E417">
        <f t="shared" si="20"/>
        <v>8</v>
      </c>
    </row>
    <row r="418" spans="1:5" x14ac:dyDescent="0.25">
      <c r="A418" s="1">
        <v>41148</v>
      </c>
      <c r="B418" s="3">
        <v>40.791305999999999</v>
      </c>
      <c r="C418" s="2">
        <f t="shared" si="18"/>
        <v>3.3193582316642092E-3</v>
      </c>
      <c r="D418" s="11">
        <f t="shared" si="19"/>
        <v>3.3193582316642092E-3</v>
      </c>
      <c r="E418">
        <f t="shared" si="20"/>
        <v>8</v>
      </c>
    </row>
    <row r="419" spans="1:5" x14ac:dyDescent="0.25">
      <c r="A419" s="1">
        <v>41149</v>
      </c>
      <c r="B419" s="3">
        <v>40.476421000000002</v>
      </c>
      <c r="C419" s="2">
        <f t="shared" si="18"/>
        <v>-7.7194145242615369E-3</v>
      </c>
      <c r="D419" s="11">
        <f t="shared" si="19"/>
        <v>-7.7194145242615369E-3</v>
      </c>
      <c r="E419">
        <f t="shared" si="20"/>
        <v>8</v>
      </c>
    </row>
    <row r="420" spans="1:5" x14ac:dyDescent="0.25">
      <c r="A420" s="1">
        <v>41150</v>
      </c>
      <c r="B420" s="3">
        <v>40.539397999999998</v>
      </c>
      <c r="C420" s="2">
        <f t="shared" si="18"/>
        <v>1.5558934916700394E-3</v>
      </c>
      <c r="D420" s="11">
        <f t="shared" si="19"/>
        <v>1.5558934916700394E-3</v>
      </c>
      <c r="E420">
        <f t="shared" si="20"/>
        <v>8</v>
      </c>
    </row>
    <row r="421" spans="1:5" x14ac:dyDescent="0.25">
      <c r="A421" s="1">
        <v>41151</v>
      </c>
      <c r="B421" s="3">
        <v>40.125543999999998</v>
      </c>
      <c r="C421" s="2">
        <f t="shared" si="18"/>
        <v>-1.0208686374671884E-2</v>
      </c>
      <c r="D421" s="11">
        <f t="shared" si="19"/>
        <v>-1.0208686374671884E-2</v>
      </c>
      <c r="E421">
        <f t="shared" si="20"/>
        <v>8</v>
      </c>
    </row>
    <row r="422" spans="1:5" x14ac:dyDescent="0.25">
      <c r="A422" s="1">
        <v>41152</v>
      </c>
      <c r="B422" s="3">
        <v>40.314478999999999</v>
      </c>
      <c r="C422" s="2">
        <f t="shared" si="18"/>
        <v>4.7085965987152907E-3</v>
      </c>
      <c r="D422" s="11">
        <f t="shared" si="19"/>
        <v>4.7085965987152907E-3</v>
      </c>
      <c r="E422">
        <f t="shared" si="20"/>
        <v>8</v>
      </c>
    </row>
    <row r="423" spans="1:5" x14ac:dyDescent="0.25">
      <c r="A423" s="1">
        <v>41156</v>
      </c>
      <c r="B423" s="3">
        <v>40.422438999999997</v>
      </c>
      <c r="C423" s="2">
        <f t="shared" si="18"/>
        <v>2.6779460550637032E-3</v>
      </c>
      <c r="D423" s="11">
        <f t="shared" si="19"/>
        <v>2.6779460550637032E-3</v>
      </c>
      <c r="E423">
        <f t="shared" si="20"/>
        <v>9</v>
      </c>
    </row>
    <row r="424" spans="1:5" x14ac:dyDescent="0.25">
      <c r="A424" s="1">
        <v>41157</v>
      </c>
      <c r="B424" s="3">
        <v>40.296484999999997</v>
      </c>
      <c r="C424" s="2">
        <f t="shared" si="18"/>
        <v>-3.1159426080153187E-3</v>
      </c>
      <c r="D424" s="11">
        <f t="shared" si="19"/>
        <v>-3.1159426080153187E-3</v>
      </c>
      <c r="E424">
        <f t="shared" si="20"/>
        <v>9</v>
      </c>
    </row>
    <row r="425" spans="1:5" x14ac:dyDescent="0.25">
      <c r="A425" s="1">
        <v>41158</v>
      </c>
      <c r="B425" s="3">
        <v>40.881272000000003</v>
      </c>
      <c r="C425" s="2">
        <f t="shared" si="18"/>
        <v>1.4512109430884747E-2</v>
      </c>
      <c r="D425" s="11">
        <f t="shared" si="19"/>
        <v>1.4512109430884747E-2</v>
      </c>
      <c r="E425">
        <f t="shared" si="20"/>
        <v>9</v>
      </c>
    </row>
    <row r="426" spans="1:5" x14ac:dyDescent="0.25">
      <c r="A426" s="1">
        <v>41159</v>
      </c>
      <c r="B426" s="3">
        <v>40.431434000000003</v>
      </c>
      <c r="C426" s="2">
        <f t="shared" si="18"/>
        <v>-1.1003522590980039E-2</v>
      </c>
      <c r="D426" s="11">
        <f t="shared" si="19"/>
        <v>-1.1003522590980039E-2</v>
      </c>
      <c r="E426">
        <f t="shared" si="20"/>
        <v>9</v>
      </c>
    </row>
    <row r="427" spans="1:5" x14ac:dyDescent="0.25">
      <c r="A427" s="1">
        <v>41162</v>
      </c>
      <c r="B427" s="3">
        <v>40.098554999999998</v>
      </c>
      <c r="C427" s="2">
        <f t="shared" si="18"/>
        <v>-8.233173228533161E-3</v>
      </c>
      <c r="D427" s="11">
        <f t="shared" si="19"/>
        <v>-8.233173228533161E-3</v>
      </c>
      <c r="E427">
        <f t="shared" si="20"/>
        <v>9</v>
      </c>
    </row>
    <row r="428" spans="1:5" x14ac:dyDescent="0.25">
      <c r="A428" s="1">
        <v>41163</v>
      </c>
      <c r="B428" s="3">
        <v>40.332473</v>
      </c>
      <c r="C428" s="2">
        <f t="shared" si="18"/>
        <v>5.8335767959718935E-3</v>
      </c>
      <c r="D428" s="11">
        <f t="shared" si="19"/>
        <v>5.8335767959718935E-3</v>
      </c>
      <c r="E428">
        <f t="shared" si="20"/>
        <v>9</v>
      </c>
    </row>
    <row r="429" spans="1:5" x14ac:dyDescent="0.25">
      <c r="A429" s="1">
        <v>41164</v>
      </c>
      <c r="B429" s="3">
        <v>40.341467999999999</v>
      </c>
      <c r="C429" s="2">
        <f t="shared" si="18"/>
        <v>2.2302128609864202E-4</v>
      </c>
      <c r="D429" s="11">
        <f t="shared" si="19"/>
        <v>2.2302128609864202E-4</v>
      </c>
      <c r="E429">
        <f t="shared" si="20"/>
        <v>9</v>
      </c>
    </row>
    <row r="430" spans="1:5" x14ac:dyDescent="0.25">
      <c r="A430" s="1">
        <v>41165</v>
      </c>
      <c r="B430" s="3">
        <v>41.157362999999997</v>
      </c>
      <c r="C430" s="2">
        <f t="shared" si="18"/>
        <v>2.0224722610490964E-2</v>
      </c>
      <c r="D430" s="11">
        <f t="shared" si="19"/>
        <v>2.0224722610490964E-2</v>
      </c>
      <c r="E430">
        <f t="shared" si="20"/>
        <v>9</v>
      </c>
    </row>
    <row r="431" spans="1:5" x14ac:dyDescent="0.25">
      <c r="A431" s="1">
        <v>41166</v>
      </c>
      <c r="B431" s="3">
        <v>39.960717000000002</v>
      </c>
      <c r="C431" s="2">
        <f t="shared" si="18"/>
        <v>-2.9074894812867243E-2</v>
      </c>
      <c r="D431" s="11">
        <f t="shared" si="19"/>
        <v>-2.9074894812867243E-2</v>
      </c>
      <c r="E431">
        <f t="shared" si="20"/>
        <v>9</v>
      </c>
    </row>
    <row r="432" spans="1:5" x14ac:dyDescent="0.25">
      <c r="A432" s="1">
        <v>41169</v>
      </c>
      <c r="B432" s="3">
        <v>39.915387000000003</v>
      </c>
      <c r="C432" s="2">
        <f t="shared" si="18"/>
        <v>-1.1343640305553043E-3</v>
      </c>
      <c r="D432" s="11">
        <f t="shared" si="19"/>
        <v>-1.1343640305553043E-3</v>
      </c>
      <c r="E432">
        <f t="shared" si="20"/>
        <v>9</v>
      </c>
    </row>
    <row r="433" spans="1:5" x14ac:dyDescent="0.25">
      <c r="A433" s="1">
        <v>41170</v>
      </c>
      <c r="B433" s="3">
        <v>40.223613999999998</v>
      </c>
      <c r="C433" s="2">
        <f t="shared" si="18"/>
        <v>7.722009559872115E-3</v>
      </c>
      <c r="D433" s="11">
        <f t="shared" si="19"/>
        <v>7.722009559872115E-3</v>
      </c>
      <c r="E433">
        <f t="shared" si="20"/>
        <v>9</v>
      </c>
    </row>
    <row r="434" spans="1:5" x14ac:dyDescent="0.25">
      <c r="A434" s="1">
        <v>41171</v>
      </c>
      <c r="B434" s="3">
        <v>40.513710000000003</v>
      </c>
      <c r="C434" s="2">
        <f t="shared" si="18"/>
        <v>7.212081937739495E-3</v>
      </c>
      <c r="D434" s="11">
        <f t="shared" si="19"/>
        <v>7.212081937739495E-3</v>
      </c>
      <c r="E434">
        <f t="shared" si="20"/>
        <v>9</v>
      </c>
    </row>
    <row r="435" spans="1:5" x14ac:dyDescent="0.25">
      <c r="A435" s="1">
        <v>41172</v>
      </c>
      <c r="B435" s="3">
        <v>40.305204000000003</v>
      </c>
      <c r="C435" s="2">
        <f t="shared" si="18"/>
        <v>-5.146554092429448E-3</v>
      </c>
      <c r="D435" s="11">
        <f t="shared" si="19"/>
        <v>-5.146554092429448E-3</v>
      </c>
      <c r="E435">
        <f t="shared" si="20"/>
        <v>9</v>
      </c>
    </row>
    <row r="436" spans="1:5" x14ac:dyDescent="0.25">
      <c r="A436" s="1">
        <v>41173</v>
      </c>
      <c r="B436" s="3">
        <v>39.679685999999997</v>
      </c>
      <c r="C436" s="2">
        <f t="shared" si="18"/>
        <v>-1.5519534400570374E-2</v>
      </c>
      <c r="D436" s="11">
        <f t="shared" si="19"/>
        <v>-1.5519534400570374E-2</v>
      </c>
      <c r="E436">
        <f t="shared" si="20"/>
        <v>9</v>
      </c>
    </row>
    <row r="437" spans="1:5" x14ac:dyDescent="0.25">
      <c r="A437" s="1">
        <v>41176</v>
      </c>
      <c r="B437" s="3">
        <v>39.770339</v>
      </c>
      <c r="C437" s="2">
        <f t="shared" si="18"/>
        <v>2.2846198934135518E-3</v>
      </c>
      <c r="D437" s="11">
        <f t="shared" si="19"/>
        <v>2.2846198934135518E-3</v>
      </c>
      <c r="E437">
        <f t="shared" si="20"/>
        <v>9</v>
      </c>
    </row>
    <row r="438" spans="1:5" x14ac:dyDescent="0.25">
      <c r="A438" s="1">
        <v>41177</v>
      </c>
      <c r="B438" s="3">
        <v>39.60716</v>
      </c>
      <c r="C438" s="2">
        <f t="shared" si="18"/>
        <v>-4.103032664619719E-3</v>
      </c>
      <c r="D438" s="11">
        <f t="shared" si="19"/>
        <v>-4.103032664619719E-3</v>
      </c>
      <c r="E438">
        <f t="shared" si="20"/>
        <v>9</v>
      </c>
    </row>
    <row r="439" spans="1:5" x14ac:dyDescent="0.25">
      <c r="A439" s="1">
        <v>41178</v>
      </c>
      <c r="B439" s="3">
        <v>39.851928999999998</v>
      </c>
      <c r="C439" s="2">
        <f t="shared" si="18"/>
        <v>6.1799179744267962E-3</v>
      </c>
      <c r="D439" s="11">
        <f t="shared" si="19"/>
        <v>6.1799179744267962E-3</v>
      </c>
      <c r="E439">
        <f t="shared" si="20"/>
        <v>9</v>
      </c>
    </row>
    <row r="440" spans="1:5" x14ac:dyDescent="0.25">
      <c r="A440" s="1">
        <v>41179</v>
      </c>
      <c r="B440" s="3">
        <v>40.250813000000001</v>
      </c>
      <c r="C440" s="2">
        <f t="shared" si="18"/>
        <v>1.0009151627265081E-2</v>
      </c>
      <c r="D440" s="11">
        <f t="shared" si="19"/>
        <v>1.0009151627265081E-2</v>
      </c>
      <c r="E440">
        <f t="shared" si="20"/>
        <v>9</v>
      </c>
    </row>
    <row r="441" spans="1:5" x14ac:dyDescent="0.25">
      <c r="A441" s="1">
        <v>41180</v>
      </c>
      <c r="B441" s="3">
        <v>40.368662</v>
      </c>
      <c r="C441" s="2">
        <f t="shared" si="18"/>
        <v>2.9278663265758049E-3</v>
      </c>
      <c r="D441" s="11">
        <f t="shared" si="19"/>
        <v>2.9278663265758049E-3</v>
      </c>
      <c r="E441">
        <f t="shared" si="20"/>
        <v>9</v>
      </c>
    </row>
    <row r="442" spans="1:5" x14ac:dyDescent="0.25">
      <c r="A442" s="1">
        <v>41183</v>
      </c>
      <c r="B442" s="3">
        <v>40.459319000000001</v>
      </c>
      <c r="C442" s="2">
        <f t="shared" si="18"/>
        <v>2.2457271434956206E-3</v>
      </c>
      <c r="D442" s="11">
        <f t="shared" si="19"/>
        <v>2.2457271434956206E-3</v>
      </c>
      <c r="E442">
        <f t="shared" si="20"/>
        <v>10</v>
      </c>
    </row>
    <row r="443" spans="1:5" x14ac:dyDescent="0.25">
      <c r="A443" s="1">
        <v>41184</v>
      </c>
      <c r="B443" s="3">
        <v>40.477449999999997</v>
      </c>
      <c r="C443" s="2">
        <f t="shared" si="18"/>
        <v>4.481291442398422E-4</v>
      </c>
      <c r="D443" s="11">
        <f t="shared" si="19"/>
        <v>4.481291442398422E-4</v>
      </c>
      <c r="E443">
        <f t="shared" si="20"/>
        <v>10</v>
      </c>
    </row>
    <row r="444" spans="1:5" x14ac:dyDescent="0.25">
      <c r="A444" s="1">
        <v>41185</v>
      </c>
      <c r="B444" s="3">
        <v>40.160156000000001</v>
      </c>
      <c r="C444" s="2">
        <f t="shared" si="18"/>
        <v>-7.8387843107704872E-3</v>
      </c>
      <c r="D444" s="11">
        <f t="shared" si="19"/>
        <v>-7.8387843107704872E-3</v>
      </c>
      <c r="E444">
        <f t="shared" si="20"/>
        <v>10</v>
      </c>
    </row>
    <row r="445" spans="1:5" x14ac:dyDescent="0.25">
      <c r="A445" s="1">
        <v>41186</v>
      </c>
      <c r="B445" s="3">
        <v>39.661554000000002</v>
      </c>
      <c r="C445" s="2">
        <f t="shared" si="18"/>
        <v>-1.2415340219295917E-2</v>
      </c>
      <c r="D445" s="11">
        <f t="shared" si="19"/>
        <v>-1.2415340219295917E-2</v>
      </c>
      <c r="E445">
        <f t="shared" si="20"/>
        <v>10</v>
      </c>
    </row>
    <row r="446" spans="1:5" x14ac:dyDescent="0.25">
      <c r="A446" s="1">
        <v>41187</v>
      </c>
      <c r="B446" s="3">
        <v>39.906323</v>
      </c>
      <c r="C446" s="2">
        <f t="shared" si="18"/>
        <v>6.1714425007148733E-3</v>
      </c>
      <c r="D446" s="11">
        <f t="shared" si="19"/>
        <v>6.1714425007148733E-3</v>
      </c>
      <c r="E446">
        <f t="shared" si="20"/>
        <v>10</v>
      </c>
    </row>
    <row r="447" spans="1:5" x14ac:dyDescent="0.25">
      <c r="A447" s="1">
        <v>41190</v>
      </c>
      <c r="B447" s="3">
        <v>39.933517999999999</v>
      </c>
      <c r="C447" s="2">
        <f t="shared" si="18"/>
        <v>6.8147095386360127E-4</v>
      </c>
      <c r="D447" s="11">
        <f t="shared" si="19"/>
        <v>6.8147095386360127E-4</v>
      </c>
      <c r="E447">
        <f t="shared" si="20"/>
        <v>10</v>
      </c>
    </row>
    <row r="448" spans="1:5" x14ac:dyDescent="0.25">
      <c r="A448" s="1">
        <v>41191</v>
      </c>
      <c r="B448" s="3">
        <v>39.806601999999998</v>
      </c>
      <c r="C448" s="2">
        <f t="shared" si="18"/>
        <v>-3.1781822978882391E-3</v>
      </c>
      <c r="D448" s="11">
        <f t="shared" si="19"/>
        <v>-3.1781822978882391E-3</v>
      </c>
      <c r="E448">
        <f t="shared" si="20"/>
        <v>10</v>
      </c>
    </row>
    <row r="449" spans="1:5" x14ac:dyDescent="0.25">
      <c r="A449" s="1">
        <v>41192</v>
      </c>
      <c r="B449" s="3">
        <v>39.190148000000001</v>
      </c>
      <c r="C449" s="2">
        <f t="shared" si="18"/>
        <v>-1.5486225124164012E-2</v>
      </c>
      <c r="D449" s="11">
        <f t="shared" si="19"/>
        <v>-1.5486225124164012E-2</v>
      </c>
      <c r="E449">
        <f t="shared" si="20"/>
        <v>10</v>
      </c>
    </row>
    <row r="450" spans="1:5" x14ac:dyDescent="0.25">
      <c r="A450" s="1">
        <v>41193</v>
      </c>
      <c r="B450" s="3">
        <v>39.353327</v>
      </c>
      <c r="C450" s="2">
        <f t="shared" si="18"/>
        <v>4.1637760592279343E-3</v>
      </c>
      <c r="D450" s="11">
        <f t="shared" si="19"/>
        <v>4.1637760592279343E-3</v>
      </c>
      <c r="E450">
        <f t="shared" si="20"/>
        <v>10</v>
      </c>
    </row>
    <row r="451" spans="1:5" x14ac:dyDescent="0.25">
      <c r="A451" s="1">
        <v>41194</v>
      </c>
      <c r="B451" s="3">
        <v>39.398654000000001</v>
      </c>
      <c r="C451" s="2">
        <f t="shared" si="18"/>
        <v>1.1517958824675825E-3</v>
      </c>
      <c r="D451" s="11">
        <f t="shared" si="19"/>
        <v>1.1517958824675825E-3</v>
      </c>
      <c r="E451">
        <f t="shared" si="20"/>
        <v>10</v>
      </c>
    </row>
    <row r="452" spans="1:5" x14ac:dyDescent="0.25">
      <c r="A452" s="1">
        <v>41197</v>
      </c>
      <c r="B452" s="3">
        <v>39.579965000000001</v>
      </c>
      <c r="C452" s="2">
        <f t="shared" ref="C452:C515" si="21">(B452-B451)/B451</f>
        <v>4.6019592445975662E-3</v>
      </c>
      <c r="D452" s="11">
        <f t="shared" ref="D452:D515" si="22">C452</f>
        <v>4.6019592445975662E-3</v>
      </c>
      <c r="E452">
        <f t="shared" ref="E452:E515" si="23">MONTH(A452)</f>
        <v>10</v>
      </c>
    </row>
    <row r="453" spans="1:5" x14ac:dyDescent="0.25">
      <c r="A453" s="1">
        <v>41198</v>
      </c>
      <c r="B453" s="3">
        <v>40.413992</v>
      </c>
      <c r="C453" s="2">
        <f t="shared" si="21"/>
        <v>2.1071948901420175E-2</v>
      </c>
      <c r="D453" s="11">
        <f t="shared" si="22"/>
        <v>2.1071948901420175E-2</v>
      </c>
      <c r="E453">
        <f t="shared" si="23"/>
        <v>10</v>
      </c>
    </row>
    <row r="454" spans="1:5" x14ac:dyDescent="0.25">
      <c r="A454" s="1">
        <v>41199</v>
      </c>
      <c r="B454" s="3">
        <v>40.513710000000003</v>
      </c>
      <c r="C454" s="2">
        <f t="shared" si="21"/>
        <v>2.4674127712996743E-3</v>
      </c>
      <c r="D454" s="11">
        <f t="shared" si="22"/>
        <v>2.4674127712996743E-3</v>
      </c>
      <c r="E454">
        <f t="shared" si="23"/>
        <v>10</v>
      </c>
    </row>
    <row r="455" spans="1:5" x14ac:dyDescent="0.25">
      <c r="A455" s="1">
        <v>41200</v>
      </c>
      <c r="B455" s="3">
        <v>41.03951</v>
      </c>
      <c r="C455" s="2">
        <f t="shared" si="21"/>
        <v>1.2978322646827375E-2</v>
      </c>
      <c r="D455" s="11">
        <f t="shared" si="22"/>
        <v>1.2978322646827375E-2</v>
      </c>
      <c r="E455">
        <f t="shared" si="23"/>
        <v>10</v>
      </c>
    </row>
    <row r="456" spans="1:5" x14ac:dyDescent="0.25">
      <c r="A456" s="1">
        <v>41201</v>
      </c>
      <c r="B456" s="3">
        <v>40.305204000000003</v>
      </c>
      <c r="C456" s="2">
        <f t="shared" si="21"/>
        <v>-1.7892660024449527E-2</v>
      </c>
      <c r="D456" s="11">
        <f t="shared" si="22"/>
        <v>-1.7892660024449527E-2</v>
      </c>
      <c r="E456">
        <f t="shared" si="23"/>
        <v>10</v>
      </c>
    </row>
    <row r="457" spans="1:5" x14ac:dyDescent="0.25">
      <c r="A457" s="1">
        <v>41204</v>
      </c>
      <c r="B457" s="3">
        <v>40.187354999999997</v>
      </c>
      <c r="C457" s="2">
        <f t="shared" si="21"/>
        <v>-2.923915234370399E-3</v>
      </c>
      <c r="D457" s="11">
        <f t="shared" si="22"/>
        <v>-2.923915234370399E-3</v>
      </c>
      <c r="E457">
        <f t="shared" si="23"/>
        <v>10</v>
      </c>
    </row>
    <row r="458" spans="1:5" x14ac:dyDescent="0.25">
      <c r="A458" s="1">
        <v>41205</v>
      </c>
      <c r="B458" s="3">
        <v>39.933517999999999</v>
      </c>
      <c r="C458" s="2">
        <f t="shared" si="21"/>
        <v>-6.3163400527354247E-3</v>
      </c>
      <c r="D458" s="11">
        <f t="shared" si="22"/>
        <v>-6.3163400527354247E-3</v>
      </c>
      <c r="E458">
        <f t="shared" si="23"/>
        <v>10</v>
      </c>
    </row>
    <row r="459" spans="1:5" x14ac:dyDescent="0.25">
      <c r="A459" s="1">
        <v>41206</v>
      </c>
      <c r="B459" s="3">
        <v>38.628087999999998</v>
      </c>
      <c r="C459" s="2">
        <f t="shared" si="21"/>
        <v>-3.2690082551705094E-2</v>
      </c>
      <c r="D459" s="11">
        <f t="shared" si="22"/>
        <v>-3.2690082551705094E-2</v>
      </c>
      <c r="E459">
        <f t="shared" si="23"/>
        <v>10</v>
      </c>
    </row>
    <row r="460" spans="1:5" x14ac:dyDescent="0.25">
      <c r="A460" s="1">
        <v>41207</v>
      </c>
      <c r="B460" s="3">
        <v>38.909115999999997</v>
      </c>
      <c r="C460" s="2">
        <f t="shared" si="21"/>
        <v>7.2752241840186131E-3</v>
      </c>
      <c r="D460" s="11">
        <f t="shared" si="22"/>
        <v>7.2752241840186131E-3</v>
      </c>
      <c r="E460">
        <f t="shared" si="23"/>
        <v>10</v>
      </c>
    </row>
    <row r="461" spans="1:5" x14ac:dyDescent="0.25">
      <c r="A461" s="1">
        <v>41208</v>
      </c>
      <c r="B461" s="3">
        <v>38.764068000000002</v>
      </c>
      <c r="C461" s="2">
        <f t="shared" si="21"/>
        <v>-3.7278667549269337E-3</v>
      </c>
      <c r="D461" s="11">
        <f t="shared" si="22"/>
        <v>-3.7278667549269337E-3</v>
      </c>
      <c r="E461">
        <f t="shared" si="23"/>
        <v>10</v>
      </c>
    </row>
    <row r="462" spans="1:5" x14ac:dyDescent="0.25">
      <c r="A462" s="1">
        <v>41213</v>
      </c>
      <c r="B462" s="3">
        <v>38.845658</v>
      </c>
      <c r="C462" s="2">
        <f t="shared" si="21"/>
        <v>2.1047842553572676E-3</v>
      </c>
      <c r="D462" s="11">
        <f t="shared" si="22"/>
        <v>2.1047842553572676E-3</v>
      </c>
      <c r="E462">
        <f t="shared" si="23"/>
        <v>10</v>
      </c>
    </row>
    <row r="463" spans="1:5" x14ac:dyDescent="0.25">
      <c r="A463" s="1">
        <v>41214</v>
      </c>
      <c r="B463" s="3">
        <v>39.235475000000001</v>
      </c>
      <c r="C463" s="2">
        <f t="shared" si="21"/>
        <v>1.0035021159893874E-2</v>
      </c>
      <c r="D463" s="11">
        <f t="shared" si="22"/>
        <v>1.0035021159893874E-2</v>
      </c>
      <c r="E463">
        <f t="shared" si="23"/>
        <v>11</v>
      </c>
    </row>
    <row r="464" spans="1:5" x14ac:dyDescent="0.25">
      <c r="A464" s="1">
        <v>41215</v>
      </c>
      <c r="B464" s="3">
        <v>38.927247999999999</v>
      </c>
      <c r="C464" s="2">
        <f t="shared" si="21"/>
        <v>-7.8558243528338133E-3</v>
      </c>
      <c r="D464" s="11">
        <f t="shared" si="22"/>
        <v>-7.8558243528338133E-3</v>
      </c>
      <c r="E464">
        <f t="shared" si="23"/>
        <v>11</v>
      </c>
    </row>
    <row r="465" spans="1:5" x14ac:dyDescent="0.25">
      <c r="A465" s="1">
        <v>41218</v>
      </c>
      <c r="B465" s="3">
        <v>39.244542000000003</v>
      </c>
      <c r="C465" s="2">
        <f t="shared" si="21"/>
        <v>8.1509486619758993E-3</v>
      </c>
      <c r="D465" s="11">
        <f t="shared" si="22"/>
        <v>8.1509486619758993E-3</v>
      </c>
      <c r="E465">
        <f t="shared" si="23"/>
        <v>11</v>
      </c>
    </row>
    <row r="466" spans="1:5" x14ac:dyDescent="0.25">
      <c r="A466" s="1">
        <v>41219</v>
      </c>
      <c r="B466" s="3">
        <v>39.634359000000003</v>
      </c>
      <c r="C466" s="2">
        <f t="shared" si="21"/>
        <v>9.9330245719264788E-3</v>
      </c>
      <c r="D466" s="11">
        <f t="shared" si="22"/>
        <v>9.9330245719264788E-3</v>
      </c>
      <c r="E466">
        <f t="shared" si="23"/>
        <v>11</v>
      </c>
    </row>
    <row r="467" spans="1:5" x14ac:dyDescent="0.25">
      <c r="A467" s="1">
        <v>41220</v>
      </c>
      <c r="B467" s="3">
        <v>39.471179999999997</v>
      </c>
      <c r="C467" s="2">
        <f t="shared" si="21"/>
        <v>-4.1171096017979403E-3</v>
      </c>
      <c r="D467" s="11">
        <f t="shared" si="22"/>
        <v>-4.1171096017979403E-3</v>
      </c>
      <c r="E467">
        <f t="shared" si="23"/>
        <v>11</v>
      </c>
    </row>
    <row r="468" spans="1:5" x14ac:dyDescent="0.25">
      <c r="A468" s="1">
        <v>41221</v>
      </c>
      <c r="B468" s="3">
        <v>39.199215000000002</v>
      </c>
      <c r="C468" s="2">
        <f t="shared" si="21"/>
        <v>-6.89021711537366E-3</v>
      </c>
      <c r="D468" s="11">
        <f t="shared" si="22"/>
        <v>-6.89021711537366E-3</v>
      </c>
      <c r="E468">
        <f t="shared" si="23"/>
        <v>11</v>
      </c>
    </row>
    <row r="469" spans="1:5" x14ac:dyDescent="0.25">
      <c r="A469" s="1">
        <v>41222</v>
      </c>
      <c r="B469" s="3">
        <v>39.443981000000001</v>
      </c>
      <c r="C469" s="2">
        <f t="shared" si="21"/>
        <v>6.2441556546476368E-3</v>
      </c>
      <c r="D469" s="11">
        <f t="shared" si="22"/>
        <v>6.2441556546476368E-3</v>
      </c>
      <c r="E469">
        <f t="shared" si="23"/>
        <v>11</v>
      </c>
    </row>
    <row r="470" spans="1:5" x14ac:dyDescent="0.25">
      <c r="A470" s="1">
        <v>41225</v>
      </c>
      <c r="B470" s="3">
        <v>39.851928999999998</v>
      </c>
      <c r="C470" s="2">
        <f t="shared" si="21"/>
        <v>1.0342465178654191E-2</v>
      </c>
      <c r="D470" s="11">
        <f t="shared" si="22"/>
        <v>1.0342465178654191E-2</v>
      </c>
      <c r="E470">
        <f t="shared" si="23"/>
        <v>11</v>
      </c>
    </row>
    <row r="471" spans="1:5" x14ac:dyDescent="0.25">
      <c r="A471" s="1">
        <v>41226</v>
      </c>
      <c r="B471" s="3">
        <v>39.389589999999998</v>
      </c>
      <c r="C471" s="2">
        <f t="shared" si="21"/>
        <v>-1.1601420849665773E-2</v>
      </c>
      <c r="D471" s="11">
        <f t="shared" si="22"/>
        <v>-1.1601420849665773E-2</v>
      </c>
      <c r="E471">
        <f t="shared" si="23"/>
        <v>11</v>
      </c>
    </row>
    <row r="472" spans="1:5" x14ac:dyDescent="0.25">
      <c r="A472" s="1">
        <v>41227</v>
      </c>
      <c r="B472" s="3">
        <v>38.990706000000003</v>
      </c>
      <c r="C472" s="2">
        <f t="shared" si="21"/>
        <v>-1.0126634981475953E-2</v>
      </c>
      <c r="D472" s="11">
        <f t="shared" si="22"/>
        <v>-1.0126634981475953E-2</v>
      </c>
      <c r="E472">
        <f t="shared" si="23"/>
        <v>11</v>
      </c>
    </row>
    <row r="473" spans="1:5" x14ac:dyDescent="0.25">
      <c r="A473" s="1">
        <v>41228</v>
      </c>
      <c r="B473" s="3">
        <v>38.619020999999996</v>
      </c>
      <c r="C473" s="2">
        <f t="shared" si="21"/>
        <v>-9.5326563207141328E-3</v>
      </c>
      <c r="D473" s="11">
        <f t="shared" si="22"/>
        <v>-9.5326563207141328E-3</v>
      </c>
      <c r="E473">
        <f t="shared" si="23"/>
        <v>11</v>
      </c>
    </row>
    <row r="474" spans="1:5" x14ac:dyDescent="0.25">
      <c r="A474" s="1">
        <v>41229</v>
      </c>
      <c r="B474" s="3">
        <v>38.845658</v>
      </c>
      <c r="C474" s="2">
        <f t="shared" si="21"/>
        <v>5.8685330215906759E-3</v>
      </c>
      <c r="D474" s="11">
        <f t="shared" si="22"/>
        <v>5.8685330215906759E-3</v>
      </c>
      <c r="E474">
        <f t="shared" si="23"/>
        <v>11</v>
      </c>
    </row>
    <row r="475" spans="1:5" x14ac:dyDescent="0.25">
      <c r="A475" s="1">
        <v>41232</v>
      </c>
      <c r="B475" s="3">
        <v>39.389589999999998</v>
      </c>
      <c r="C475" s="2">
        <f t="shared" si="21"/>
        <v>1.4002388632469505E-2</v>
      </c>
      <c r="D475" s="11">
        <f t="shared" si="22"/>
        <v>1.4002388632469505E-2</v>
      </c>
      <c r="E475">
        <f t="shared" si="23"/>
        <v>11</v>
      </c>
    </row>
    <row r="476" spans="1:5" x14ac:dyDescent="0.25">
      <c r="A476" s="1">
        <v>41233</v>
      </c>
      <c r="B476" s="3">
        <v>39.770339</v>
      </c>
      <c r="C476" s="2">
        <f t="shared" si="21"/>
        <v>9.6662341496827359E-3</v>
      </c>
      <c r="D476" s="11">
        <f t="shared" si="22"/>
        <v>9.6662341496827359E-3</v>
      </c>
      <c r="E476">
        <f t="shared" si="23"/>
        <v>11</v>
      </c>
    </row>
    <row r="477" spans="1:5" x14ac:dyDescent="0.25">
      <c r="A477" s="1">
        <v>41234</v>
      </c>
      <c r="B477" s="3">
        <v>39.915387000000003</v>
      </c>
      <c r="C477" s="2">
        <f t="shared" si="21"/>
        <v>3.6471401463287183E-3</v>
      </c>
      <c r="D477" s="11">
        <f t="shared" si="22"/>
        <v>3.6471401463287183E-3</v>
      </c>
      <c r="E477">
        <f t="shared" si="23"/>
        <v>11</v>
      </c>
    </row>
    <row r="478" spans="1:5" x14ac:dyDescent="0.25">
      <c r="A478" s="1">
        <v>41236</v>
      </c>
      <c r="B478" s="3">
        <v>40.622498</v>
      </c>
      <c r="C478" s="2">
        <f t="shared" si="21"/>
        <v>1.771524850805023E-2</v>
      </c>
      <c r="D478" s="11">
        <f t="shared" si="22"/>
        <v>1.771524850805023E-2</v>
      </c>
      <c r="E478">
        <f t="shared" si="23"/>
        <v>11</v>
      </c>
    </row>
    <row r="479" spans="1:5" x14ac:dyDescent="0.25">
      <c r="A479" s="1">
        <v>41239</v>
      </c>
      <c r="B479" s="3">
        <v>40.105764999999998</v>
      </c>
      <c r="C479" s="2">
        <f t="shared" si="21"/>
        <v>-1.2720364956384565E-2</v>
      </c>
      <c r="D479" s="11">
        <f t="shared" si="22"/>
        <v>-1.2720364956384565E-2</v>
      </c>
      <c r="E479">
        <f t="shared" si="23"/>
        <v>11</v>
      </c>
    </row>
    <row r="480" spans="1:5" x14ac:dyDescent="0.25">
      <c r="A480" s="1">
        <v>41240</v>
      </c>
      <c r="B480" s="3">
        <v>40.096698000000004</v>
      </c>
      <c r="C480" s="2">
        <f t="shared" si="21"/>
        <v>-2.2607722356111665E-4</v>
      </c>
      <c r="D480" s="11">
        <f t="shared" si="22"/>
        <v>-2.2607722356111665E-4</v>
      </c>
      <c r="E480">
        <f t="shared" si="23"/>
        <v>11</v>
      </c>
    </row>
    <row r="481" spans="1:5" x14ac:dyDescent="0.25">
      <c r="A481" s="1">
        <v>41241</v>
      </c>
      <c r="B481" s="3">
        <v>40.486514</v>
      </c>
      <c r="C481" s="2">
        <f t="shared" si="21"/>
        <v>9.7218977981677231E-3</v>
      </c>
      <c r="D481" s="11">
        <f t="shared" si="22"/>
        <v>9.7218977981677231E-3</v>
      </c>
      <c r="E481">
        <f t="shared" si="23"/>
        <v>11</v>
      </c>
    </row>
    <row r="482" spans="1:5" x14ac:dyDescent="0.25">
      <c r="A482" s="1">
        <v>41242</v>
      </c>
      <c r="B482" s="3">
        <v>40.658757999999999</v>
      </c>
      <c r="C482" s="2">
        <f t="shared" si="21"/>
        <v>4.254354919270135E-3</v>
      </c>
      <c r="D482" s="11">
        <f t="shared" si="22"/>
        <v>4.254354919270135E-3</v>
      </c>
      <c r="E482">
        <f t="shared" si="23"/>
        <v>11</v>
      </c>
    </row>
    <row r="483" spans="1:5" x14ac:dyDescent="0.25">
      <c r="A483" s="1">
        <v>41243</v>
      </c>
      <c r="B483" s="3">
        <v>40.658757999999999</v>
      </c>
      <c r="C483" s="2">
        <f t="shared" si="21"/>
        <v>0</v>
      </c>
      <c r="D483" s="11">
        <f t="shared" si="22"/>
        <v>0</v>
      </c>
      <c r="E483">
        <f t="shared" si="23"/>
        <v>11</v>
      </c>
    </row>
    <row r="484" spans="1:5" x14ac:dyDescent="0.25">
      <c r="A484" s="1">
        <v>41246</v>
      </c>
      <c r="B484" s="3">
        <v>40.649693999999997</v>
      </c>
      <c r="C484" s="2">
        <f t="shared" si="21"/>
        <v>-2.229286000325485E-4</v>
      </c>
      <c r="D484" s="11">
        <f t="shared" si="22"/>
        <v>-2.229286000325485E-4</v>
      </c>
      <c r="E484">
        <f t="shared" si="23"/>
        <v>12</v>
      </c>
    </row>
    <row r="485" spans="1:5" x14ac:dyDescent="0.25">
      <c r="A485" s="1">
        <v>41247</v>
      </c>
      <c r="B485" s="3">
        <v>40.803804999999997</v>
      </c>
      <c r="C485" s="2">
        <f t="shared" si="21"/>
        <v>3.7911970505854322E-3</v>
      </c>
      <c r="D485" s="11">
        <f t="shared" si="22"/>
        <v>3.7911970505854322E-3</v>
      </c>
      <c r="E485">
        <f t="shared" si="23"/>
        <v>12</v>
      </c>
    </row>
    <row r="486" spans="1:5" x14ac:dyDescent="0.25">
      <c r="A486" s="1">
        <v>41248</v>
      </c>
      <c r="B486" s="3">
        <v>41.202689999999997</v>
      </c>
      <c r="C486" s="2">
        <f t="shared" si="21"/>
        <v>9.7756814591188242E-3</v>
      </c>
      <c r="D486" s="11">
        <f t="shared" si="22"/>
        <v>9.7756814591188242E-3</v>
      </c>
      <c r="E486">
        <f t="shared" si="23"/>
        <v>12</v>
      </c>
    </row>
    <row r="487" spans="1:5" x14ac:dyDescent="0.25">
      <c r="A487" s="1">
        <v>41249</v>
      </c>
      <c r="B487" s="3">
        <v>41.248016</v>
      </c>
      <c r="C487" s="2">
        <f t="shared" si="21"/>
        <v>1.1000738058608035E-3</v>
      </c>
      <c r="D487" s="11">
        <f t="shared" si="22"/>
        <v>1.1000738058608035E-3</v>
      </c>
      <c r="E487">
        <f t="shared" si="23"/>
        <v>12</v>
      </c>
    </row>
    <row r="488" spans="1:5" x14ac:dyDescent="0.25">
      <c r="A488" s="1">
        <v>41250</v>
      </c>
      <c r="B488" s="3">
        <v>41.257080000000002</v>
      </c>
      <c r="C488" s="2">
        <f t="shared" si="21"/>
        <v>2.1974390234919859E-4</v>
      </c>
      <c r="D488" s="11">
        <f t="shared" si="22"/>
        <v>2.1974390234919859E-4</v>
      </c>
      <c r="E488">
        <f t="shared" si="23"/>
        <v>12</v>
      </c>
    </row>
    <row r="489" spans="1:5" x14ac:dyDescent="0.25">
      <c r="A489" s="1">
        <v>41253</v>
      </c>
      <c r="B489" s="3">
        <v>41.619701999999997</v>
      </c>
      <c r="C489" s="2">
        <f t="shared" si="21"/>
        <v>8.7893277953746286E-3</v>
      </c>
      <c r="D489" s="11">
        <f t="shared" si="22"/>
        <v>8.7893277953746286E-3</v>
      </c>
      <c r="E489">
        <f t="shared" si="23"/>
        <v>12</v>
      </c>
    </row>
    <row r="490" spans="1:5" x14ac:dyDescent="0.25">
      <c r="A490" s="1">
        <v>41254</v>
      </c>
      <c r="B490" s="3">
        <v>41.284278999999998</v>
      </c>
      <c r="C490" s="2">
        <f t="shared" si="21"/>
        <v>-8.0592359839577587E-3</v>
      </c>
      <c r="D490" s="11">
        <f t="shared" si="22"/>
        <v>-8.0592359839577587E-3</v>
      </c>
      <c r="E490">
        <f t="shared" si="23"/>
        <v>12</v>
      </c>
    </row>
    <row r="491" spans="1:5" x14ac:dyDescent="0.25">
      <c r="A491" s="1">
        <v>41255</v>
      </c>
      <c r="B491" s="3">
        <v>40.957920999999999</v>
      </c>
      <c r="C491" s="2">
        <f t="shared" si="21"/>
        <v>-7.9051398717656929E-3</v>
      </c>
      <c r="D491" s="11">
        <f t="shared" si="22"/>
        <v>-7.9051398717656929E-3</v>
      </c>
      <c r="E491">
        <f t="shared" si="23"/>
        <v>12</v>
      </c>
    </row>
    <row r="492" spans="1:5" x14ac:dyDescent="0.25">
      <c r="A492" s="1">
        <v>41256</v>
      </c>
      <c r="B492" s="3">
        <v>40.583418999999999</v>
      </c>
      <c r="C492" s="2">
        <f t="shared" si="21"/>
        <v>-9.1435793335311061E-3</v>
      </c>
      <c r="D492" s="11">
        <f t="shared" si="22"/>
        <v>-9.1435793335311061E-3</v>
      </c>
      <c r="E492">
        <f t="shared" si="23"/>
        <v>12</v>
      </c>
    </row>
    <row r="493" spans="1:5" x14ac:dyDescent="0.25">
      <c r="A493" s="1">
        <v>41257</v>
      </c>
      <c r="B493" s="3">
        <v>40.766103999999999</v>
      </c>
      <c r="C493" s="2">
        <f t="shared" si="21"/>
        <v>4.5014689373509735E-3</v>
      </c>
      <c r="D493" s="11">
        <f t="shared" si="22"/>
        <v>4.5014689373509735E-3</v>
      </c>
      <c r="E493">
        <f t="shared" si="23"/>
        <v>12</v>
      </c>
    </row>
    <row r="494" spans="1:5" x14ac:dyDescent="0.25">
      <c r="A494" s="1">
        <v>41260</v>
      </c>
      <c r="B494" s="3">
        <v>40.729565999999998</v>
      </c>
      <c r="C494" s="2">
        <f t="shared" si="21"/>
        <v>-8.9628383423640836E-4</v>
      </c>
      <c r="D494" s="11">
        <f t="shared" si="22"/>
        <v>-8.9628383423640836E-4</v>
      </c>
      <c r="E494">
        <f t="shared" si="23"/>
        <v>12</v>
      </c>
    </row>
    <row r="495" spans="1:5" x14ac:dyDescent="0.25">
      <c r="A495" s="1">
        <v>41261</v>
      </c>
      <c r="B495" s="3">
        <v>40.820906999999998</v>
      </c>
      <c r="C495" s="2">
        <f t="shared" si="21"/>
        <v>2.2426214902461741E-3</v>
      </c>
      <c r="D495" s="11">
        <f t="shared" si="22"/>
        <v>2.2426214902461741E-3</v>
      </c>
      <c r="E495">
        <f t="shared" si="23"/>
        <v>12</v>
      </c>
    </row>
    <row r="496" spans="1:5" x14ac:dyDescent="0.25">
      <c r="A496" s="1">
        <v>41262</v>
      </c>
      <c r="B496" s="3">
        <v>40.629089</v>
      </c>
      <c r="C496" s="2">
        <f t="shared" si="21"/>
        <v>-4.6990136696374194E-3</v>
      </c>
      <c r="D496" s="11">
        <f t="shared" si="22"/>
        <v>-4.6990136696374194E-3</v>
      </c>
      <c r="E496">
        <f t="shared" si="23"/>
        <v>12</v>
      </c>
    </row>
    <row r="497" spans="1:5" x14ac:dyDescent="0.25">
      <c r="A497" s="1">
        <v>41263</v>
      </c>
      <c r="B497" s="3">
        <v>40.939653</v>
      </c>
      <c r="C497" s="2">
        <f t="shared" si="21"/>
        <v>7.643882933235333E-3</v>
      </c>
      <c r="D497" s="11">
        <f t="shared" si="22"/>
        <v>7.643882933235333E-3</v>
      </c>
      <c r="E497">
        <f t="shared" si="23"/>
        <v>12</v>
      </c>
    </row>
    <row r="498" spans="1:5" x14ac:dyDescent="0.25">
      <c r="A498" s="1">
        <v>41264</v>
      </c>
      <c r="B498" s="3">
        <v>40.811774999999997</v>
      </c>
      <c r="C498" s="2">
        <f t="shared" si="21"/>
        <v>-3.1235731284777282E-3</v>
      </c>
      <c r="D498" s="11">
        <f t="shared" si="22"/>
        <v>-3.1235731284777282E-3</v>
      </c>
      <c r="E498">
        <f t="shared" si="23"/>
        <v>12</v>
      </c>
    </row>
    <row r="499" spans="1:5" x14ac:dyDescent="0.25">
      <c r="A499" s="1">
        <v>41267</v>
      </c>
      <c r="B499" s="3">
        <v>40.830044000000001</v>
      </c>
      <c r="C499" s="2">
        <f t="shared" si="21"/>
        <v>4.4764041750214599E-4</v>
      </c>
      <c r="D499" s="11">
        <f t="shared" si="22"/>
        <v>4.4764041750214599E-4</v>
      </c>
      <c r="E499">
        <f t="shared" si="23"/>
        <v>12</v>
      </c>
    </row>
    <row r="500" spans="1:5" x14ac:dyDescent="0.25">
      <c r="A500" s="1">
        <v>41269</v>
      </c>
      <c r="B500" s="3">
        <v>40.446404000000001</v>
      </c>
      <c r="C500" s="2">
        <f t="shared" si="21"/>
        <v>-9.3960222036498352E-3</v>
      </c>
      <c r="D500" s="11">
        <f t="shared" si="22"/>
        <v>-9.3960222036498352E-3</v>
      </c>
      <c r="E500">
        <f t="shared" si="23"/>
        <v>12</v>
      </c>
    </row>
    <row r="501" spans="1:5" x14ac:dyDescent="0.25">
      <c r="A501" s="1">
        <v>41270</v>
      </c>
      <c r="B501" s="3">
        <v>40.382463999999999</v>
      </c>
      <c r="C501" s="2">
        <f t="shared" si="21"/>
        <v>-1.5808574725209767E-3</v>
      </c>
      <c r="D501" s="11">
        <f t="shared" si="22"/>
        <v>-1.5808574725209767E-3</v>
      </c>
      <c r="E501">
        <f t="shared" si="23"/>
        <v>12</v>
      </c>
    </row>
    <row r="502" spans="1:5" x14ac:dyDescent="0.25">
      <c r="A502" s="1">
        <v>41271</v>
      </c>
      <c r="B502" s="3">
        <v>40.081035999999997</v>
      </c>
      <c r="C502" s="2">
        <f t="shared" si="21"/>
        <v>-7.4643290711532946E-3</v>
      </c>
      <c r="D502" s="11">
        <f t="shared" si="22"/>
        <v>-7.4643290711532946E-3</v>
      </c>
      <c r="E502">
        <f t="shared" si="23"/>
        <v>12</v>
      </c>
    </row>
    <row r="503" spans="1:5" x14ac:dyDescent="0.25">
      <c r="A503" s="1">
        <v>41274</v>
      </c>
      <c r="B503" s="3">
        <v>40.355063000000001</v>
      </c>
      <c r="C503" s="2">
        <f t="shared" si="21"/>
        <v>6.8368242776959114E-3</v>
      </c>
      <c r="D503" s="11">
        <f t="shared" si="22"/>
        <v>6.8368242776959114E-3</v>
      </c>
      <c r="E503">
        <f t="shared" si="23"/>
        <v>12</v>
      </c>
    </row>
    <row r="504" spans="1:5" x14ac:dyDescent="0.25">
      <c r="A504" s="1">
        <v>41276</v>
      </c>
      <c r="B504" s="3">
        <v>41.652123000000003</v>
      </c>
      <c r="C504" s="2">
        <f t="shared" si="21"/>
        <v>3.2141196260801322E-2</v>
      </c>
      <c r="D504" s="11">
        <f t="shared" si="22"/>
        <v>3.2141196260801322E-2</v>
      </c>
      <c r="E504">
        <f t="shared" si="23"/>
        <v>1</v>
      </c>
    </row>
    <row r="505" spans="1:5" x14ac:dyDescent="0.25">
      <c r="A505" s="1">
        <v>41277</v>
      </c>
      <c r="B505" s="3">
        <v>41.487706000000003</v>
      </c>
      <c r="C505" s="2">
        <f t="shared" si="21"/>
        <v>-3.9473858271281935E-3</v>
      </c>
      <c r="D505" s="11">
        <f t="shared" si="22"/>
        <v>-3.9473858271281935E-3</v>
      </c>
      <c r="E505">
        <f t="shared" si="23"/>
        <v>1</v>
      </c>
    </row>
    <row r="506" spans="1:5" x14ac:dyDescent="0.25">
      <c r="A506" s="1">
        <v>41278</v>
      </c>
      <c r="B506" s="3">
        <v>41.725197999999999</v>
      </c>
      <c r="C506" s="2">
        <f t="shared" si="21"/>
        <v>5.7243945953530436E-3</v>
      </c>
      <c r="D506" s="11">
        <f t="shared" si="22"/>
        <v>5.7243945953530436E-3</v>
      </c>
      <c r="E506">
        <f t="shared" si="23"/>
        <v>1</v>
      </c>
    </row>
    <row r="507" spans="1:5" x14ac:dyDescent="0.25">
      <c r="A507" s="1">
        <v>41281</v>
      </c>
      <c r="B507" s="3">
        <v>41.323293</v>
      </c>
      <c r="C507" s="2">
        <f t="shared" si="21"/>
        <v>-9.6321891630088679E-3</v>
      </c>
      <c r="D507" s="11">
        <f t="shared" si="22"/>
        <v>-9.6321891630088679E-3</v>
      </c>
      <c r="E507">
        <f t="shared" si="23"/>
        <v>1</v>
      </c>
    </row>
    <row r="508" spans="1:5" x14ac:dyDescent="0.25">
      <c r="A508" s="1">
        <v>41282</v>
      </c>
      <c r="B508" s="3">
        <v>41.451172</v>
      </c>
      <c r="C508" s="2">
        <f t="shared" si="21"/>
        <v>3.0945984871050833E-3</v>
      </c>
      <c r="D508" s="11">
        <f t="shared" si="22"/>
        <v>3.0945984871050833E-3</v>
      </c>
      <c r="E508">
        <f t="shared" si="23"/>
        <v>1</v>
      </c>
    </row>
    <row r="509" spans="1:5" x14ac:dyDescent="0.25">
      <c r="A509" s="1">
        <v>41283</v>
      </c>
      <c r="B509" s="3">
        <v>41.743467000000003</v>
      </c>
      <c r="C509" s="2">
        <f t="shared" si="21"/>
        <v>7.0515497125148326E-3</v>
      </c>
      <c r="D509" s="11">
        <f t="shared" si="22"/>
        <v>7.0515497125148326E-3</v>
      </c>
      <c r="E509">
        <f t="shared" si="23"/>
        <v>1</v>
      </c>
    </row>
    <row r="510" spans="1:5" x14ac:dyDescent="0.25">
      <c r="A510" s="1">
        <v>41284</v>
      </c>
      <c r="B510" s="3">
        <v>41.798270000000002</v>
      </c>
      <c r="C510" s="2">
        <f t="shared" si="21"/>
        <v>1.3128521404319317E-3</v>
      </c>
      <c r="D510" s="11">
        <f t="shared" si="22"/>
        <v>1.3128521404319317E-3</v>
      </c>
      <c r="E510">
        <f t="shared" si="23"/>
        <v>1</v>
      </c>
    </row>
    <row r="511" spans="1:5" x14ac:dyDescent="0.25">
      <c r="A511" s="1">
        <v>41285</v>
      </c>
      <c r="B511" s="3">
        <v>41.177146</v>
      </c>
      <c r="C511" s="2">
        <f t="shared" si="21"/>
        <v>-1.4860040858150391E-2</v>
      </c>
      <c r="D511" s="11">
        <f t="shared" si="22"/>
        <v>-1.4860040858150391E-2</v>
      </c>
      <c r="E511">
        <f t="shared" si="23"/>
        <v>1</v>
      </c>
    </row>
    <row r="512" spans="1:5" x14ac:dyDescent="0.25">
      <c r="A512" s="1">
        <v>41288</v>
      </c>
      <c r="B512" s="3">
        <v>41.277619000000001</v>
      </c>
      <c r="C512" s="2">
        <f t="shared" si="21"/>
        <v>2.4400185481529223E-3</v>
      </c>
      <c r="D512" s="11">
        <f t="shared" si="22"/>
        <v>2.4400185481529223E-3</v>
      </c>
      <c r="E512">
        <f t="shared" si="23"/>
        <v>1</v>
      </c>
    </row>
    <row r="513" spans="1:5" x14ac:dyDescent="0.25">
      <c r="A513" s="1">
        <v>41289</v>
      </c>
      <c r="B513" s="3">
        <v>41.359827000000003</v>
      </c>
      <c r="C513" s="2">
        <f t="shared" si="21"/>
        <v>1.9915877415313463E-3</v>
      </c>
      <c r="D513" s="11">
        <f t="shared" si="22"/>
        <v>1.9915877415313463E-3</v>
      </c>
      <c r="E513">
        <f t="shared" si="23"/>
        <v>1</v>
      </c>
    </row>
    <row r="514" spans="1:5" x14ac:dyDescent="0.25">
      <c r="A514" s="1">
        <v>41290</v>
      </c>
      <c r="B514" s="3">
        <v>41.049263000000003</v>
      </c>
      <c r="C514" s="2">
        <f t="shared" si="21"/>
        <v>-7.5088321815272429E-3</v>
      </c>
      <c r="D514" s="11">
        <f t="shared" si="22"/>
        <v>-7.5088321815272429E-3</v>
      </c>
      <c r="E514">
        <f t="shared" si="23"/>
        <v>1</v>
      </c>
    </row>
    <row r="515" spans="1:5" x14ac:dyDescent="0.25">
      <c r="A515" s="1">
        <v>41291</v>
      </c>
      <c r="B515" s="3">
        <v>41.168008999999998</v>
      </c>
      <c r="C515" s="2">
        <f t="shared" si="21"/>
        <v>2.8927681356908761E-3</v>
      </c>
      <c r="D515" s="11">
        <f t="shared" si="22"/>
        <v>2.8927681356908761E-3</v>
      </c>
      <c r="E515">
        <f t="shared" si="23"/>
        <v>1</v>
      </c>
    </row>
    <row r="516" spans="1:5" x14ac:dyDescent="0.25">
      <c r="A516" s="1">
        <v>41292</v>
      </c>
      <c r="B516" s="3">
        <v>41.378095999999999</v>
      </c>
      <c r="C516" s="2">
        <f t="shared" ref="C516:C579" si="24">(B516-B515)/B515</f>
        <v>5.1031615349676363E-3</v>
      </c>
      <c r="D516" s="11">
        <f t="shared" ref="D516:D579" si="25">C516</f>
        <v>5.1031615349676363E-3</v>
      </c>
      <c r="E516">
        <f t="shared" ref="E516:E579" si="26">MONTH(A516)</f>
        <v>1</v>
      </c>
    </row>
    <row r="517" spans="1:5" x14ac:dyDescent="0.25">
      <c r="A517" s="1">
        <v>41296</v>
      </c>
      <c r="B517" s="3">
        <v>41.286754999999999</v>
      </c>
      <c r="C517" s="2">
        <f t="shared" si="24"/>
        <v>-2.2074722819532318E-3</v>
      </c>
      <c r="D517" s="11">
        <f t="shared" si="25"/>
        <v>-2.2074722819532318E-3</v>
      </c>
      <c r="E517">
        <f t="shared" si="26"/>
        <v>1</v>
      </c>
    </row>
    <row r="518" spans="1:5" x14ac:dyDescent="0.25">
      <c r="A518" s="1">
        <v>41297</v>
      </c>
      <c r="B518" s="3">
        <v>40.446404000000001</v>
      </c>
      <c r="C518" s="2">
        <f t="shared" si="24"/>
        <v>-2.0354009415368156E-2</v>
      </c>
      <c r="D518" s="11">
        <f t="shared" si="25"/>
        <v>-2.0354009415368156E-2</v>
      </c>
      <c r="E518">
        <f t="shared" si="26"/>
        <v>1</v>
      </c>
    </row>
    <row r="519" spans="1:5" x14ac:dyDescent="0.25">
      <c r="A519" s="1">
        <v>41298</v>
      </c>
      <c r="B519" s="3">
        <v>40.683895999999997</v>
      </c>
      <c r="C519" s="2">
        <f t="shared" si="24"/>
        <v>5.8717704545500765E-3</v>
      </c>
      <c r="D519" s="11">
        <f t="shared" si="25"/>
        <v>5.8717704545500765E-3</v>
      </c>
      <c r="E519">
        <f t="shared" si="26"/>
        <v>1</v>
      </c>
    </row>
    <row r="520" spans="1:5" x14ac:dyDescent="0.25">
      <c r="A520" s="1">
        <v>41299</v>
      </c>
      <c r="B520" s="3">
        <v>40.702165000000001</v>
      </c>
      <c r="C520" s="2">
        <f t="shared" si="24"/>
        <v>4.4904745602544175E-4</v>
      </c>
      <c r="D520" s="11">
        <f t="shared" si="25"/>
        <v>4.4904745602544175E-4</v>
      </c>
      <c r="E520">
        <f t="shared" si="26"/>
        <v>1</v>
      </c>
    </row>
    <row r="521" spans="1:5" x14ac:dyDescent="0.25">
      <c r="A521" s="1">
        <v>41302</v>
      </c>
      <c r="B521" s="3">
        <v>40.784373000000002</v>
      </c>
      <c r="C521" s="2">
        <f t="shared" si="24"/>
        <v>2.0197451413211409E-3</v>
      </c>
      <c r="D521" s="11">
        <f t="shared" si="25"/>
        <v>2.0197451413211409E-3</v>
      </c>
      <c r="E521">
        <f t="shared" si="26"/>
        <v>1</v>
      </c>
    </row>
    <row r="522" spans="1:5" x14ac:dyDescent="0.25">
      <c r="A522" s="1">
        <v>41303</v>
      </c>
      <c r="B522" s="3">
        <v>41.113202999999999</v>
      </c>
      <c r="C522" s="2">
        <f t="shared" si="24"/>
        <v>8.0626469358741001E-3</v>
      </c>
      <c r="D522" s="11">
        <f t="shared" si="25"/>
        <v>8.0626469358741001E-3</v>
      </c>
      <c r="E522">
        <f t="shared" si="26"/>
        <v>1</v>
      </c>
    </row>
    <row r="523" spans="1:5" x14ac:dyDescent="0.25">
      <c r="A523" s="1">
        <v>41304</v>
      </c>
      <c r="B523" s="3">
        <v>41.378095999999999</v>
      </c>
      <c r="C523" s="2">
        <f t="shared" si="24"/>
        <v>6.4430153982408212E-3</v>
      </c>
      <c r="D523" s="11">
        <f t="shared" si="25"/>
        <v>6.4430153982408212E-3</v>
      </c>
      <c r="E523">
        <f t="shared" si="26"/>
        <v>1</v>
      </c>
    </row>
    <row r="524" spans="1:5" x14ac:dyDescent="0.25">
      <c r="A524" s="1">
        <v>41305</v>
      </c>
      <c r="B524" s="3">
        <v>41.168008999999998</v>
      </c>
      <c r="C524" s="2">
        <f t="shared" si="24"/>
        <v>-5.0772515004074009E-3</v>
      </c>
      <c r="D524" s="11">
        <f t="shared" si="25"/>
        <v>-5.0772515004074009E-3</v>
      </c>
      <c r="E524">
        <f t="shared" si="26"/>
        <v>1</v>
      </c>
    </row>
    <row r="525" spans="1:5" x14ac:dyDescent="0.25">
      <c r="A525" s="1">
        <v>41306</v>
      </c>
      <c r="B525" s="3">
        <v>41.323293</v>
      </c>
      <c r="C525" s="2">
        <f t="shared" si="24"/>
        <v>3.7719579783419151E-3</v>
      </c>
      <c r="D525" s="11">
        <f t="shared" si="25"/>
        <v>3.7719579783419151E-3</v>
      </c>
      <c r="E525">
        <f t="shared" si="26"/>
        <v>2</v>
      </c>
    </row>
    <row r="526" spans="1:5" x14ac:dyDescent="0.25">
      <c r="A526" s="1">
        <v>41309</v>
      </c>
      <c r="B526" s="3">
        <v>41.487706000000003</v>
      </c>
      <c r="C526" s="2">
        <f t="shared" si="24"/>
        <v>3.9787003422017521E-3</v>
      </c>
      <c r="D526" s="11">
        <f t="shared" si="25"/>
        <v>3.9787003422017521E-3</v>
      </c>
      <c r="E526">
        <f t="shared" si="26"/>
        <v>2</v>
      </c>
    </row>
    <row r="527" spans="1:5" x14ac:dyDescent="0.25">
      <c r="A527" s="1">
        <v>41310</v>
      </c>
      <c r="B527" s="3">
        <v>41.926152999999999</v>
      </c>
      <c r="C527" s="2">
        <f t="shared" si="24"/>
        <v>1.0568118661465554E-2</v>
      </c>
      <c r="D527" s="11">
        <f t="shared" si="25"/>
        <v>1.0568118661465554E-2</v>
      </c>
      <c r="E527">
        <f t="shared" si="26"/>
        <v>2</v>
      </c>
    </row>
    <row r="528" spans="1:5" x14ac:dyDescent="0.25">
      <c r="A528" s="1">
        <v>41311</v>
      </c>
      <c r="B528" s="3">
        <v>42.054031999999999</v>
      </c>
      <c r="C528" s="2">
        <f t="shared" si="24"/>
        <v>3.0501009715821073E-3</v>
      </c>
      <c r="D528" s="11">
        <f t="shared" si="25"/>
        <v>3.0501009715821073E-3</v>
      </c>
      <c r="E528">
        <f t="shared" si="26"/>
        <v>2</v>
      </c>
    </row>
    <row r="529" spans="1:5" x14ac:dyDescent="0.25">
      <c r="A529" s="1">
        <v>41312</v>
      </c>
      <c r="B529" s="3">
        <v>41.999225000000003</v>
      </c>
      <c r="C529" s="2">
        <f t="shared" si="24"/>
        <v>-1.3032519688004403E-3</v>
      </c>
      <c r="D529" s="11">
        <f t="shared" si="25"/>
        <v>-1.3032519688004403E-3</v>
      </c>
      <c r="E529">
        <f t="shared" si="26"/>
        <v>2</v>
      </c>
    </row>
    <row r="530" spans="1:5" x14ac:dyDescent="0.25">
      <c r="A530" s="1">
        <v>41313</v>
      </c>
      <c r="B530" s="3">
        <v>41.770868999999998</v>
      </c>
      <c r="C530" s="2">
        <f t="shared" si="24"/>
        <v>-5.4371479473729594E-3</v>
      </c>
      <c r="D530" s="11">
        <f t="shared" si="25"/>
        <v>-5.4371479473729594E-3</v>
      </c>
      <c r="E530">
        <f t="shared" si="26"/>
        <v>2</v>
      </c>
    </row>
    <row r="531" spans="1:5" x14ac:dyDescent="0.25">
      <c r="A531" s="1">
        <v>41316</v>
      </c>
      <c r="B531" s="3">
        <v>41.487706000000003</v>
      </c>
      <c r="C531" s="2">
        <f t="shared" si="24"/>
        <v>-6.7789588002106146E-3</v>
      </c>
      <c r="D531" s="11">
        <f t="shared" si="25"/>
        <v>-6.7789588002106146E-3</v>
      </c>
      <c r="E531">
        <f t="shared" si="26"/>
        <v>2</v>
      </c>
    </row>
    <row r="532" spans="1:5" x14ac:dyDescent="0.25">
      <c r="A532" s="1">
        <v>41317</v>
      </c>
      <c r="B532" s="3">
        <v>41.396365000000003</v>
      </c>
      <c r="C532" s="2">
        <f t="shared" si="24"/>
        <v>-2.2016401678126019E-3</v>
      </c>
      <c r="D532" s="11">
        <f t="shared" si="25"/>
        <v>-2.2016401678126019E-3</v>
      </c>
      <c r="E532">
        <f t="shared" si="26"/>
        <v>2</v>
      </c>
    </row>
    <row r="533" spans="1:5" x14ac:dyDescent="0.25">
      <c r="A533" s="1">
        <v>41318</v>
      </c>
      <c r="B533" s="3">
        <v>38.994059999999998</v>
      </c>
      <c r="C533" s="2">
        <f t="shared" si="24"/>
        <v>-5.803178612421659E-2</v>
      </c>
      <c r="D533" s="11">
        <f t="shared" si="25"/>
        <v>-5.803178612421659E-2</v>
      </c>
      <c r="E533">
        <f t="shared" si="26"/>
        <v>2</v>
      </c>
    </row>
    <row r="534" spans="1:5" x14ac:dyDescent="0.25">
      <c r="A534" s="1">
        <v>41319</v>
      </c>
      <c r="B534" s="3">
        <v>39.094537000000003</v>
      </c>
      <c r="C534" s="2">
        <f t="shared" si="24"/>
        <v>2.5767257884920175E-3</v>
      </c>
      <c r="D534" s="11">
        <f t="shared" si="25"/>
        <v>2.5767257884920175E-3</v>
      </c>
      <c r="E534">
        <f t="shared" si="26"/>
        <v>2</v>
      </c>
    </row>
    <row r="535" spans="1:5" x14ac:dyDescent="0.25">
      <c r="A535" s="1">
        <v>41320</v>
      </c>
      <c r="B535" s="3">
        <v>39.195014</v>
      </c>
      <c r="C535" s="2">
        <f t="shared" si="24"/>
        <v>2.5701033369444413E-3</v>
      </c>
      <c r="D535" s="11">
        <f t="shared" si="25"/>
        <v>2.5701033369444413E-3</v>
      </c>
      <c r="E535">
        <f t="shared" si="26"/>
        <v>2</v>
      </c>
    </row>
    <row r="536" spans="1:5" x14ac:dyDescent="0.25">
      <c r="A536" s="1">
        <v>41324</v>
      </c>
      <c r="B536" s="3">
        <v>39.277222000000002</v>
      </c>
      <c r="C536" s="2">
        <f t="shared" si="24"/>
        <v>2.0974096348071567E-3</v>
      </c>
      <c r="D536" s="11">
        <f t="shared" si="25"/>
        <v>2.0974096348071567E-3</v>
      </c>
      <c r="E536">
        <f t="shared" si="26"/>
        <v>2</v>
      </c>
    </row>
    <row r="537" spans="1:5" x14ac:dyDescent="0.25">
      <c r="A537" s="1">
        <v>41325</v>
      </c>
      <c r="B537" s="3">
        <v>38.793109000000001</v>
      </c>
      <c r="C537" s="2">
        <f t="shared" si="24"/>
        <v>-1.2325540742163502E-2</v>
      </c>
      <c r="D537" s="11">
        <f t="shared" si="25"/>
        <v>-1.2325540742163502E-2</v>
      </c>
      <c r="E537">
        <f t="shared" si="26"/>
        <v>2</v>
      </c>
    </row>
    <row r="538" spans="1:5" x14ac:dyDescent="0.25">
      <c r="A538" s="1">
        <v>41326</v>
      </c>
      <c r="B538" s="3">
        <v>38.884450000000001</v>
      </c>
      <c r="C538" s="2">
        <f t="shared" si="24"/>
        <v>2.3545676630352028E-3</v>
      </c>
      <c r="D538" s="11">
        <f t="shared" si="25"/>
        <v>2.3545676630352028E-3</v>
      </c>
      <c r="E538">
        <f t="shared" si="26"/>
        <v>2</v>
      </c>
    </row>
    <row r="539" spans="1:5" x14ac:dyDescent="0.25">
      <c r="A539" s="1">
        <v>41327</v>
      </c>
      <c r="B539" s="3">
        <v>39.185881000000002</v>
      </c>
      <c r="C539" s="2">
        <f t="shared" si="24"/>
        <v>7.7519676888833681E-3</v>
      </c>
      <c r="D539" s="11">
        <f t="shared" si="25"/>
        <v>7.7519676888833681E-3</v>
      </c>
      <c r="E539">
        <f t="shared" si="26"/>
        <v>2</v>
      </c>
    </row>
    <row r="540" spans="1:5" x14ac:dyDescent="0.25">
      <c r="A540" s="1">
        <v>41330</v>
      </c>
      <c r="B540" s="3">
        <v>39.021464999999999</v>
      </c>
      <c r="C540" s="2">
        <f t="shared" si="24"/>
        <v>-4.195796950437398E-3</v>
      </c>
      <c r="D540" s="11">
        <f t="shared" si="25"/>
        <v>-4.195796950437398E-3</v>
      </c>
      <c r="E540">
        <f t="shared" si="26"/>
        <v>2</v>
      </c>
    </row>
    <row r="541" spans="1:5" x14ac:dyDescent="0.25">
      <c r="A541" s="1">
        <v>41331</v>
      </c>
      <c r="B541" s="3">
        <v>39.085403999999997</v>
      </c>
      <c r="C541" s="2">
        <f t="shared" si="24"/>
        <v>1.6385597004109852E-3</v>
      </c>
      <c r="D541" s="11">
        <f t="shared" si="25"/>
        <v>1.6385597004109852E-3</v>
      </c>
      <c r="E541">
        <f t="shared" si="26"/>
        <v>2</v>
      </c>
    </row>
    <row r="542" spans="1:5" x14ac:dyDescent="0.25">
      <c r="A542" s="1">
        <v>41332</v>
      </c>
      <c r="B542" s="3">
        <v>39.459907999999999</v>
      </c>
      <c r="C542" s="2">
        <f t="shared" si="24"/>
        <v>9.5816842522595327E-3</v>
      </c>
      <c r="D542" s="11">
        <f t="shared" si="25"/>
        <v>9.5816842522595327E-3</v>
      </c>
      <c r="E542">
        <f t="shared" si="26"/>
        <v>2</v>
      </c>
    </row>
    <row r="543" spans="1:5" x14ac:dyDescent="0.25">
      <c r="A543" s="1">
        <v>41333</v>
      </c>
      <c r="B543" s="3">
        <v>39.843544000000001</v>
      </c>
      <c r="C543" s="2">
        <f t="shared" si="24"/>
        <v>9.7221716786567974E-3</v>
      </c>
      <c r="D543" s="11">
        <f t="shared" si="25"/>
        <v>9.7221716786567974E-3</v>
      </c>
      <c r="E543">
        <f t="shared" si="26"/>
        <v>2</v>
      </c>
    </row>
    <row r="544" spans="1:5" x14ac:dyDescent="0.25">
      <c r="A544" s="1">
        <v>41334</v>
      </c>
      <c r="B544" s="3">
        <v>39.989691999999998</v>
      </c>
      <c r="C544" s="2">
        <f t="shared" si="24"/>
        <v>3.6680471998172806E-3</v>
      </c>
      <c r="D544" s="11">
        <f t="shared" si="25"/>
        <v>3.6680471998172806E-3</v>
      </c>
      <c r="E544">
        <f t="shared" si="26"/>
        <v>3</v>
      </c>
    </row>
    <row r="545" spans="1:5" x14ac:dyDescent="0.25">
      <c r="A545" s="1">
        <v>41337</v>
      </c>
      <c r="B545" s="3">
        <v>40.026229999999998</v>
      </c>
      <c r="C545" s="2">
        <f t="shared" si="24"/>
        <v>9.1368545674220701E-4</v>
      </c>
      <c r="D545" s="11">
        <f t="shared" si="25"/>
        <v>9.1368545674220701E-4</v>
      </c>
      <c r="E545">
        <f t="shared" si="26"/>
        <v>3</v>
      </c>
    </row>
    <row r="546" spans="1:5" x14ac:dyDescent="0.25">
      <c r="A546" s="1">
        <v>41338</v>
      </c>
      <c r="B546" s="3">
        <v>40.446404000000001</v>
      </c>
      <c r="C546" s="2">
        <f t="shared" si="24"/>
        <v>1.0497466286482713E-2</v>
      </c>
      <c r="D546" s="11">
        <f t="shared" si="25"/>
        <v>1.0497466286482713E-2</v>
      </c>
      <c r="E546">
        <f t="shared" si="26"/>
        <v>3</v>
      </c>
    </row>
    <row r="547" spans="1:5" x14ac:dyDescent="0.25">
      <c r="A547" s="1">
        <v>41339</v>
      </c>
      <c r="B547" s="3">
        <v>40.355063000000001</v>
      </c>
      <c r="C547" s="2">
        <f t="shared" si="24"/>
        <v>-2.2583219017443404E-3</v>
      </c>
      <c r="D547" s="11">
        <f t="shared" si="25"/>
        <v>-2.2583219017443404E-3</v>
      </c>
      <c r="E547">
        <f t="shared" si="26"/>
        <v>3</v>
      </c>
    </row>
    <row r="548" spans="1:5" x14ac:dyDescent="0.25">
      <c r="A548" s="1">
        <v>41340</v>
      </c>
      <c r="B548" s="3">
        <v>40.053631000000003</v>
      </c>
      <c r="C548" s="2">
        <f t="shared" si="24"/>
        <v>-7.469496454509273E-3</v>
      </c>
      <c r="D548" s="11">
        <f t="shared" si="25"/>
        <v>-7.469496454509273E-3</v>
      </c>
      <c r="E548">
        <f t="shared" si="26"/>
        <v>3</v>
      </c>
    </row>
    <row r="549" spans="1:5" x14ac:dyDescent="0.25">
      <c r="A549" s="1">
        <v>41341</v>
      </c>
      <c r="B549" s="3">
        <v>40.190646000000001</v>
      </c>
      <c r="C549" s="2">
        <f t="shared" si="24"/>
        <v>3.4207884923091766E-3</v>
      </c>
      <c r="D549" s="11">
        <f t="shared" si="25"/>
        <v>3.4207884923091766E-3</v>
      </c>
      <c r="E549">
        <f t="shared" si="26"/>
        <v>3</v>
      </c>
    </row>
    <row r="550" spans="1:5" x14ac:dyDescent="0.25">
      <c r="A550" s="1">
        <v>41344</v>
      </c>
      <c r="B550" s="3">
        <v>40.318525000000001</v>
      </c>
      <c r="C550" s="2">
        <f t="shared" si="24"/>
        <v>3.1818100161913315E-3</v>
      </c>
      <c r="D550" s="11">
        <f t="shared" si="25"/>
        <v>3.1818100161913315E-3</v>
      </c>
      <c r="E550">
        <f t="shared" si="26"/>
        <v>3</v>
      </c>
    </row>
    <row r="551" spans="1:5" x14ac:dyDescent="0.25">
      <c r="A551" s="1">
        <v>41345</v>
      </c>
      <c r="B551" s="3">
        <v>40.546880999999999</v>
      </c>
      <c r="C551" s="2">
        <f t="shared" si="24"/>
        <v>5.6637984648495445E-3</v>
      </c>
      <c r="D551" s="11">
        <f t="shared" si="25"/>
        <v>5.6637984648495445E-3</v>
      </c>
      <c r="E551">
        <f t="shared" si="26"/>
        <v>3</v>
      </c>
    </row>
    <row r="552" spans="1:5" x14ac:dyDescent="0.25">
      <c r="A552" s="1">
        <v>41346</v>
      </c>
      <c r="B552" s="3">
        <v>40.279701000000003</v>
      </c>
      <c r="C552" s="2">
        <f t="shared" si="24"/>
        <v>-6.5894094295439447E-3</v>
      </c>
      <c r="D552" s="11">
        <f t="shared" si="25"/>
        <v>-6.5894094295439447E-3</v>
      </c>
      <c r="E552">
        <f t="shared" si="26"/>
        <v>3</v>
      </c>
    </row>
    <row r="553" spans="1:5" x14ac:dyDescent="0.25">
      <c r="A553" s="1">
        <v>41347</v>
      </c>
      <c r="B553" s="3">
        <v>40.334977000000002</v>
      </c>
      <c r="C553" s="2">
        <f t="shared" si="24"/>
        <v>1.3723041290698561E-3</v>
      </c>
      <c r="D553" s="11">
        <f t="shared" si="25"/>
        <v>1.3723041290698561E-3</v>
      </c>
      <c r="E553">
        <f t="shared" si="26"/>
        <v>3</v>
      </c>
    </row>
    <row r="554" spans="1:5" x14ac:dyDescent="0.25">
      <c r="A554" s="1">
        <v>41348</v>
      </c>
      <c r="B554" s="3">
        <v>40.602158000000003</v>
      </c>
      <c r="C554" s="2">
        <f t="shared" si="24"/>
        <v>6.62405237022946E-3</v>
      </c>
      <c r="D554" s="11">
        <f t="shared" si="25"/>
        <v>6.62405237022946E-3</v>
      </c>
      <c r="E554">
        <f t="shared" si="26"/>
        <v>3</v>
      </c>
    </row>
    <row r="555" spans="1:5" x14ac:dyDescent="0.25">
      <c r="A555" s="1">
        <v>41351</v>
      </c>
      <c r="B555" s="3">
        <v>40.860123999999999</v>
      </c>
      <c r="C555" s="2">
        <f t="shared" si="24"/>
        <v>6.3535046585453938E-3</v>
      </c>
      <c r="D555" s="11">
        <f t="shared" si="25"/>
        <v>6.3535046585453938E-3</v>
      </c>
      <c r="E555">
        <f t="shared" si="26"/>
        <v>3</v>
      </c>
    </row>
    <row r="556" spans="1:5" x14ac:dyDescent="0.25">
      <c r="A556" s="1">
        <v>41352</v>
      </c>
      <c r="B556" s="3">
        <v>41.440550999999999</v>
      </c>
      <c r="C556" s="2">
        <f t="shared" si="24"/>
        <v>1.4205218760471707E-2</v>
      </c>
      <c r="D556" s="11">
        <f t="shared" si="25"/>
        <v>1.4205218760471707E-2</v>
      </c>
      <c r="E556">
        <f t="shared" si="26"/>
        <v>3</v>
      </c>
    </row>
    <row r="557" spans="1:5" x14ac:dyDescent="0.25">
      <c r="A557" s="1">
        <v>41353</v>
      </c>
      <c r="B557" s="3">
        <v>42.177598000000003</v>
      </c>
      <c r="C557" s="2">
        <f t="shared" si="24"/>
        <v>1.7785646720768843E-2</v>
      </c>
      <c r="D557" s="11">
        <f t="shared" si="25"/>
        <v>1.7785646720768843E-2</v>
      </c>
      <c r="E557">
        <f t="shared" si="26"/>
        <v>3</v>
      </c>
    </row>
    <row r="558" spans="1:5" x14ac:dyDescent="0.25">
      <c r="A558" s="1">
        <v>41354</v>
      </c>
      <c r="B558" s="3">
        <v>42.011761999999997</v>
      </c>
      <c r="C558" s="2">
        <f t="shared" si="24"/>
        <v>-3.9318502680025982E-3</v>
      </c>
      <c r="D558" s="11">
        <f t="shared" si="25"/>
        <v>-3.9318502680025982E-3</v>
      </c>
      <c r="E558">
        <f t="shared" si="26"/>
        <v>3</v>
      </c>
    </row>
    <row r="559" spans="1:5" x14ac:dyDescent="0.25">
      <c r="A559" s="1">
        <v>41355</v>
      </c>
      <c r="B559" s="3">
        <v>42.767237000000002</v>
      </c>
      <c r="C559" s="2">
        <f t="shared" si="24"/>
        <v>1.7982464053757235E-2</v>
      </c>
      <c r="D559" s="11">
        <f t="shared" si="25"/>
        <v>1.7982464053757235E-2</v>
      </c>
      <c r="E559">
        <f t="shared" si="26"/>
        <v>3</v>
      </c>
    </row>
    <row r="560" spans="1:5" x14ac:dyDescent="0.25">
      <c r="A560" s="1">
        <v>41358</v>
      </c>
      <c r="B560" s="3">
        <v>42.711959999999998</v>
      </c>
      <c r="C560" s="2">
        <f t="shared" si="24"/>
        <v>-1.2925080944556646E-3</v>
      </c>
      <c r="D560" s="11">
        <f t="shared" si="25"/>
        <v>-1.2925080944556646E-3</v>
      </c>
      <c r="E560">
        <f t="shared" si="26"/>
        <v>3</v>
      </c>
    </row>
    <row r="561" spans="1:5" x14ac:dyDescent="0.25">
      <c r="A561" s="1">
        <v>41359</v>
      </c>
      <c r="B561" s="3">
        <v>43.025205999999997</v>
      </c>
      <c r="C561" s="2">
        <f t="shared" si="24"/>
        <v>7.333917712977805E-3</v>
      </c>
      <c r="D561" s="11">
        <f t="shared" si="25"/>
        <v>7.333917712977805E-3</v>
      </c>
      <c r="E561">
        <f t="shared" si="26"/>
        <v>3</v>
      </c>
    </row>
    <row r="562" spans="1:5" x14ac:dyDescent="0.25">
      <c r="A562" s="1">
        <v>41360</v>
      </c>
      <c r="B562" s="3">
        <v>42.997563999999997</v>
      </c>
      <c r="C562" s="2">
        <f t="shared" si="24"/>
        <v>-6.4246060785856944E-4</v>
      </c>
      <c r="D562" s="11">
        <f t="shared" si="25"/>
        <v>-6.4246060785856944E-4</v>
      </c>
      <c r="E562">
        <f t="shared" si="26"/>
        <v>3</v>
      </c>
    </row>
    <row r="563" spans="1:5" x14ac:dyDescent="0.25">
      <c r="A563" s="1">
        <v>41361</v>
      </c>
      <c r="B563" s="3">
        <v>43.255533999999997</v>
      </c>
      <c r="C563" s="2">
        <f t="shared" si="24"/>
        <v>5.9996422122890556E-3</v>
      </c>
      <c r="D563" s="11">
        <f t="shared" si="25"/>
        <v>5.9996422122890556E-3</v>
      </c>
      <c r="E563">
        <f t="shared" si="26"/>
        <v>3</v>
      </c>
    </row>
    <row r="564" spans="1:5" x14ac:dyDescent="0.25">
      <c r="A564" s="1">
        <v>41365</v>
      </c>
      <c r="B564" s="3">
        <v>42.997563999999997</v>
      </c>
      <c r="C564" s="2">
        <f t="shared" si="24"/>
        <v>-5.9638611790112286E-3</v>
      </c>
      <c r="D564" s="11">
        <f t="shared" si="25"/>
        <v>-5.9638611790112286E-3</v>
      </c>
      <c r="E564">
        <f t="shared" si="26"/>
        <v>4</v>
      </c>
    </row>
    <row r="565" spans="1:5" x14ac:dyDescent="0.25">
      <c r="A565" s="1">
        <v>41366</v>
      </c>
      <c r="B565" s="3">
        <v>42.969926000000001</v>
      </c>
      <c r="C565" s="2">
        <f t="shared" si="24"/>
        <v>-6.4278060031484701E-4</v>
      </c>
      <c r="D565" s="11">
        <f t="shared" si="25"/>
        <v>-6.4278060031484701E-4</v>
      </c>
      <c r="E565">
        <f t="shared" si="26"/>
        <v>4</v>
      </c>
    </row>
    <row r="566" spans="1:5" x14ac:dyDescent="0.25">
      <c r="A566" s="1">
        <v>41367</v>
      </c>
      <c r="B566" s="3">
        <v>42.647469000000001</v>
      </c>
      <c r="C566" s="2">
        <f t="shared" si="24"/>
        <v>-7.5042484364529734E-3</v>
      </c>
      <c r="D566" s="11">
        <f t="shared" si="25"/>
        <v>-7.5042484364529734E-3</v>
      </c>
      <c r="E566">
        <f t="shared" si="26"/>
        <v>4</v>
      </c>
    </row>
    <row r="567" spans="1:5" x14ac:dyDescent="0.25">
      <c r="A567" s="1">
        <v>41368</v>
      </c>
      <c r="B567" s="3">
        <v>42.840943000000003</v>
      </c>
      <c r="C567" s="2">
        <f t="shared" si="24"/>
        <v>4.5365880915465796E-3</v>
      </c>
      <c r="D567" s="11">
        <f t="shared" si="25"/>
        <v>4.5365880915465796E-3</v>
      </c>
      <c r="E567">
        <f t="shared" si="26"/>
        <v>4</v>
      </c>
    </row>
    <row r="568" spans="1:5" x14ac:dyDescent="0.25">
      <c r="A568" s="1">
        <v>41369</v>
      </c>
      <c r="B568" s="3">
        <v>42.490844000000003</v>
      </c>
      <c r="C568" s="2">
        <f t="shared" si="24"/>
        <v>-8.172065680253587E-3</v>
      </c>
      <c r="D568" s="11">
        <f t="shared" si="25"/>
        <v>-8.172065680253587E-3</v>
      </c>
      <c r="E568">
        <f t="shared" si="26"/>
        <v>4</v>
      </c>
    </row>
    <row r="569" spans="1:5" x14ac:dyDescent="0.25">
      <c r="A569" s="1">
        <v>41372</v>
      </c>
      <c r="B569" s="3">
        <v>43.006779000000002</v>
      </c>
      <c r="C569" s="2">
        <f t="shared" si="24"/>
        <v>1.2142262930809255E-2</v>
      </c>
      <c r="D569" s="11">
        <f t="shared" si="25"/>
        <v>1.2142262930809255E-2</v>
      </c>
      <c r="E569">
        <f t="shared" si="26"/>
        <v>4</v>
      </c>
    </row>
    <row r="570" spans="1:5" x14ac:dyDescent="0.25">
      <c r="A570" s="1">
        <v>41373</v>
      </c>
      <c r="B570" s="3">
        <v>42.702745</v>
      </c>
      <c r="C570" s="2">
        <f t="shared" si="24"/>
        <v>-7.069443633525809E-3</v>
      </c>
      <c r="D570" s="11">
        <f t="shared" si="25"/>
        <v>-7.069443633525809E-3</v>
      </c>
      <c r="E570">
        <f t="shared" si="26"/>
        <v>4</v>
      </c>
    </row>
    <row r="571" spans="1:5" x14ac:dyDescent="0.25">
      <c r="A571" s="1">
        <v>41374</v>
      </c>
      <c r="B571" s="3">
        <v>43.283172</v>
      </c>
      <c r="C571" s="2">
        <f t="shared" si="24"/>
        <v>1.3592264384877371E-2</v>
      </c>
      <c r="D571" s="11">
        <f t="shared" si="25"/>
        <v>1.3592264384877371E-2</v>
      </c>
      <c r="E571">
        <f t="shared" si="26"/>
        <v>4</v>
      </c>
    </row>
    <row r="572" spans="1:5" x14ac:dyDescent="0.25">
      <c r="A572" s="1">
        <v>41375</v>
      </c>
      <c r="B572" s="3">
        <v>43.863598000000003</v>
      </c>
      <c r="C572" s="2">
        <f t="shared" si="24"/>
        <v>1.3409969121486816E-2</v>
      </c>
      <c r="D572" s="11">
        <f t="shared" si="25"/>
        <v>1.3409969121486816E-2</v>
      </c>
      <c r="E572">
        <f t="shared" si="26"/>
        <v>4</v>
      </c>
    </row>
    <row r="573" spans="1:5" x14ac:dyDescent="0.25">
      <c r="A573" s="1">
        <v>41376</v>
      </c>
      <c r="B573" s="3">
        <v>43.891236999999997</v>
      </c>
      <c r="C573" s="2">
        <f t="shared" si="24"/>
        <v>6.301124682018454E-4</v>
      </c>
      <c r="D573" s="11">
        <f t="shared" si="25"/>
        <v>6.301124682018454E-4</v>
      </c>
      <c r="E573">
        <f t="shared" si="26"/>
        <v>4</v>
      </c>
    </row>
    <row r="574" spans="1:5" x14ac:dyDescent="0.25">
      <c r="A574" s="1">
        <v>41379</v>
      </c>
      <c r="B574" s="3">
        <v>43.052844</v>
      </c>
      <c r="C574" s="2">
        <f t="shared" si="24"/>
        <v>-1.9101603356496799E-2</v>
      </c>
      <c r="D574" s="11">
        <f t="shared" si="25"/>
        <v>-1.9101603356496799E-2</v>
      </c>
      <c r="E574">
        <f t="shared" si="26"/>
        <v>4</v>
      </c>
    </row>
    <row r="575" spans="1:5" x14ac:dyDescent="0.25">
      <c r="A575" s="1">
        <v>41380</v>
      </c>
      <c r="B575" s="3">
        <v>43.780679999999997</v>
      </c>
      <c r="C575" s="2">
        <f t="shared" si="24"/>
        <v>1.6905642749175789E-2</v>
      </c>
      <c r="D575" s="11">
        <f t="shared" si="25"/>
        <v>1.6905642749175789E-2</v>
      </c>
      <c r="E575">
        <f t="shared" si="26"/>
        <v>4</v>
      </c>
    </row>
    <row r="576" spans="1:5" x14ac:dyDescent="0.25">
      <c r="A576" s="1">
        <v>41381</v>
      </c>
      <c r="B576" s="3">
        <v>43.237107000000002</v>
      </c>
      <c r="C576" s="2">
        <f t="shared" si="24"/>
        <v>-1.2415819032504634E-2</v>
      </c>
      <c r="D576" s="11">
        <f t="shared" si="25"/>
        <v>-1.2415819032504634E-2</v>
      </c>
      <c r="E576">
        <f t="shared" si="26"/>
        <v>4</v>
      </c>
    </row>
    <row r="577" spans="1:5" x14ac:dyDescent="0.25">
      <c r="A577" s="1">
        <v>41382</v>
      </c>
      <c r="B577" s="3">
        <v>43.402943</v>
      </c>
      <c r="C577" s="2">
        <f t="shared" si="24"/>
        <v>3.8355017600969175E-3</v>
      </c>
      <c r="D577" s="11">
        <f t="shared" si="25"/>
        <v>3.8355017600969175E-3</v>
      </c>
      <c r="E577">
        <f t="shared" si="26"/>
        <v>4</v>
      </c>
    </row>
    <row r="578" spans="1:5" x14ac:dyDescent="0.25">
      <c r="A578" s="1">
        <v>41383</v>
      </c>
      <c r="B578" s="3">
        <v>44.287399999999998</v>
      </c>
      <c r="C578" s="2">
        <f t="shared" si="24"/>
        <v>2.0377811707376563E-2</v>
      </c>
      <c r="D578" s="11">
        <f t="shared" si="25"/>
        <v>2.0377811707376563E-2</v>
      </c>
      <c r="E578">
        <f t="shared" si="26"/>
        <v>4</v>
      </c>
    </row>
    <row r="579" spans="1:5" x14ac:dyDescent="0.25">
      <c r="A579" s="1">
        <v>41386</v>
      </c>
      <c r="B579" s="3">
        <v>44.112352999999999</v>
      </c>
      <c r="C579" s="2">
        <f t="shared" si="24"/>
        <v>-3.9525237426446189E-3</v>
      </c>
      <c r="D579" s="11">
        <f t="shared" si="25"/>
        <v>-3.9525237426446189E-3</v>
      </c>
      <c r="E579">
        <f t="shared" si="26"/>
        <v>4</v>
      </c>
    </row>
    <row r="580" spans="1:5" x14ac:dyDescent="0.25">
      <c r="A580" s="1">
        <v>41387</v>
      </c>
      <c r="B580" s="3">
        <v>44.020220000000002</v>
      </c>
      <c r="C580" s="2">
        <f t="shared" ref="C580:C643" si="27">(B580-B579)/B579</f>
        <v>-2.0885986290506181E-3</v>
      </c>
      <c r="D580" s="11">
        <f t="shared" ref="D580:D643" si="28">C580</f>
        <v>-2.0885986290506181E-3</v>
      </c>
      <c r="E580">
        <f t="shared" ref="E580:E643" si="29">MONTH(A580)</f>
        <v>4</v>
      </c>
    </row>
    <row r="581" spans="1:5" x14ac:dyDescent="0.25">
      <c r="A581" s="1">
        <v>41388</v>
      </c>
      <c r="B581" s="3">
        <v>44.397956999999998</v>
      </c>
      <c r="C581" s="2">
        <f t="shared" si="27"/>
        <v>8.5809884639376222E-3</v>
      </c>
      <c r="D581" s="11">
        <f t="shared" si="28"/>
        <v>8.5809884639376222E-3</v>
      </c>
      <c r="E581">
        <f t="shared" si="29"/>
        <v>4</v>
      </c>
    </row>
    <row r="582" spans="1:5" x14ac:dyDescent="0.25">
      <c r="A582" s="1">
        <v>41389</v>
      </c>
      <c r="B582" s="3">
        <v>44.333464999999997</v>
      </c>
      <c r="C582" s="2">
        <f t="shared" si="27"/>
        <v>-1.4525893612627565E-3</v>
      </c>
      <c r="D582" s="11">
        <f t="shared" si="28"/>
        <v>-1.4525893612627565E-3</v>
      </c>
      <c r="E582">
        <f t="shared" si="29"/>
        <v>4</v>
      </c>
    </row>
    <row r="583" spans="1:5" x14ac:dyDescent="0.25">
      <c r="A583" s="1">
        <v>41390</v>
      </c>
      <c r="B583" s="3">
        <v>44.296616</v>
      </c>
      <c r="C583" s="2">
        <f t="shared" si="27"/>
        <v>-8.3117798259162872E-4</v>
      </c>
      <c r="D583" s="11">
        <f t="shared" si="28"/>
        <v>-8.3117798259162872E-4</v>
      </c>
      <c r="E583">
        <f t="shared" si="29"/>
        <v>4</v>
      </c>
    </row>
    <row r="584" spans="1:5" x14ac:dyDescent="0.25">
      <c r="A584" s="1">
        <v>41393</v>
      </c>
      <c r="B584" s="3">
        <v>44.342680000000001</v>
      </c>
      <c r="C584" s="2">
        <f t="shared" si="27"/>
        <v>1.0398988491581663E-3</v>
      </c>
      <c r="D584" s="11">
        <f t="shared" si="28"/>
        <v>1.0398988491581663E-3</v>
      </c>
      <c r="E584">
        <f t="shared" si="29"/>
        <v>4</v>
      </c>
    </row>
    <row r="585" spans="1:5" x14ac:dyDescent="0.25">
      <c r="A585" s="1">
        <v>41394</v>
      </c>
      <c r="B585" s="3">
        <v>44.987597999999998</v>
      </c>
      <c r="C585" s="2">
        <f t="shared" si="27"/>
        <v>1.4543956296732561E-2</v>
      </c>
      <c r="D585" s="11">
        <f t="shared" si="28"/>
        <v>1.4543956296732561E-2</v>
      </c>
      <c r="E585">
        <f t="shared" si="29"/>
        <v>4</v>
      </c>
    </row>
    <row r="586" spans="1:5" x14ac:dyDescent="0.25">
      <c r="A586" s="1">
        <v>41395</v>
      </c>
      <c r="B586" s="3">
        <v>44.278188999999998</v>
      </c>
      <c r="C586" s="2">
        <f t="shared" si="27"/>
        <v>-1.5768990378192693E-2</v>
      </c>
      <c r="D586" s="11">
        <f t="shared" si="28"/>
        <v>-1.5768990378192693E-2</v>
      </c>
      <c r="E586">
        <f t="shared" si="29"/>
        <v>5</v>
      </c>
    </row>
    <row r="587" spans="1:5" x14ac:dyDescent="0.25">
      <c r="A587" s="1">
        <v>41396</v>
      </c>
      <c r="B587" s="3">
        <v>44.849400000000003</v>
      </c>
      <c r="C587" s="2">
        <f t="shared" si="27"/>
        <v>1.2900505031947113E-2</v>
      </c>
      <c r="D587" s="11">
        <f t="shared" si="28"/>
        <v>1.2900505031947113E-2</v>
      </c>
      <c r="E587">
        <f t="shared" si="29"/>
        <v>5</v>
      </c>
    </row>
    <row r="588" spans="1:5" x14ac:dyDescent="0.25">
      <c r="A588" s="1">
        <v>41397</v>
      </c>
      <c r="B588" s="3">
        <v>45.328482000000001</v>
      </c>
      <c r="C588" s="2">
        <f t="shared" si="27"/>
        <v>1.0682015812920534E-2</v>
      </c>
      <c r="D588" s="11">
        <f t="shared" si="28"/>
        <v>1.0682015812920534E-2</v>
      </c>
      <c r="E588">
        <f t="shared" si="29"/>
        <v>5</v>
      </c>
    </row>
    <row r="589" spans="1:5" x14ac:dyDescent="0.25">
      <c r="A589" s="1">
        <v>41400</v>
      </c>
      <c r="B589" s="3">
        <v>45.439039000000001</v>
      </c>
      <c r="C589" s="2">
        <f t="shared" si="27"/>
        <v>2.4390183637740177E-3</v>
      </c>
      <c r="D589" s="11">
        <f t="shared" si="28"/>
        <v>2.4390183637740177E-3</v>
      </c>
      <c r="E589">
        <f t="shared" si="29"/>
        <v>5</v>
      </c>
    </row>
    <row r="590" spans="1:5" x14ac:dyDescent="0.25">
      <c r="A590" s="1">
        <v>41401</v>
      </c>
      <c r="B590" s="3">
        <v>45.595663000000002</v>
      </c>
      <c r="C590" s="2">
        <f t="shared" si="27"/>
        <v>3.4469038836847047E-3</v>
      </c>
      <c r="D590" s="11">
        <f t="shared" si="28"/>
        <v>3.4469038836847047E-3</v>
      </c>
      <c r="E590">
        <f t="shared" si="29"/>
        <v>5</v>
      </c>
    </row>
    <row r="591" spans="1:5" x14ac:dyDescent="0.25">
      <c r="A591" s="1">
        <v>41402</v>
      </c>
      <c r="B591" s="3">
        <v>45.512745000000002</v>
      </c>
      <c r="C591" s="2">
        <f t="shared" si="27"/>
        <v>-1.8185501546495635E-3</v>
      </c>
      <c r="D591" s="11">
        <f t="shared" si="28"/>
        <v>-1.8185501546495635E-3</v>
      </c>
      <c r="E591">
        <f t="shared" si="29"/>
        <v>5</v>
      </c>
    </row>
    <row r="592" spans="1:5" x14ac:dyDescent="0.25">
      <c r="A592" s="1">
        <v>41403</v>
      </c>
      <c r="B592" s="3">
        <v>44.794120999999997</v>
      </c>
      <c r="C592" s="2">
        <f t="shared" si="27"/>
        <v>-1.5789511267668109E-2</v>
      </c>
      <c r="D592" s="11">
        <f t="shared" si="28"/>
        <v>-1.5789511267668109E-2</v>
      </c>
      <c r="E592">
        <f t="shared" si="29"/>
        <v>5</v>
      </c>
    </row>
    <row r="593" spans="1:5" x14ac:dyDescent="0.25">
      <c r="A593" s="1">
        <v>41404</v>
      </c>
      <c r="B593" s="3">
        <v>45.144219999999997</v>
      </c>
      <c r="C593" s="2">
        <f t="shared" si="27"/>
        <v>7.8157354622496143E-3</v>
      </c>
      <c r="D593" s="11">
        <f t="shared" si="28"/>
        <v>7.8157354622496143E-3</v>
      </c>
      <c r="E593">
        <f t="shared" si="29"/>
        <v>5</v>
      </c>
    </row>
    <row r="594" spans="1:5" x14ac:dyDescent="0.25">
      <c r="A594" s="1">
        <v>41407</v>
      </c>
      <c r="B594" s="3">
        <v>45.070512999999998</v>
      </c>
      <c r="C594" s="2">
        <f t="shared" si="27"/>
        <v>-1.632700708972242E-3</v>
      </c>
      <c r="D594" s="11">
        <f t="shared" si="28"/>
        <v>-1.632700708972242E-3</v>
      </c>
      <c r="E594">
        <f t="shared" si="29"/>
        <v>5</v>
      </c>
    </row>
    <row r="595" spans="1:5" x14ac:dyDescent="0.25">
      <c r="A595" s="1">
        <v>41408</v>
      </c>
      <c r="B595" s="3">
        <v>45.420611999999998</v>
      </c>
      <c r="C595" s="2">
        <f t="shared" si="27"/>
        <v>7.7678059710569562E-3</v>
      </c>
      <c r="D595" s="11">
        <f t="shared" si="28"/>
        <v>7.7678059710569562E-3</v>
      </c>
      <c r="E595">
        <f t="shared" si="29"/>
        <v>5</v>
      </c>
    </row>
    <row r="596" spans="1:5" x14ac:dyDescent="0.25">
      <c r="A596" s="1">
        <v>41409</v>
      </c>
      <c r="B596" s="3">
        <v>46.397202999999998</v>
      </c>
      <c r="C596" s="2">
        <f t="shared" si="27"/>
        <v>2.1501053310334063E-2</v>
      </c>
      <c r="D596" s="11">
        <f t="shared" si="28"/>
        <v>2.1501053310334063E-2</v>
      </c>
      <c r="E596">
        <f t="shared" si="29"/>
        <v>5</v>
      </c>
    </row>
    <row r="597" spans="1:5" x14ac:dyDescent="0.25">
      <c r="A597" s="1">
        <v>41410</v>
      </c>
      <c r="B597" s="3">
        <v>45.687792999999999</v>
      </c>
      <c r="C597" s="2">
        <f t="shared" si="27"/>
        <v>-1.5289930300324318E-2</v>
      </c>
      <c r="D597" s="11">
        <f t="shared" si="28"/>
        <v>-1.5289930300324318E-2</v>
      </c>
      <c r="E597">
        <f t="shared" si="29"/>
        <v>5</v>
      </c>
    </row>
    <row r="598" spans="1:5" x14ac:dyDescent="0.25">
      <c r="A598" s="1">
        <v>41411</v>
      </c>
      <c r="B598" s="3">
        <v>45.374547</v>
      </c>
      <c r="C598" s="2">
        <f t="shared" si="27"/>
        <v>-6.8562296279008157E-3</v>
      </c>
      <c r="D598" s="11">
        <f t="shared" si="28"/>
        <v>-6.8562296279008157E-3</v>
      </c>
      <c r="E598">
        <f t="shared" si="29"/>
        <v>5</v>
      </c>
    </row>
    <row r="599" spans="1:5" x14ac:dyDescent="0.25">
      <c r="A599" s="1">
        <v>41414</v>
      </c>
      <c r="B599" s="3">
        <v>44.932319</v>
      </c>
      <c r="C599" s="2">
        <f t="shared" si="27"/>
        <v>-9.7461689259399128E-3</v>
      </c>
      <c r="D599" s="11">
        <f t="shared" si="28"/>
        <v>-9.7461689259399128E-3</v>
      </c>
      <c r="E599">
        <f t="shared" si="29"/>
        <v>5</v>
      </c>
    </row>
    <row r="600" spans="1:5" x14ac:dyDescent="0.25">
      <c r="A600" s="1">
        <v>41415</v>
      </c>
      <c r="B600" s="3">
        <v>44.480874999999997</v>
      </c>
      <c r="C600" s="2">
        <f t="shared" si="27"/>
        <v>-1.0047200101112123E-2</v>
      </c>
      <c r="D600" s="11">
        <f t="shared" si="28"/>
        <v>-1.0047200101112123E-2</v>
      </c>
      <c r="E600">
        <f t="shared" si="29"/>
        <v>5</v>
      </c>
    </row>
    <row r="601" spans="1:5" x14ac:dyDescent="0.25">
      <c r="A601" s="1">
        <v>41416</v>
      </c>
      <c r="B601" s="3">
        <v>44.462448000000002</v>
      </c>
      <c r="C601" s="2">
        <f t="shared" si="27"/>
        <v>-4.1426792975622742E-4</v>
      </c>
      <c r="D601" s="11">
        <f t="shared" si="28"/>
        <v>-4.1426792975622742E-4</v>
      </c>
      <c r="E601">
        <f t="shared" si="29"/>
        <v>5</v>
      </c>
    </row>
    <row r="602" spans="1:5" x14ac:dyDescent="0.25">
      <c r="A602" s="1">
        <v>41417</v>
      </c>
      <c r="B602" s="3">
        <v>43.882024999999999</v>
      </c>
      <c r="C602" s="2">
        <f t="shared" si="27"/>
        <v>-1.3054229492717163E-2</v>
      </c>
      <c r="D602" s="11">
        <f t="shared" si="28"/>
        <v>-1.3054229492717163E-2</v>
      </c>
      <c r="E602">
        <f t="shared" si="29"/>
        <v>5</v>
      </c>
    </row>
    <row r="603" spans="1:5" x14ac:dyDescent="0.25">
      <c r="A603" s="1">
        <v>41418</v>
      </c>
      <c r="B603" s="3">
        <v>44.305827000000001</v>
      </c>
      <c r="C603" s="2">
        <f t="shared" si="27"/>
        <v>9.6577585013454155E-3</v>
      </c>
      <c r="D603" s="11">
        <f t="shared" si="28"/>
        <v>9.6577585013454155E-3</v>
      </c>
      <c r="E603">
        <f t="shared" si="29"/>
        <v>5</v>
      </c>
    </row>
    <row r="604" spans="1:5" x14ac:dyDescent="0.25">
      <c r="A604" s="1">
        <v>41422</v>
      </c>
      <c r="B604" s="3">
        <v>44.757271000000003</v>
      </c>
      <c r="C604" s="2">
        <f t="shared" si="27"/>
        <v>1.0189269235398814E-2</v>
      </c>
      <c r="D604" s="11">
        <f t="shared" si="28"/>
        <v>1.0189269235398814E-2</v>
      </c>
      <c r="E604">
        <f t="shared" si="29"/>
        <v>5</v>
      </c>
    </row>
    <row r="605" spans="1:5" x14ac:dyDescent="0.25">
      <c r="A605" s="1">
        <v>41423</v>
      </c>
      <c r="B605" s="3">
        <v>43.7254</v>
      </c>
      <c r="C605" s="2">
        <f t="shared" si="27"/>
        <v>-2.3054823874315358E-2</v>
      </c>
      <c r="D605" s="11">
        <f t="shared" si="28"/>
        <v>-2.3054823874315358E-2</v>
      </c>
      <c r="E605">
        <f t="shared" si="29"/>
        <v>5</v>
      </c>
    </row>
    <row r="606" spans="1:5" x14ac:dyDescent="0.25">
      <c r="A606" s="1">
        <v>41424</v>
      </c>
      <c r="B606" s="3">
        <v>43.264744999999998</v>
      </c>
      <c r="C606" s="2">
        <f t="shared" si="27"/>
        <v>-1.0535180924588517E-2</v>
      </c>
      <c r="D606" s="11">
        <f t="shared" si="28"/>
        <v>-1.0535180924588517E-2</v>
      </c>
      <c r="E606">
        <f t="shared" si="29"/>
        <v>5</v>
      </c>
    </row>
    <row r="607" spans="1:5" x14ac:dyDescent="0.25">
      <c r="A607" s="1">
        <v>41425</v>
      </c>
      <c r="B607" s="3">
        <v>42.361860999999998</v>
      </c>
      <c r="C607" s="2">
        <f t="shared" si="27"/>
        <v>-2.0868815937780293E-2</v>
      </c>
      <c r="D607" s="11">
        <f t="shared" si="28"/>
        <v>-2.0868815937780293E-2</v>
      </c>
      <c r="E607">
        <f t="shared" si="29"/>
        <v>5</v>
      </c>
    </row>
    <row r="608" spans="1:5" x14ac:dyDescent="0.25">
      <c r="A608" s="1">
        <v>41428</v>
      </c>
      <c r="B608" s="3">
        <v>43.320025000000001</v>
      </c>
      <c r="C608" s="2">
        <f t="shared" si="27"/>
        <v>2.2618553042322753E-2</v>
      </c>
      <c r="D608" s="11">
        <f t="shared" si="28"/>
        <v>2.2618553042322753E-2</v>
      </c>
      <c r="E608">
        <f t="shared" si="29"/>
        <v>6</v>
      </c>
    </row>
    <row r="609" spans="1:5" x14ac:dyDescent="0.25">
      <c r="A609" s="1">
        <v>41429</v>
      </c>
      <c r="B609" s="3">
        <v>43.218679999999999</v>
      </c>
      <c r="C609" s="2">
        <f t="shared" si="27"/>
        <v>-2.3394492500870443E-3</v>
      </c>
      <c r="D609" s="11">
        <f t="shared" si="28"/>
        <v>-2.3394492500870443E-3</v>
      </c>
      <c r="E609">
        <f t="shared" si="29"/>
        <v>6</v>
      </c>
    </row>
    <row r="610" spans="1:5" x14ac:dyDescent="0.25">
      <c r="A610" s="1">
        <v>41430</v>
      </c>
      <c r="B610" s="3">
        <v>42.831732000000002</v>
      </c>
      <c r="C610" s="2">
        <f t="shared" si="27"/>
        <v>-8.9532581744744804E-3</v>
      </c>
      <c r="D610" s="11">
        <f t="shared" si="28"/>
        <v>-8.9532581744744804E-3</v>
      </c>
      <c r="E610">
        <f t="shared" si="29"/>
        <v>6</v>
      </c>
    </row>
    <row r="611" spans="1:5" x14ac:dyDescent="0.25">
      <c r="A611" s="1">
        <v>41431</v>
      </c>
      <c r="B611" s="3">
        <v>42.453994000000002</v>
      </c>
      <c r="C611" s="2">
        <f t="shared" si="27"/>
        <v>-8.8191156967455994E-3</v>
      </c>
      <c r="D611" s="11">
        <f t="shared" si="28"/>
        <v>-8.8191156967455994E-3</v>
      </c>
      <c r="E611">
        <f t="shared" si="29"/>
        <v>6</v>
      </c>
    </row>
    <row r="612" spans="1:5" x14ac:dyDescent="0.25">
      <c r="A612" s="1">
        <v>41432</v>
      </c>
      <c r="B612" s="3">
        <v>42.684322000000002</v>
      </c>
      <c r="C612" s="2">
        <f t="shared" si="27"/>
        <v>5.4253552681050475E-3</v>
      </c>
      <c r="D612" s="11">
        <f t="shared" si="28"/>
        <v>5.4253552681050475E-3</v>
      </c>
      <c r="E612">
        <f t="shared" si="29"/>
        <v>6</v>
      </c>
    </row>
    <row r="613" spans="1:5" x14ac:dyDescent="0.25">
      <c r="A613" s="1">
        <v>41435</v>
      </c>
      <c r="B613" s="3">
        <v>43.347662999999997</v>
      </c>
      <c r="C613" s="2">
        <f t="shared" si="27"/>
        <v>1.5540624025842451E-2</v>
      </c>
      <c r="D613" s="11">
        <f t="shared" si="28"/>
        <v>1.5540624025842451E-2</v>
      </c>
      <c r="E613">
        <f t="shared" si="29"/>
        <v>6</v>
      </c>
    </row>
    <row r="614" spans="1:5" x14ac:dyDescent="0.25">
      <c r="A614" s="1">
        <v>41436</v>
      </c>
      <c r="B614" s="3">
        <v>42.988352999999996</v>
      </c>
      <c r="C614" s="2">
        <f t="shared" si="27"/>
        <v>-8.2890281766747308E-3</v>
      </c>
      <c r="D614" s="11">
        <f t="shared" si="28"/>
        <v>-8.2890281766747308E-3</v>
      </c>
      <c r="E614">
        <f t="shared" si="29"/>
        <v>6</v>
      </c>
    </row>
    <row r="615" spans="1:5" x14ac:dyDescent="0.25">
      <c r="A615" s="1">
        <v>41437</v>
      </c>
      <c r="B615" s="3">
        <v>43.301597999999998</v>
      </c>
      <c r="C615" s="2">
        <f t="shared" si="27"/>
        <v>7.2867411319526947E-3</v>
      </c>
      <c r="D615" s="11">
        <f t="shared" si="28"/>
        <v>7.2867411319526947E-3</v>
      </c>
      <c r="E615">
        <f t="shared" si="29"/>
        <v>6</v>
      </c>
    </row>
    <row r="616" spans="1:5" x14ac:dyDescent="0.25">
      <c r="A616" s="1">
        <v>41438</v>
      </c>
      <c r="B616" s="3">
        <v>43.478076999999999</v>
      </c>
      <c r="C616" s="2">
        <f t="shared" si="27"/>
        <v>4.075577072236468E-3</v>
      </c>
      <c r="D616" s="11">
        <f t="shared" si="28"/>
        <v>4.075577072236468E-3</v>
      </c>
      <c r="E616">
        <f t="shared" si="29"/>
        <v>6</v>
      </c>
    </row>
    <row r="617" spans="1:5" x14ac:dyDescent="0.25">
      <c r="A617" s="1">
        <v>41439</v>
      </c>
      <c r="B617" s="3">
        <v>43.589534999999998</v>
      </c>
      <c r="C617" s="2">
        <f t="shared" si="27"/>
        <v>2.5635448412311096E-3</v>
      </c>
      <c r="D617" s="11">
        <f t="shared" si="28"/>
        <v>2.5635448412311096E-3</v>
      </c>
      <c r="E617">
        <f t="shared" si="29"/>
        <v>6</v>
      </c>
    </row>
    <row r="618" spans="1:5" x14ac:dyDescent="0.25">
      <c r="A618" s="1">
        <v>41442</v>
      </c>
      <c r="B618" s="3">
        <v>43.747432000000003</v>
      </c>
      <c r="C618" s="2">
        <f t="shared" si="27"/>
        <v>3.6223602752359142E-3</v>
      </c>
      <c r="D618" s="11">
        <f t="shared" si="28"/>
        <v>3.6223602752359142E-3</v>
      </c>
      <c r="E618">
        <f t="shared" si="29"/>
        <v>6</v>
      </c>
    </row>
    <row r="619" spans="1:5" x14ac:dyDescent="0.25">
      <c r="A619" s="1">
        <v>41443</v>
      </c>
      <c r="B619" s="3">
        <v>44.053944999999999</v>
      </c>
      <c r="C619" s="2">
        <f t="shared" si="27"/>
        <v>7.0064226855646146E-3</v>
      </c>
      <c r="D619" s="11">
        <f t="shared" si="28"/>
        <v>7.0064226855646146E-3</v>
      </c>
      <c r="E619">
        <f t="shared" si="29"/>
        <v>6</v>
      </c>
    </row>
    <row r="620" spans="1:5" x14ac:dyDescent="0.25">
      <c r="A620" s="1">
        <v>41444</v>
      </c>
      <c r="B620" s="3">
        <v>43.283022000000003</v>
      </c>
      <c r="C620" s="2">
        <f t="shared" si="27"/>
        <v>-1.7499522460474228E-2</v>
      </c>
      <c r="D620" s="11">
        <f t="shared" si="28"/>
        <v>-1.7499522460474228E-2</v>
      </c>
      <c r="E620">
        <f t="shared" si="29"/>
        <v>6</v>
      </c>
    </row>
    <row r="621" spans="1:5" x14ac:dyDescent="0.25">
      <c r="A621" s="1">
        <v>41445</v>
      </c>
      <c r="B621" s="3">
        <v>42.149864000000001</v>
      </c>
      <c r="C621" s="2">
        <f t="shared" si="27"/>
        <v>-2.6180196013115758E-2</v>
      </c>
      <c r="D621" s="11">
        <f t="shared" si="28"/>
        <v>-2.6180196013115758E-2</v>
      </c>
      <c r="E621">
        <f t="shared" si="29"/>
        <v>6</v>
      </c>
    </row>
    <row r="622" spans="1:5" x14ac:dyDescent="0.25">
      <c r="A622" s="1">
        <v>41446</v>
      </c>
      <c r="B622" s="3">
        <v>42.298475000000003</v>
      </c>
      <c r="C622" s="2">
        <f t="shared" si="27"/>
        <v>3.525776500726135E-3</v>
      </c>
      <c r="D622" s="11">
        <f t="shared" si="28"/>
        <v>3.525776500726135E-3</v>
      </c>
      <c r="E622">
        <f t="shared" si="29"/>
        <v>6</v>
      </c>
    </row>
    <row r="623" spans="1:5" x14ac:dyDescent="0.25">
      <c r="A623" s="1">
        <v>41449</v>
      </c>
      <c r="B623" s="3">
        <v>41.973385999999998</v>
      </c>
      <c r="C623" s="2">
        <f t="shared" si="27"/>
        <v>-7.6855962301242654E-3</v>
      </c>
      <c r="D623" s="11">
        <f t="shared" si="28"/>
        <v>-7.6855962301242654E-3</v>
      </c>
      <c r="E623">
        <f t="shared" si="29"/>
        <v>6</v>
      </c>
    </row>
    <row r="624" spans="1:5" x14ac:dyDescent="0.25">
      <c r="A624" s="1">
        <v>41450</v>
      </c>
      <c r="B624" s="3">
        <v>41.778334999999998</v>
      </c>
      <c r="C624" s="2">
        <f t="shared" si="27"/>
        <v>-4.6470160877656961E-3</v>
      </c>
      <c r="D624" s="11">
        <f t="shared" si="28"/>
        <v>-4.6470160877656961E-3</v>
      </c>
      <c r="E624">
        <f t="shared" si="29"/>
        <v>6</v>
      </c>
    </row>
    <row r="625" spans="1:5" x14ac:dyDescent="0.25">
      <c r="A625" s="1">
        <v>41451</v>
      </c>
      <c r="B625" s="3">
        <v>42.391356000000002</v>
      </c>
      <c r="C625" s="2">
        <f t="shared" si="27"/>
        <v>1.4673179292568825E-2</v>
      </c>
      <c r="D625" s="11">
        <f t="shared" si="28"/>
        <v>1.4673179292568825E-2</v>
      </c>
      <c r="E625">
        <f t="shared" si="29"/>
        <v>6</v>
      </c>
    </row>
    <row r="626" spans="1:5" x14ac:dyDescent="0.25">
      <c r="A626" s="1">
        <v>41452</v>
      </c>
      <c r="B626" s="3">
        <v>42.725732000000001</v>
      </c>
      <c r="C626" s="2">
        <f t="shared" si="27"/>
        <v>7.8878344915411271E-3</v>
      </c>
      <c r="D626" s="11">
        <f t="shared" si="28"/>
        <v>7.8878344915411271E-3</v>
      </c>
      <c r="E626">
        <f t="shared" si="29"/>
        <v>6</v>
      </c>
    </row>
    <row r="627" spans="1:5" x14ac:dyDescent="0.25">
      <c r="A627" s="1">
        <v>41453</v>
      </c>
      <c r="B627" s="3">
        <v>42.660713999999999</v>
      </c>
      <c r="C627" s="2">
        <f t="shared" si="27"/>
        <v>-1.5217527460969426E-3</v>
      </c>
      <c r="D627" s="11">
        <f t="shared" si="28"/>
        <v>-1.5217527460969426E-3</v>
      </c>
      <c r="E627">
        <f t="shared" si="29"/>
        <v>6</v>
      </c>
    </row>
    <row r="628" spans="1:5" x14ac:dyDescent="0.25">
      <c r="A628" s="1">
        <v>41456</v>
      </c>
      <c r="B628" s="3">
        <v>43.106547999999997</v>
      </c>
      <c r="C628" s="2">
        <f t="shared" si="27"/>
        <v>1.0450692409883198E-2</v>
      </c>
      <c r="D628" s="11">
        <f t="shared" si="28"/>
        <v>1.0450692409883198E-2</v>
      </c>
      <c r="E628">
        <f t="shared" si="29"/>
        <v>7</v>
      </c>
    </row>
    <row r="629" spans="1:5" x14ac:dyDescent="0.25">
      <c r="A629" s="1">
        <v>41457</v>
      </c>
      <c r="B629" s="3">
        <v>43.283022000000003</v>
      </c>
      <c r="C629" s="2">
        <f t="shared" si="27"/>
        <v>4.0939023927410289E-3</v>
      </c>
      <c r="D629" s="11">
        <f t="shared" si="28"/>
        <v>4.0939023927410289E-3</v>
      </c>
      <c r="E629">
        <f t="shared" si="29"/>
        <v>7</v>
      </c>
    </row>
    <row r="630" spans="1:5" x14ac:dyDescent="0.25">
      <c r="A630" s="1">
        <v>41458</v>
      </c>
      <c r="B630" s="3">
        <v>43.264448999999999</v>
      </c>
      <c r="C630" s="2">
        <f t="shared" si="27"/>
        <v>-4.2910589745798021E-4</v>
      </c>
      <c r="D630" s="11">
        <f t="shared" si="28"/>
        <v>-4.2910589745798021E-4</v>
      </c>
      <c r="E630">
        <f t="shared" si="29"/>
        <v>7</v>
      </c>
    </row>
    <row r="631" spans="1:5" x14ac:dyDescent="0.25">
      <c r="A631" s="1">
        <v>41460</v>
      </c>
      <c r="B631" s="3">
        <v>43.069394000000003</v>
      </c>
      <c r="C631" s="2">
        <f t="shared" si="27"/>
        <v>-4.5084360140584812E-3</v>
      </c>
      <c r="D631" s="11">
        <f t="shared" si="28"/>
        <v>-4.5084360140584812E-3</v>
      </c>
      <c r="E631">
        <f t="shared" si="29"/>
        <v>7</v>
      </c>
    </row>
    <row r="632" spans="1:5" x14ac:dyDescent="0.25">
      <c r="A632" s="1">
        <v>41463</v>
      </c>
      <c r="B632" s="3">
        <v>43.087971000000003</v>
      </c>
      <c r="C632" s="2">
        <f t="shared" si="27"/>
        <v>4.3132717400204212E-4</v>
      </c>
      <c r="D632" s="11">
        <f t="shared" si="28"/>
        <v>4.3132717400204212E-4</v>
      </c>
      <c r="E632">
        <f t="shared" si="29"/>
        <v>7</v>
      </c>
    </row>
    <row r="633" spans="1:5" x14ac:dyDescent="0.25">
      <c r="A633" s="1">
        <v>41464</v>
      </c>
      <c r="B633" s="3">
        <v>43.283022000000003</v>
      </c>
      <c r="C633" s="2">
        <f t="shared" si="27"/>
        <v>4.5268086538583913E-3</v>
      </c>
      <c r="D633" s="11">
        <f t="shared" si="28"/>
        <v>4.5268086538583913E-3</v>
      </c>
      <c r="E633">
        <f t="shared" si="29"/>
        <v>7</v>
      </c>
    </row>
    <row r="634" spans="1:5" x14ac:dyDescent="0.25">
      <c r="A634" s="1">
        <v>41465</v>
      </c>
      <c r="B634" s="3">
        <v>43.617398000000001</v>
      </c>
      <c r="C634" s="2">
        <f t="shared" si="27"/>
        <v>7.7253385865709394E-3</v>
      </c>
      <c r="D634" s="11">
        <f t="shared" si="28"/>
        <v>7.7253385865709394E-3</v>
      </c>
      <c r="E634">
        <f t="shared" si="29"/>
        <v>7</v>
      </c>
    </row>
    <row r="635" spans="1:5" x14ac:dyDescent="0.25">
      <c r="A635" s="1">
        <v>41466</v>
      </c>
      <c r="B635" s="3">
        <v>44.183979000000001</v>
      </c>
      <c r="C635" s="2">
        <f t="shared" si="27"/>
        <v>1.2989793659860208E-2</v>
      </c>
      <c r="D635" s="11">
        <f t="shared" si="28"/>
        <v>1.2989793659860208E-2</v>
      </c>
      <c r="E635">
        <f t="shared" si="29"/>
        <v>7</v>
      </c>
    </row>
    <row r="636" spans="1:5" x14ac:dyDescent="0.25">
      <c r="A636" s="1">
        <v>41467</v>
      </c>
      <c r="B636" s="3">
        <v>44.081808000000002</v>
      </c>
      <c r="C636" s="2">
        <f t="shared" si="27"/>
        <v>-2.3123992522266603E-3</v>
      </c>
      <c r="D636" s="11">
        <f t="shared" si="28"/>
        <v>-2.3123992522266603E-3</v>
      </c>
      <c r="E636">
        <f t="shared" si="29"/>
        <v>7</v>
      </c>
    </row>
    <row r="637" spans="1:5" x14ac:dyDescent="0.25">
      <c r="A637" s="1">
        <v>41470</v>
      </c>
      <c r="B637" s="3">
        <v>44.118962000000003</v>
      </c>
      <c r="C637" s="2">
        <f t="shared" si="27"/>
        <v>8.4284201773214518E-4</v>
      </c>
      <c r="D637" s="11">
        <f t="shared" si="28"/>
        <v>8.4284201773214518E-4</v>
      </c>
      <c r="E637">
        <f t="shared" si="29"/>
        <v>7</v>
      </c>
    </row>
    <row r="638" spans="1:5" x14ac:dyDescent="0.25">
      <c r="A638" s="1">
        <v>41471</v>
      </c>
      <c r="B638" s="3">
        <v>43.942487</v>
      </c>
      <c r="C638" s="2">
        <f t="shared" si="27"/>
        <v>-3.999980779239627E-3</v>
      </c>
      <c r="D638" s="11">
        <f t="shared" si="28"/>
        <v>-3.999980779239627E-3</v>
      </c>
      <c r="E638">
        <f t="shared" si="29"/>
        <v>7</v>
      </c>
    </row>
    <row r="639" spans="1:5" x14ac:dyDescent="0.25">
      <c r="A639" s="1">
        <v>41472</v>
      </c>
      <c r="B639" s="3">
        <v>44.304727</v>
      </c>
      <c r="C639" s="2">
        <f t="shared" si="27"/>
        <v>8.2435024672135628E-3</v>
      </c>
      <c r="D639" s="11">
        <f t="shared" si="28"/>
        <v>8.2435024672135628E-3</v>
      </c>
      <c r="E639">
        <f t="shared" si="29"/>
        <v>7</v>
      </c>
    </row>
    <row r="640" spans="1:5" x14ac:dyDescent="0.25">
      <c r="A640" s="1">
        <v>41473</v>
      </c>
      <c r="B640" s="3">
        <v>44.499777999999999</v>
      </c>
      <c r="C640" s="2">
        <f t="shared" si="27"/>
        <v>4.4024873463276151E-3</v>
      </c>
      <c r="D640" s="11">
        <f t="shared" si="28"/>
        <v>4.4024873463276151E-3</v>
      </c>
      <c r="E640">
        <f t="shared" si="29"/>
        <v>7</v>
      </c>
    </row>
    <row r="641" spans="1:5" x14ac:dyDescent="0.25">
      <c r="A641" s="1">
        <v>41474</v>
      </c>
      <c r="B641" s="3">
        <v>44.852730999999999</v>
      </c>
      <c r="C641" s="2">
        <f t="shared" si="27"/>
        <v>7.9315676586071832E-3</v>
      </c>
      <c r="D641" s="11">
        <f t="shared" si="28"/>
        <v>7.9315676586071832E-3</v>
      </c>
      <c r="E641">
        <f t="shared" si="29"/>
        <v>7</v>
      </c>
    </row>
    <row r="642" spans="1:5" x14ac:dyDescent="0.25">
      <c r="A642" s="1">
        <v>41477</v>
      </c>
      <c r="B642" s="3">
        <v>44.416184000000001</v>
      </c>
      <c r="C642" s="2">
        <f t="shared" si="27"/>
        <v>-9.7328967549377837E-3</v>
      </c>
      <c r="D642" s="11">
        <f t="shared" si="28"/>
        <v>-9.7328967549377837E-3</v>
      </c>
      <c r="E642">
        <f t="shared" si="29"/>
        <v>7</v>
      </c>
    </row>
    <row r="643" spans="1:5" x14ac:dyDescent="0.25">
      <c r="A643" s="1">
        <v>41478</v>
      </c>
      <c r="B643" s="3">
        <v>44.286149999999999</v>
      </c>
      <c r="C643" s="2">
        <f t="shared" si="27"/>
        <v>-2.9276265606248833E-3</v>
      </c>
      <c r="D643" s="11">
        <f t="shared" si="28"/>
        <v>-2.9276265606248833E-3</v>
      </c>
      <c r="E643">
        <f t="shared" si="29"/>
        <v>7</v>
      </c>
    </row>
    <row r="644" spans="1:5" x14ac:dyDescent="0.25">
      <c r="A644" s="1">
        <v>41479</v>
      </c>
      <c r="B644" s="3">
        <v>43.022953999999999</v>
      </c>
      <c r="C644" s="2">
        <f t="shared" ref="C644:C707" si="30">(B644-B643)/B643</f>
        <v>-2.8523500010725716E-2</v>
      </c>
      <c r="D644" s="11">
        <f t="shared" ref="D644:D707" si="31">C644</f>
        <v>-2.8523500010725716E-2</v>
      </c>
      <c r="E644">
        <f t="shared" ref="E644:E707" si="32">MONTH(A644)</f>
        <v>7</v>
      </c>
    </row>
    <row r="645" spans="1:5" x14ac:dyDescent="0.25">
      <c r="A645" s="1">
        <v>41480</v>
      </c>
      <c r="B645" s="3">
        <v>42.827902000000002</v>
      </c>
      <c r="C645" s="2">
        <f t="shared" si="30"/>
        <v>-4.5336728854089587E-3</v>
      </c>
      <c r="D645" s="11">
        <f t="shared" si="31"/>
        <v>-4.5336728854089587E-3</v>
      </c>
      <c r="E645">
        <f t="shared" si="32"/>
        <v>7</v>
      </c>
    </row>
    <row r="646" spans="1:5" x14ac:dyDescent="0.25">
      <c r="A646" s="1">
        <v>41481</v>
      </c>
      <c r="B646" s="3">
        <v>43.320175999999996</v>
      </c>
      <c r="C646" s="2">
        <f t="shared" si="30"/>
        <v>1.1494235697092861E-2</v>
      </c>
      <c r="D646" s="11">
        <f t="shared" si="31"/>
        <v>1.1494235697092861E-2</v>
      </c>
      <c r="E646">
        <f t="shared" si="32"/>
        <v>7</v>
      </c>
    </row>
    <row r="647" spans="1:5" x14ac:dyDescent="0.25">
      <c r="A647" s="1">
        <v>41484</v>
      </c>
      <c r="B647" s="3">
        <v>43.468786999999999</v>
      </c>
      <c r="C647" s="2">
        <f t="shared" si="30"/>
        <v>3.4305262287023606E-3</v>
      </c>
      <c r="D647" s="11">
        <f t="shared" si="31"/>
        <v>3.4305262287023606E-3</v>
      </c>
      <c r="E647">
        <f t="shared" si="32"/>
        <v>7</v>
      </c>
    </row>
    <row r="648" spans="1:5" x14ac:dyDescent="0.25">
      <c r="A648" s="1">
        <v>41485</v>
      </c>
      <c r="B648" s="3">
        <v>43.143701</v>
      </c>
      <c r="C648" s="2">
        <f t="shared" si="30"/>
        <v>-7.4786075811132911E-3</v>
      </c>
      <c r="D648" s="11">
        <f t="shared" si="31"/>
        <v>-7.4786075811132911E-3</v>
      </c>
      <c r="E648">
        <f t="shared" si="32"/>
        <v>7</v>
      </c>
    </row>
    <row r="649" spans="1:5" x14ac:dyDescent="0.25">
      <c r="A649" s="1">
        <v>41486</v>
      </c>
      <c r="B649" s="3">
        <v>43.413060000000002</v>
      </c>
      <c r="C649" s="2">
        <f t="shared" si="30"/>
        <v>6.2432984133651741E-3</v>
      </c>
      <c r="D649" s="11">
        <f t="shared" si="31"/>
        <v>6.2432984133651741E-3</v>
      </c>
      <c r="E649">
        <f t="shared" si="32"/>
        <v>7</v>
      </c>
    </row>
    <row r="650" spans="1:5" x14ac:dyDescent="0.25">
      <c r="A650" s="1">
        <v>41487</v>
      </c>
      <c r="B650" s="3">
        <v>43.896044000000003</v>
      </c>
      <c r="C650" s="2">
        <f t="shared" si="30"/>
        <v>1.1125315745999058E-2</v>
      </c>
      <c r="D650" s="11">
        <f t="shared" si="31"/>
        <v>1.1125315745999058E-2</v>
      </c>
      <c r="E650">
        <f t="shared" si="32"/>
        <v>8</v>
      </c>
    </row>
    <row r="651" spans="1:5" x14ac:dyDescent="0.25">
      <c r="A651" s="1">
        <v>41488</v>
      </c>
      <c r="B651" s="3">
        <v>44.035367999999998</v>
      </c>
      <c r="C651" s="2">
        <f t="shared" si="30"/>
        <v>3.173953443276002E-3</v>
      </c>
      <c r="D651" s="11">
        <f t="shared" si="31"/>
        <v>3.173953443276002E-3</v>
      </c>
      <c r="E651">
        <f t="shared" si="32"/>
        <v>8</v>
      </c>
    </row>
    <row r="652" spans="1:5" x14ac:dyDescent="0.25">
      <c r="A652" s="1">
        <v>41491</v>
      </c>
      <c r="B652" s="3">
        <v>44.091099</v>
      </c>
      <c r="C652" s="2">
        <f t="shared" si="30"/>
        <v>1.265596327025166E-3</v>
      </c>
      <c r="D652" s="11">
        <f t="shared" si="31"/>
        <v>1.265596327025166E-3</v>
      </c>
      <c r="E652">
        <f t="shared" si="32"/>
        <v>8</v>
      </c>
    </row>
    <row r="653" spans="1:5" x14ac:dyDescent="0.25">
      <c r="A653" s="1">
        <v>41492</v>
      </c>
      <c r="B653" s="3">
        <v>43.793875999999997</v>
      </c>
      <c r="C653" s="2">
        <f t="shared" si="30"/>
        <v>-6.7411111707603947E-3</v>
      </c>
      <c r="D653" s="11">
        <f t="shared" si="31"/>
        <v>-6.7411111707603947E-3</v>
      </c>
      <c r="E653">
        <f t="shared" si="32"/>
        <v>8</v>
      </c>
    </row>
    <row r="654" spans="1:5" x14ac:dyDescent="0.25">
      <c r="A654" s="1">
        <v>41493</v>
      </c>
      <c r="B654" s="3">
        <v>43.858893000000002</v>
      </c>
      <c r="C654" s="2">
        <f t="shared" si="30"/>
        <v>1.4846139674872475E-3</v>
      </c>
      <c r="D654" s="11">
        <f t="shared" si="31"/>
        <v>1.4846139674872475E-3</v>
      </c>
      <c r="E654">
        <f t="shared" si="32"/>
        <v>8</v>
      </c>
    </row>
    <row r="655" spans="1:5" x14ac:dyDescent="0.25">
      <c r="A655" s="1">
        <v>41494</v>
      </c>
      <c r="B655" s="3">
        <v>43.691706000000003</v>
      </c>
      <c r="C655" s="2">
        <f t="shared" si="30"/>
        <v>-3.8119293161366025E-3</v>
      </c>
      <c r="D655" s="11">
        <f t="shared" si="31"/>
        <v>-3.8119293161366025E-3</v>
      </c>
      <c r="E655">
        <f t="shared" si="32"/>
        <v>8</v>
      </c>
    </row>
    <row r="656" spans="1:5" x14ac:dyDescent="0.25">
      <c r="A656" s="1">
        <v>41495</v>
      </c>
      <c r="B656" s="3">
        <v>43.515227000000003</v>
      </c>
      <c r="C656" s="2">
        <f t="shared" si="30"/>
        <v>-4.0391876664188963E-3</v>
      </c>
      <c r="D656" s="11">
        <f t="shared" si="31"/>
        <v>-4.0391876664188963E-3</v>
      </c>
      <c r="E656">
        <f t="shared" si="32"/>
        <v>8</v>
      </c>
    </row>
    <row r="657" spans="1:5" x14ac:dyDescent="0.25">
      <c r="A657" s="1">
        <v>41498</v>
      </c>
      <c r="B657" s="3">
        <v>43.301599000000003</v>
      </c>
      <c r="C657" s="2">
        <f t="shared" si="30"/>
        <v>-4.9092700355211271E-3</v>
      </c>
      <c r="D657" s="11">
        <f t="shared" si="31"/>
        <v>-4.9092700355211271E-3</v>
      </c>
      <c r="E657">
        <f t="shared" si="32"/>
        <v>8</v>
      </c>
    </row>
    <row r="658" spans="1:5" x14ac:dyDescent="0.25">
      <c r="A658" s="1">
        <v>41499</v>
      </c>
      <c r="B658" s="3">
        <v>43.152988000000001</v>
      </c>
      <c r="C658" s="2">
        <f t="shared" si="30"/>
        <v>-3.4319979731003117E-3</v>
      </c>
      <c r="D658" s="11">
        <f t="shared" si="31"/>
        <v>-3.4319979731003117E-3</v>
      </c>
      <c r="E658">
        <f t="shared" si="32"/>
        <v>8</v>
      </c>
    </row>
    <row r="659" spans="1:5" x14ac:dyDescent="0.25">
      <c r="A659" s="1">
        <v>41500</v>
      </c>
      <c r="B659" s="3">
        <v>42.595697000000001</v>
      </c>
      <c r="C659" s="2">
        <f t="shared" si="30"/>
        <v>-1.2914308506284647E-2</v>
      </c>
      <c r="D659" s="11">
        <f t="shared" si="31"/>
        <v>-1.2914308506284647E-2</v>
      </c>
      <c r="E659">
        <f t="shared" si="32"/>
        <v>8</v>
      </c>
    </row>
    <row r="660" spans="1:5" x14ac:dyDescent="0.25">
      <c r="A660" s="1">
        <v>41501</v>
      </c>
      <c r="B660" s="3">
        <v>42.056980000000003</v>
      </c>
      <c r="C660" s="2">
        <f t="shared" si="30"/>
        <v>-1.2647216454751246E-2</v>
      </c>
      <c r="D660" s="11">
        <f t="shared" si="31"/>
        <v>-1.2647216454751246E-2</v>
      </c>
      <c r="E660">
        <f t="shared" si="32"/>
        <v>8</v>
      </c>
    </row>
    <row r="661" spans="1:5" x14ac:dyDescent="0.25">
      <c r="A661" s="1">
        <v>41502</v>
      </c>
      <c r="B661" s="3">
        <v>41.639014000000003</v>
      </c>
      <c r="C661" s="2">
        <f t="shared" si="30"/>
        <v>-9.9380887548273754E-3</v>
      </c>
      <c r="D661" s="11">
        <f t="shared" si="31"/>
        <v>-9.9380887548273754E-3</v>
      </c>
      <c r="E661">
        <f t="shared" si="32"/>
        <v>8</v>
      </c>
    </row>
    <row r="662" spans="1:5" x14ac:dyDescent="0.25">
      <c r="A662" s="1">
        <v>41505</v>
      </c>
      <c r="B662" s="3">
        <v>41.982675999999998</v>
      </c>
      <c r="C662" s="2">
        <f t="shared" si="30"/>
        <v>8.2533654615355393E-3</v>
      </c>
      <c r="D662" s="11">
        <f t="shared" si="31"/>
        <v>8.2533654615355393E-3</v>
      </c>
      <c r="E662">
        <f t="shared" si="32"/>
        <v>8</v>
      </c>
    </row>
    <row r="663" spans="1:5" x14ac:dyDescent="0.25">
      <c r="A663" s="1">
        <v>41506</v>
      </c>
      <c r="B663" s="3">
        <v>42.335628999999997</v>
      </c>
      <c r="C663" s="2">
        <f t="shared" si="30"/>
        <v>8.4071105900919568E-3</v>
      </c>
      <c r="D663" s="11">
        <f t="shared" si="31"/>
        <v>8.4071105900919568E-3</v>
      </c>
      <c r="E663">
        <f t="shared" si="32"/>
        <v>8</v>
      </c>
    </row>
    <row r="664" spans="1:5" x14ac:dyDescent="0.25">
      <c r="A664" s="1">
        <v>41507</v>
      </c>
      <c r="B664" s="3">
        <v>41.945521999999997</v>
      </c>
      <c r="C664" s="2">
        <f t="shared" si="30"/>
        <v>-9.2146262903050388E-3</v>
      </c>
      <c r="D664" s="11">
        <f t="shared" si="31"/>
        <v>-9.2146262903050388E-3</v>
      </c>
      <c r="E664">
        <f t="shared" si="32"/>
        <v>8</v>
      </c>
    </row>
    <row r="665" spans="1:5" x14ac:dyDescent="0.25">
      <c r="A665" s="1">
        <v>41508</v>
      </c>
      <c r="B665" s="3">
        <v>42.019829999999999</v>
      </c>
      <c r="C665" s="2">
        <f t="shared" si="30"/>
        <v>1.7715359460779162E-3</v>
      </c>
      <c r="D665" s="11">
        <f t="shared" si="31"/>
        <v>1.7715359460779162E-3</v>
      </c>
      <c r="E665">
        <f t="shared" si="32"/>
        <v>8</v>
      </c>
    </row>
    <row r="666" spans="1:5" x14ac:dyDescent="0.25">
      <c r="A666" s="1">
        <v>41509</v>
      </c>
      <c r="B666" s="3">
        <v>42.372779000000001</v>
      </c>
      <c r="C666" s="2">
        <f t="shared" si="30"/>
        <v>8.3995818164900333E-3</v>
      </c>
      <c r="D666" s="11">
        <f t="shared" si="31"/>
        <v>8.3995818164900333E-3</v>
      </c>
      <c r="E666">
        <f t="shared" si="32"/>
        <v>8</v>
      </c>
    </row>
    <row r="667" spans="1:5" x14ac:dyDescent="0.25">
      <c r="A667" s="1">
        <v>41512</v>
      </c>
      <c r="B667" s="3">
        <v>42.094133999999997</v>
      </c>
      <c r="C667" s="2">
        <f t="shared" si="30"/>
        <v>-6.5760378850772206E-3</v>
      </c>
      <c r="D667" s="11">
        <f t="shared" si="31"/>
        <v>-6.5760378850772206E-3</v>
      </c>
      <c r="E667">
        <f t="shared" si="32"/>
        <v>8</v>
      </c>
    </row>
    <row r="668" spans="1:5" x14ac:dyDescent="0.25">
      <c r="A668" s="1">
        <v>41513</v>
      </c>
      <c r="B668" s="3">
        <v>42.131287</v>
      </c>
      <c r="C668" s="2">
        <f t="shared" si="30"/>
        <v>8.8261704112985303E-4</v>
      </c>
      <c r="D668" s="11">
        <f t="shared" si="31"/>
        <v>8.8261704112985303E-4</v>
      </c>
      <c r="E668">
        <f t="shared" si="32"/>
        <v>8</v>
      </c>
    </row>
    <row r="669" spans="1:5" x14ac:dyDescent="0.25">
      <c r="A669" s="1">
        <v>41514</v>
      </c>
      <c r="B669" s="3">
        <v>41.704031000000001</v>
      </c>
      <c r="C669" s="2">
        <f t="shared" si="30"/>
        <v>-1.014106215174485E-2</v>
      </c>
      <c r="D669" s="11">
        <f t="shared" si="31"/>
        <v>-1.014106215174485E-2</v>
      </c>
      <c r="E669">
        <f t="shared" si="32"/>
        <v>8</v>
      </c>
    </row>
    <row r="670" spans="1:5" x14ac:dyDescent="0.25">
      <c r="A670" s="1">
        <v>41515</v>
      </c>
      <c r="B670" s="3">
        <v>41.416094999999999</v>
      </c>
      <c r="C670" s="2">
        <f t="shared" si="30"/>
        <v>-6.9042726349403004E-3</v>
      </c>
      <c r="D670" s="11">
        <f t="shared" si="31"/>
        <v>-6.9042726349403004E-3</v>
      </c>
      <c r="E670">
        <f t="shared" si="32"/>
        <v>8</v>
      </c>
    </row>
    <row r="671" spans="1:5" x14ac:dyDescent="0.25">
      <c r="A671" s="1">
        <v>41516</v>
      </c>
      <c r="B671" s="3">
        <v>41.573993000000002</v>
      </c>
      <c r="C671" s="2">
        <f t="shared" si="30"/>
        <v>3.8124791823083027E-3</v>
      </c>
      <c r="D671" s="11">
        <f t="shared" si="31"/>
        <v>3.8124791823083027E-3</v>
      </c>
      <c r="E671">
        <f t="shared" si="32"/>
        <v>8</v>
      </c>
    </row>
    <row r="672" spans="1:5" x14ac:dyDescent="0.25">
      <c r="A672" s="1">
        <v>41520</v>
      </c>
      <c r="B672" s="3">
        <v>41.425381999999999</v>
      </c>
      <c r="C672" s="2">
        <f t="shared" si="30"/>
        <v>-3.5746145432795566E-3</v>
      </c>
      <c r="D672" s="11">
        <f t="shared" si="31"/>
        <v>-3.5746145432795566E-3</v>
      </c>
      <c r="E672">
        <f t="shared" si="32"/>
        <v>9</v>
      </c>
    </row>
    <row r="673" spans="1:5" x14ac:dyDescent="0.25">
      <c r="A673" s="1">
        <v>41521</v>
      </c>
      <c r="B673" s="3">
        <v>42.029116000000002</v>
      </c>
      <c r="C673" s="2">
        <f t="shared" si="30"/>
        <v>1.4574011653048918E-2</v>
      </c>
      <c r="D673" s="11">
        <f t="shared" si="31"/>
        <v>1.4574011653048918E-2</v>
      </c>
      <c r="E673">
        <f t="shared" si="32"/>
        <v>9</v>
      </c>
    </row>
    <row r="674" spans="1:5" x14ac:dyDescent="0.25">
      <c r="A674" s="1">
        <v>41522</v>
      </c>
      <c r="B674" s="3">
        <v>41.434671999999999</v>
      </c>
      <c r="C674" s="2">
        <f t="shared" si="30"/>
        <v>-1.4143623672694016E-2</v>
      </c>
      <c r="D674" s="11">
        <f t="shared" si="31"/>
        <v>-1.4143623672694016E-2</v>
      </c>
      <c r="E674">
        <f t="shared" si="32"/>
        <v>9</v>
      </c>
    </row>
    <row r="675" spans="1:5" x14ac:dyDescent="0.25">
      <c r="A675" s="1">
        <v>41523</v>
      </c>
      <c r="B675" s="3">
        <v>41.304637999999997</v>
      </c>
      <c r="C675" s="2">
        <f t="shared" si="30"/>
        <v>-3.1382895947626179E-3</v>
      </c>
      <c r="D675" s="11">
        <f t="shared" si="31"/>
        <v>-3.1382895947626179E-3</v>
      </c>
      <c r="E675">
        <f t="shared" si="32"/>
        <v>9</v>
      </c>
    </row>
    <row r="676" spans="1:5" x14ac:dyDescent="0.25">
      <c r="A676" s="1">
        <v>41526</v>
      </c>
      <c r="B676" s="3">
        <v>41.406809000000003</v>
      </c>
      <c r="C676" s="2">
        <f t="shared" si="30"/>
        <v>2.4735963065456615E-3</v>
      </c>
      <c r="D676" s="11">
        <f t="shared" si="31"/>
        <v>2.4735963065456615E-3</v>
      </c>
      <c r="E676">
        <f t="shared" si="32"/>
        <v>9</v>
      </c>
    </row>
    <row r="677" spans="1:5" x14ac:dyDescent="0.25">
      <c r="A677" s="1">
        <v>41527</v>
      </c>
      <c r="B677" s="3">
        <v>41.369655000000002</v>
      </c>
      <c r="C677" s="2">
        <f t="shared" si="30"/>
        <v>-8.9729203716231831E-4</v>
      </c>
      <c r="D677" s="11">
        <f t="shared" si="31"/>
        <v>-8.9729203716231831E-4</v>
      </c>
      <c r="E677">
        <f t="shared" si="32"/>
        <v>9</v>
      </c>
    </row>
    <row r="678" spans="1:5" x14ac:dyDescent="0.25">
      <c r="A678" s="1">
        <v>41528</v>
      </c>
      <c r="B678" s="3">
        <v>41.156027000000002</v>
      </c>
      <c r="C678" s="2">
        <f t="shared" si="30"/>
        <v>-5.1638815938880788E-3</v>
      </c>
      <c r="D678" s="11">
        <f t="shared" si="31"/>
        <v>-5.1638815938880788E-3</v>
      </c>
      <c r="E678">
        <f t="shared" si="32"/>
        <v>9</v>
      </c>
    </row>
    <row r="679" spans="1:5" x14ac:dyDescent="0.25">
      <c r="A679" s="1">
        <v>41529</v>
      </c>
      <c r="B679" s="3">
        <v>41.746245000000002</v>
      </c>
      <c r="C679" s="2">
        <f t="shared" si="30"/>
        <v>1.4340985829365894E-2</v>
      </c>
      <c r="D679" s="11">
        <f t="shared" si="31"/>
        <v>1.4340985829365894E-2</v>
      </c>
      <c r="E679">
        <f t="shared" si="32"/>
        <v>9</v>
      </c>
    </row>
    <row r="680" spans="1:5" x14ac:dyDescent="0.25">
      <c r="A680" s="1">
        <v>41530</v>
      </c>
      <c r="B680" s="3">
        <v>42.074142999999999</v>
      </c>
      <c r="C680" s="2">
        <f t="shared" si="30"/>
        <v>7.8545507506123623E-3</v>
      </c>
      <c r="D680" s="11">
        <f t="shared" si="31"/>
        <v>7.8545507506123623E-3</v>
      </c>
      <c r="E680">
        <f t="shared" si="32"/>
        <v>9</v>
      </c>
    </row>
    <row r="681" spans="1:5" x14ac:dyDescent="0.25">
      <c r="A681" s="1">
        <v>41533</v>
      </c>
      <c r="B681" s="3">
        <v>42.280251999999997</v>
      </c>
      <c r="C681" s="2">
        <f t="shared" si="30"/>
        <v>4.8987094044909696E-3</v>
      </c>
      <c r="D681" s="11">
        <f t="shared" si="31"/>
        <v>4.8987094044909696E-3</v>
      </c>
      <c r="E681">
        <f t="shared" si="32"/>
        <v>9</v>
      </c>
    </row>
    <row r="682" spans="1:5" x14ac:dyDescent="0.25">
      <c r="A682" s="1">
        <v>41534</v>
      </c>
      <c r="B682" s="3">
        <v>42.645625000000003</v>
      </c>
      <c r="C682" s="2">
        <f t="shared" si="30"/>
        <v>8.6416939993641789E-3</v>
      </c>
      <c r="D682" s="11">
        <f t="shared" si="31"/>
        <v>8.6416939993641789E-3</v>
      </c>
      <c r="E682">
        <f t="shared" si="32"/>
        <v>9</v>
      </c>
    </row>
    <row r="683" spans="1:5" x14ac:dyDescent="0.25">
      <c r="A683" s="1">
        <v>41535</v>
      </c>
      <c r="B683" s="3">
        <v>43.179631000000001</v>
      </c>
      <c r="C683" s="2">
        <f t="shared" si="30"/>
        <v>1.2521940996292068E-2</v>
      </c>
      <c r="D683" s="11">
        <f t="shared" si="31"/>
        <v>1.2521940996292068E-2</v>
      </c>
      <c r="E683">
        <f t="shared" si="32"/>
        <v>9</v>
      </c>
    </row>
    <row r="684" spans="1:5" x14ac:dyDescent="0.25">
      <c r="A684" s="1">
        <v>41536</v>
      </c>
      <c r="B684" s="3">
        <v>42.898575999999998</v>
      </c>
      <c r="C684" s="2">
        <f t="shared" si="30"/>
        <v>-6.5089717881100474E-3</v>
      </c>
      <c r="D684" s="11">
        <f t="shared" si="31"/>
        <v>-6.5089717881100474E-3</v>
      </c>
      <c r="E684">
        <f t="shared" si="32"/>
        <v>9</v>
      </c>
    </row>
    <row r="685" spans="1:5" x14ac:dyDescent="0.25">
      <c r="A685" s="1">
        <v>41537</v>
      </c>
      <c r="B685" s="3">
        <v>42.711204000000002</v>
      </c>
      <c r="C685" s="2">
        <f t="shared" si="30"/>
        <v>-4.3677906697881146E-3</v>
      </c>
      <c r="D685" s="11">
        <f t="shared" si="31"/>
        <v>-4.3677906697881146E-3</v>
      </c>
      <c r="E685">
        <f t="shared" si="32"/>
        <v>9</v>
      </c>
    </row>
    <row r="686" spans="1:5" x14ac:dyDescent="0.25">
      <c r="A686" s="1">
        <v>41540</v>
      </c>
      <c r="B686" s="3">
        <v>42.430148000000003</v>
      </c>
      <c r="C686" s="2">
        <f t="shared" si="30"/>
        <v>-6.5803811103053783E-3</v>
      </c>
      <c r="D686" s="11">
        <f t="shared" si="31"/>
        <v>-6.5803811103053783E-3</v>
      </c>
      <c r="E686">
        <f t="shared" si="32"/>
        <v>9</v>
      </c>
    </row>
    <row r="687" spans="1:5" x14ac:dyDescent="0.25">
      <c r="A687" s="1">
        <v>41541</v>
      </c>
      <c r="B687" s="3">
        <v>42.411411000000001</v>
      </c>
      <c r="C687" s="2">
        <f t="shared" si="30"/>
        <v>-4.4159638566430539E-4</v>
      </c>
      <c r="D687" s="11">
        <f t="shared" si="31"/>
        <v>-4.4159638566430539E-4</v>
      </c>
      <c r="E687">
        <f t="shared" si="32"/>
        <v>9</v>
      </c>
    </row>
    <row r="688" spans="1:5" x14ac:dyDescent="0.25">
      <c r="A688" s="1">
        <v>41542</v>
      </c>
      <c r="B688" s="3">
        <v>42.111618</v>
      </c>
      <c r="C688" s="2">
        <f t="shared" si="30"/>
        <v>-7.0686872455151531E-3</v>
      </c>
      <c r="D688" s="11">
        <f t="shared" si="31"/>
        <v>-7.0686872455151531E-3</v>
      </c>
      <c r="E688">
        <f t="shared" si="32"/>
        <v>9</v>
      </c>
    </row>
    <row r="689" spans="1:5" x14ac:dyDescent="0.25">
      <c r="A689" s="1">
        <v>41543</v>
      </c>
      <c r="B689" s="3">
        <v>42.224038999999998</v>
      </c>
      <c r="C689" s="2">
        <f t="shared" si="30"/>
        <v>2.6695958345746215E-3</v>
      </c>
      <c r="D689" s="11">
        <f t="shared" si="31"/>
        <v>2.6695958345746215E-3</v>
      </c>
      <c r="E689">
        <f t="shared" si="32"/>
        <v>9</v>
      </c>
    </row>
    <row r="690" spans="1:5" x14ac:dyDescent="0.25">
      <c r="A690" s="1">
        <v>41544</v>
      </c>
      <c r="B690" s="3">
        <v>42.139721999999999</v>
      </c>
      <c r="C690" s="2">
        <f t="shared" si="30"/>
        <v>-1.9968956546293133E-3</v>
      </c>
      <c r="D690" s="11">
        <f t="shared" si="31"/>
        <v>-1.9968956546293133E-3</v>
      </c>
      <c r="E690">
        <f t="shared" si="32"/>
        <v>9</v>
      </c>
    </row>
    <row r="691" spans="1:5" x14ac:dyDescent="0.25">
      <c r="A691" s="1">
        <v>41547</v>
      </c>
      <c r="B691" s="3">
        <v>41.989826000000001</v>
      </c>
      <c r="C691" s="2">
        <f t="shared" si="30"/>
        <v>-3.5571188628154278E-3</v>
      </c>
      <c r="D691" s="11">
        <f t="shared" si="31"/>
        <v>-3.5571188628154278E-3</v>
      </c>
      <c r="E691">
        <f t="shared" si="32"/>
        <v>9</v>
      </c>
    </row>
    <row r="692" spans="1:5" x14ac:dyDescent="0.25">
      <c r="A692" s="1">
        <v>41548</v>
      </c>
      <c r="B692" s="3">
        <v>41.671295000000001</v>
      </c>
      <c r="C692" s="2">
        <f t="shared" si="30"/>
        <v>-7.5859090247242297E-3</v>
      </c>
      <c r="D692" s="11">
        <f t="shared" si="31"/>
        <v>-7.5859090247242297E-3</v>
      </c>
      <c r="E692">
        <f t="shared" si="32"/>
        <v>10</v>
      </c>
    </row>
    <row r="693" spans="1:5" x14ac:dyDescent="0.25">
      <c r="A693" s="1">
        <v>41549</v>
      </c>
      <c r="B693" s="3">
        <v>41.221604999999997</v>
      </c>
      <c r="C693" s="2">
        <f t="shared" si="30"/>
        <v>-1.079136129558738E-2</v>
      </c>
      <c r="D693" s="11">
        <f t="shared" si="31"/>
        <v>-1.079136129558738E-2</v>
      </c>
      <c r="E693">
        <f t="shared" si="32"/>
        <v>10</v>
      </c>
    </row>
    <row r="694" spans="1:5" x14ac:dyDescent="0.25">
      <c r="A694" s="1">
        <v>41550</v>
      </c>
      <c r="B694" s="3">
        <v>40.668861</v>
      </c>
      <c r="C694" s="2">
        <f t="shared" si="30"/>
        <v>-1.3409084871877188E-2</v>
      </c>
      <c r="D694" s="11">
        <f t="shared" si="31"/>
        <v>-1.3409084871877188E-2</v>
      </c>
      <c r="E694">
        <f t="shared" si="32"/>
        <v>10</v>
      </c>
    </row>
    <row r="695" spans="1:5" x14ac:dyDescent="0.25">
      <c r="A695" s="1">
        <v>41551</v>
      </c>
      <c r="B695" s="3">
        <v>40.725073000000002</v>
      </c>
      <c r="C695" s="2">
        <f t="shared" si="30"/>
        <v>1.3821877135925236E-3</v>
      </c>
      <c r="D695" s="11">
        <f t="shared" si="31"/>
        <v>1.3821877135925236E-3</v>
      </c>
      <c r="E695">
        <f t="shared" si="32"/>
        <v>10</v>
      </c>
    </row>
    <row r="696" spans="1:5" x14ac:dyDescent="0.25">
      <c r="A696" s="1">
        <v>41554</v>
      </c>
      <c r="B696" s="3">
        <v>40.640756000000003</v>
      </c>
      <c r="C696" s="2">
        <f t="shared" si="30"/>
        <v>-2.0703953065964705E-3</v>
      </c>
      <c r="D696" s="11">
        <f t="shared" si="31"/>
        <v>-2.0703953065964705E-3</v>
      </c>
      <c r="E696">
        <f t="shared" si="32"/>
        <v>10</v>
      </c>
    </row>
    <row r="697" spans="1:5" x14ac:dyDescent="0.25">
      <c r="A697" s="1">
        <v>41555</v>
      </c>
      <c r="B697" s="3">
        <v>40.725073000000002</v>
      </c>
      <c r="C697" s="2">
        <f t="shared" si="30"/>
        <v>2.0746907365600835E-3</v>
      </c>
      <c r="D697" s="11">
        <f t="shared" si="31"/>
        <v>2.0746907365600835E-3</v>
      </c>
      <c r="E697">
        <f t="shared" si="32"/>
        <v>10</v>
      </c>
    </row>
    <row r="698" spans="1:5" x14ac:dyDescent="0.25">
      <c r="A698" s="1">
        <v>41556</v>
      </c>
      <c r="B698" s="3">
        <v>40.874969999999998</v>
      </c>
      <c r="C698" s="2">
        <f t="shared" si="30"/>
        <v>3.6807054956045316E-3</v>
      </c>
      <c r="D698" s="11">
        <f t="shared" si="31"/>
        <v>3.6807054956045316E-3</v>
      </c>
      <c r="E698">
        <f t="shared" si="32"/>
        <v>10</v>
      </c>
    </row>
    <row r="699" spans="1:5" x14ac:dyDescent="0.25">
      <c r="A699" s="1">
        <v>41557</v>
      </c>
      <c r="B699" s="3">
        <v>41.268447000000002</v>
      </c>
      <c r="C699" s="2">
        <f t="shared" si="30"/>
        <v>9.6263556890685015E-3</v>
      </c>
      <c r="D699" s="11">
        <f t="shared" si="31"/>
        <v>9.6263556890685015E-3</v>
      </c>
      <c r="E699">
        <f t="shared" si="32"/>
        <v>10</v>
      </c>
    </row>
    <row r="700" spans="1:5" x14ac:dyDescent="0.25">
      <c r="A700" s="1">
        <v>41558</v>
      </c>
      <c r="B700" s="3">
        <v>41.146655000000003</v>
      </c>
      <c r="C700" s="2">
        <f t="shared" si="30"/>
        <v>-2.9512135506334714E-3</v>
      </c>
      <c r="D700" s="11">
        <f t="shared" si="31"/>
        <v>-2.9512135506334714E-3</v>
      </c>
      <c r="E700">
        <f t="shared" si="32"/>
        <v>10</v>
      </c>
    </row>
    <row r="701" spans="1:5" x14ac:dyDescent="0.25">
      <c r="A701" s="1">
        <v>41561</v>
      </c>
      <c r="B701" s="3">
        <v>41.380868999999997</v>
      </c>
      <c r="C701" s="2">
        <f t="shared" si="30"/>
        <v>5.6921759496608984E-3</v>
      </c>
      <c r="D701" s="11">
        <f t="shared" si="31"/>
        <v>5.6921759496608984E-3</v>
      </c>
      <c r="E701">
        <f t="shared" si="32"/>
        <v>10</v>
      </c>
    </row>
    <row r="702" spans="1:5" x14ac:dyDescent="0.25">
      <c r="A702" s="1">
        <v>41562</v>
      </c>
      <c r="B702" s="3">
        <v>41.015495999999999</v>
      </c>
      <c r="C702" s="2">
        <f t="shared" si="30"/>
        <v>-8.8295149142469248E-3</v>
      </c>
      <c r="D702" s="11">
        <f t="shared" si="31"/>
        <v>-8.8295149142469248E-3</v>
      </c>
      <c r="E702">
        <f t="shared" si="32"/>
        <v>10</v>
      </c>
    </row>
    <row r="703" spans="1:5" x14ac:dyDescent="0.25">
      <c r="A703" s="1">
        <v>41563</v>
      </c>
      <c r="B703" s="3">
        <v>42.195934999999999</v>
      </c>
      <c r="C703" s="2">
        <f t="shared" si="30"/>
        <v>2.8780317565829262E-2</v>
      </c>
      <c r="D703" s="11">
        <f t="shared" si="31"/>
        <v>2.8780317565829262E-2</v>
      </c>
      <c r="E703">
        <f t="shared" si="32"/>
        <v>10</v>
      </c>
    </row>
    <row r="704" spans="1:5" x14ac:dyDescent="0.25">
      <c r="A704" s="1">
        <v>41564</v>
      </c>
      <c r="B704" s="3">
        <v>42.186563999999997</v>
      </c>
      <c r="C704" s="2">
        <f t="shared" si="30"/>
        <v>-2.2208300396712557E-4</v>
      </c>
      <c r="D704" s="11">
        <f t="shared" si="31"/>
        <v>-2.2208300396712557E-4</v>
      </c>
      <c r="E704">
        <f t="shared" si="32"/>
        <v>10</v>
      </c>
    </row>
    <row r="705" spans="1:5" x14ac:dyDescent="0.25">
      <c r="A705" s="1">
        <v>41565</v>
      </c>
      <c r="B705" s="3">
        <v>42.167827000000003</v>
      </c>
      <c r="C705" s="2">
        <f t="shared" si="30"/>
        <v>-4.4414615041875544E-4</v>
      </c>
      <c r="D705" s="11">
        <f t="shared" si="31"/>
        <v>-4.4414615041875544E-4</v>
      </c>
      <c r="E705">
        <f t="shared" si="32"/>
        <v>10</v>
      </c>
    </row>
    <row r="706" spans="1:5" x14ac:dyDescent="0.25">
      <c r="A706" s="1">
        <v>41568</v>
      </c>
      <c r="B706" s="3">
        <v>42.139721999999999</v>
      </c>
      <c r="C706" s="2">
        <f t="shared" si="30"/>
        <v>-6.6650339843225966E-4</v>
      </c>
      <c r="D706" s="11">
        <f t="shared" si="31"/>
        <v>-6.6650339843225966E-4</v>
      </c>
      <c r="E706">
        <f t="shared" si="32"/>
        <v>10</v>
      </c>
    </row>
    <row r="707" spans="1:5" x14ac:dyDescent="0.25">
      <c r="A707" s="1">
        <v>41569</v>
      </c>
      <c r="B707" s="3">
        <v>42.505094999999997</v>
      </c>
      <c r="C707" s="2">
        <f t="shared" si="30"/>
        <v>8.6705128239810934E-3</v>
      </c>
      <c r="D707" s="11">
        <f t="shared" si="31"/>
        <v>8.6705128239810934E-3</v>
      </c>
      <c r="E707">
        <f t="shared" si="32"/>
        <v>10</v>
      </c>
    </row>
    <row r="708" spans="1:5" x14ac:dyDescent="0.25">
      <c r="A708" s="1">
        <v>41570</v>
      </c>
      <c r="B708" s="3">
        <v>43.554375</v>
      </c>
      <c r="C708" s="2">
        <f t="shared" ref="C708:C771" si="33">(B708-B707)/B707</f>
        <v>2.4685981762892266E-2</v>
      </c>
      <c r="D708" s="11">
        <f t="shared" ref="D708:D771" si="34">C708</f>
        <v>2.4685981762892266E-2</v>
      </c>
      <c r="E708">
        <f t="shared" ref="E708:E771" si="35">MONTH(A708)</f>
        <v>10</v>
      </c>
    </row>
    <row r="709" spans="1:5" x14ac:dyDescent="0.25">
      <c r="A709" s="1">
        <v>41571</v>
      </c>
      <c r="B709" s="3">
        <v>43.554375</v>
      </c>
      <c r="C709" s="2">
        <f t="shared" si="33"/>
        <v>0</v>
      </c>
      <c r="D709" s="11">
        <f t="shared" si="34"/>
        <v>0</v>
      </c>
      <c r="E709">
        <f t="shared" si="35"/>
        <v>10</v>
      </c>
    </row>
    <row r="710" spans="1:5" x14ac:dyDescent="0.25">
      <c r="A710" s="1">
        <v>41572</v>
      </c>
      <c r="B710" s="3">
        <v>43.723005000000001</v>
      </c>
      <c r="C710" s="2">
        <f t="shared" si="33"/>
        <v>3.8717120840328963E-3</v>
      </c>
      <c r="D710" s="11">
        <f t="shared" si="34"/>
        <v>3.8717120840328963E-3</v>
      </c>
      <c r="E710">
        <f t="shared" si="35"/>
        <v>10</v>
      </c>
    </row>
    <row r="711" spans="1:5" x14ac:dyDescent="0.25">
      <c r="A711" s="1">
        <v>41575</v>
      </c>
      <c r="B711" s="3">
        <v>44.509962999999999</v>
      </c>
      <c r="C711" s="2">
        <f t="shared" si="33"/>
        <v>1.7998717151302808E-2</v>
      </c>
      <c r="D711" s="11">
        <f t="shared" si="34"/>
        <v>1.7998717151302808E-2</v>
      </c>
      <c r="E711">
        <f t="shared" si="35"/>
        <v>10</v>
      </c>
    </row>
    <row r="712" spans="1:5" x14ac:dyDescent="0.25">
      <c r="A712" s="1">
        <v>41576</v>
      </c>
      <c r="B712" s="3">
        <v>44.697335000000002</v>
      </c>
      <c r="C712" s="2">
        <f t="shared" si="33"/>
        <v>4.2096642497771435E-3</v>
      </c>
      <c r="D712" s="11">
        <f t="shared" si="34"/>
        <v>4.2096642497771435E-3</v>
      </c>
      <c r="E712">
        <f t="shared" si="35"/>
        <v>10</v>
      </c>
    </row>
    <row r="713" spans="1:5" x14ac:dyDescent="0.25">
      <c r="A713" s="1">
        <v>41577</v>
      </c>
      <c r="B713" s="3">
        <v>44.472492000000003</v>
      </c>
      <c r="C713" s="2">
        <f t="shared" si="33"/>
        <v>-5.0303446503018557E-3</v>
      </c>
      <c r="D713" s="11">
        <f t="shared" si="34"/>
        <v>-5.0303446503018557E-3</v>
      </c>
      <c r="E713">
        <f t="shared" si="35"/>
        <v>10</v>
      </c>
    </row>
    <row r="714" spans="1:5" x14ac:dyDescent="0.25">
      <c r="A714" s="1">
        <v>41578</v>
      </c>
      <c r="B714" s="3">
        <v>44.360067000000001</v>
      </c>
      <c r="C714" s="2">
        <f t="shared" si="33"/>
        <v>-2.5279671757544365E-3</v>
      </c>
      <c r="D714" s="11">
        <f t="shared" si="34"/>
        <v>-2.5279671757544365E-3</v>
      </c>
      <c r="E714">
        <f t="shared" si="35"/>
        <v>10</v>
      </c>
    </row>
    <row r="715" spans="1:5" x14ac:dyDescent="0.25">
      <c r="A715" s="1">
        <v>41579</v>
      </c>
      <c r="B715" s="3">
        <v>44.435017000000002</v>
      </c>
      <c r="C715" s="2">
        <f t="shared" si="33"/>
        <v>1.6895826600081822E-3</v>
      </c>
      <c r="D715" s="11">
        <f t="shared" si="34"/>
        <v>1.6895826600081822E-3</v>
      </c>
      <c r="E715">
        <f t="shared" si="35"/>
        <v>11</v>
      </c>
    </row>
    <row r="716" spans="1:5" x14ac:dyDescent="0.25">
      <c r="A716" s="1">
        <v>41582</v>
      </c>
      <c r="B716" s="3">
        <v>44.200803000000001</v>
      </c>
      <c r="C716" s="2">
        <f t="shared" si="33"/>
        <v>-5.2709330571427812E-3</v>
      </c>
      <c r="D716" s="11">
        <f t="shared" si="34"/>
        <v>-5.2709330571427812E-3</v>
      </c>
      <c r="E716">
        <f t="shared" si="35"/>
        <v>11</v>
      </c>
    </row>
    <row r="717" spans="1:5" x14ac:dyDescent="0.25">
      <c r="A717" s="1">
        <v>41583</v>
      </c>
      <c r="B717" s="3">
        <v>44.294486999999997</v>
      </c>
      <c r="C717" s="2">
        <f t="shared" si="33"/>
        <v>2.1195090053001096E-3</v>
      </c>
      <c r="D717" s="11">
        <f t="shared" si="34"/>
        <v>2.1195090053001096E-3</v>
      </c>
      <c r="E717">
        <f t="shared" si="35"/>
        <v>11</v>
      </c>
    </row>
    <row r="718" spans="1:5" x14ac:dyDescent="0.25">
      <c r="A718" s="1">
        <v>41584</v>
      </c>
      <c r="B718" s="3">
        <v>44.744177000000001</v>
      </c>
      <c r="C718" s="2">
        <f t="shared" si="33"/>
        <v>1.0152279221565518E-2</v>
      </c>
      <c r="D718" s="11">
        <f t="shared" si="34"/>
        <v>1.0152279221565518E-2</v>
      </c>
      <c r="E718">
        <f t="shared" si="35"/>
        <v>11</v>
      </c>
    </row>
    <row r="719" spans="1:5" x14ac:dyDescent="0.25">
      <c r="A719" s="1">
        <v>41585</v>
      </c>
      <c r="B719" s="3">
        <v>44.341332999999999</v>
      </c>
      <c r="C719" s="2">
        <f t="shared" si="33"/>
        <v>-9.0032720905784402E-3</v>
      </c>
      <c r="D719" s="11">
        <f t="shared" si="34"/>
        <v>-9.0032720905784402E-3</v>
      </c>
      <c r="E719">
        <f t="shared" si="35"/>
        <v>11</v>
      </c>
    </row>
    <row r="720" spans="1:5" x14ac:dyDescent="0.25">
      <c r="A720" s="1">
        <v>41586</v>
      </c>
      <c r="B720" s="3">
        <v>44.884706999999999</v>
      </c>
      <c r="C720" s="2">
        <f t="shared" si="33"/>
        <v>1.2254345172708273E-2</v>
      </c>
      <c r="D720" s="11">
        <f t="shared" si="34"/>
        <v>1.2254345172708273E-2</v>
      </c>
      <c r="E720">
        <f t="shared" si="35"/>
        <v>11</v>
      </c>
    </row>
    <row r="721" spans="1:5" x14ac:dyDescent="0.25">
      <c r="A721" s="1">
        <v>41589</v>
      </c>
      <c r="B721" s="3">
        <v>44.884706999999999</v>
      </c>
      <c r="C721" s="2">
        <f t="shared" si="33"/>
        <v>0</v>
      </c>
      <c r="D721" s="11">
        <f t="shared" si="34"/>
        <v>0</v>
      </c>
      <c r="E721">
        <f t="shared" si="35"/>
        <v>11</v>
      </c>
    </row>
    <row r="722" spans="1:5" x14ac:dyDescent="0.25">
      <c r="A722" s="1">
        <v>41590</v>
      </c>
      <c r="B722" s="3">
        <v>44.912810999999998</v>
      </c>
      <c r="C722" s="2">
        <f t="shared" si="33"/>
        <v>6.2613753945188987E-4</v>
      </c>
      <c r="D722" s="11">
        <f t="shared" si="34"/>
        <v>6.2613753945188987E-4</v>
      </c>
      <c r="E722">
        <f t="shared" si="35"/>
        <v>11</v>
      </c>
    </row>
    <row r="723" spans="1:5" x14ac:dyDescent="0.25">
      <c r="A723" s="1">
        <v>41591</v>
      </c>
      <c r="B723" s="3">
        <v>45.100183000000001</v>
      </c>
      <c r="C723" s="2">
        <f t="shared" si="33"/>
        <v>4.1719054280526646E-3</v>
      </c>
      <c r="D723" s="11">
        <f t="shared" si="34"/>
        <v>4.1719054280526646E-3</v>
      </c>
      <c r="E723">
        <f t="shared" si="35"/>
        <v>11</v>
      </c>
    </row>
    <row r="724" spans="1:5" x14ac:dyDescent="0.25">
      <c r="A724" s="1">
        <v>41592</v>
      </c>
      <c r="B724" s="3">
        <v>45.671664999999997</v>
      </c>
      <c r="C724" s="2">
        <f t="shared" si="33"/>
        <v>1.2671389825624345E-2</v>
      </c>
      <c r="D724" s="11">
        <f t="shared" si="34"/>
        <v>1.2671389825624345E-2</v>
      </c>
      <c r="E724">
        <f t="shared" si="35"/>
        <v>11</v>
      </c>
    </row>
    <row r="725" spans="1:5" x14ac:dyDescent="0.25">
      <c r="A725" s="1">
        <v>41593</v>
      </c>
      <c r="B725" s="3">
        <v>45.493664000000003</v>
      </c>
      <c r="C725" s="2">
        <f t="shared" si="33"/>
        <v>-3.897405535795438E-3</v>
      </c>
      <c r="D725" s="11">
        <f t="shared" si="34"/>
        <v>-3.897405535795438E-3</v>
      </c>
      <c r="E725">
        <f t="shared" si="35"/>
        <v>11</v>
      </c>
    </row>
    <row r="726" spans="1:5" x14ac:dyDescent="0.25">
      <c r="A726" s="1">
        <v>41596</v>
      </c>
      <c r="B726" s="3">
        <v>45.587347999999999</v>
      </c>
      <c r="C726" s="2">
        <f t="shared" si="33"/>
        <v>2.0592757707973597E-3</v>
      </c>
      <c r="D726" s="11">
        <f t="shared" si="34"/>
        <v>2.0592757707973597E-3</v>
      </c>
      <c r="E726">
        <f t="shared" si="35"/>
        <v>11</v>
      </c>
    </row>
    <row r="727" spans="1:5" x14ac:dyDescent="0.25">
      <c r="A727" s="1">
        <v>41597</v>
      </c>
      <c r="B727" s="3">
        <v>45.390608999999998</v>
      </c>
      <c r="C727" s="2">
        <f t="shared" si="33"/>
        <v>-4.3156491577444004E-3</v>
      </c>
      <c r="D727" s="11">
        <f t="shared" si="34"/>
        <v>-4.3156491577444004E-3</v>
      </c>
      <c r="E727">
        <f t="shared" si="35"/>
        <v>11</v>
      </c>
    </row>
    <row r="728" spans="1:5" x14ac:dyDescent="0.25">
      <c r="A728" s="1">
        <v>41598</v>
      </c>
      <c r="B728" s="3">
        <v>45.353133999999997</v>
      </c>
      <c r="C728" s="2">
        <f t="shared" si="33"/>
        <v>-8.256113065149796E-4</v>
      </c>
      <c r="D728" s="11">
        <f t="shared" si="34"/>
        <v>-8.256113065149796E-4</v>
      </c>
      <c r="E728">
        <f t="shared" si="35"/>
        <v>11</v>
      </c>
    </row>
    <row r="729" spans="1:5" x14ac:dyDescent="0.25">
      <c r="A729" s="1">
        <v>41599</v>
      </c>
      <c r="B729" s="3">
        <v>46.065142000000002</v>
      </c>
      <c r="C729" s="2">
        <f t="shared" si="33"/>
        <v>1.5699201735430334E-2</v>
      </c>
      <c r="D729" s="11">
        <f t="shared" si="34"/>
        <v>1.5699201735430334E-2</v>
      </c>
      <c r="E729">
        <f t="shared" si="35"/>
        <v>11</v>
      </c>
    </row>
    <row r="730" spans="1:5" x14ac:dyDescent="0.25">
      <c r="A730" s="1">
        <v>41600</v>
      </c>
      <c r="B730" s="3">
        <v>45.849665999999999</v>
      </c>
      <c r="C730" s="2">
        <f t="shared" si="33"/>
        <v>-4.6776367258349588E-3</v>
      </c>
      <c r="D730" s="11">
        <f t="shared" si="34"/>
        <v>-4.6776367258349588E-3</v>
      </c>
      <c r="E730">
        <f t="shared" si="35"/>
        <v>11</v>
      </c>
    </row>
    <row r="731" spans="1:5" x14ac:dyDescent="0.25">
      <c r="A731" s="1">
        <v>41603</v>
      </c>
      <c r="B731" s="3">
        <v>45.428083999999998</v>
      </c>
      <c r="C731" s="2">
        <f t="shared" si="33"/>
        <v>-9.194876141518692E-3</v>
      </c>
      <c r="D731" s="11">
        <f t="shared" si="34"/>
        <v>-9.194876141518692E-3</v>
      </c>
      <c r="E731">
        <f t="shared" si="35"/>
        <v>11</v>
      </c>
    </row>
    <row r="732" spans="1:5" x14ac:dyDescent="0.25">
      <c r="A732" s="1">
        <v>41604</v>
      </c>
      <c r="B732" s="3">
        <v>45.147024999999999</v>
      </c>
      <c r="C732" s="2">
        <f t="shared" si="33"/>
        <v>-6.1868997160434737E-3</v>
      </c>
      <c r="D732" s="11">
        <f t="shared" si="34"/>
        <v>-6.1868997160434737E-3</v>
      </c>
      <c r="E732">
        <f t="shared" si="35"/>
        <v>11</v>
      </c>
    </row>
    <row r="733" spans="1:5" x14ac:dyDescent="0.25">
      <c r="A733" s="1">
        <v>41605</v>
      </c>
      <c r="B733" s="3">
        <v>45.409346999999997</v>
      </c>
      <c r="C733" s="2">
        <f t="shared" si="33"/>
        <v>5.8103939296110319E-3</v>
      </c>
      <c r="D733" s="11">
        <f t="shared" si="34"/>
        <v>5.8103939296110319E-3</v>
      </c>
      <c r="E733">
        <f t="shared" si="35"/>
        <v>11</v>
      </c>
    </row>
    <row r="734" spans="1:5" x14ac:dyDescent="0.25">
      <c r="A734" s="1">
        <v>41607</v>
      </c>
      <c r="B734" s="3">
        <v>45.212603999999999</v>
      </c>
      <c r="C734" s="2">
        <f t="shared" si="33"/>
        <v>-4.3326542440700125E-3</v>
      </c>
      <c r="D734" s="11">
        <f t="shared" si="34"/>
        <v>-4.3326542440700125E-3</v>
      </c>
      <c r="E734">
        <f t="shared" si="35"/>
        <v>11</v>
      </c>
    </row>
    <row r="735" spans="1:5" x14ac:dyDescent="0.25">
      <c r="A735" s="1">
        <v>41610</v>
      </c>
      <c r="B735" s="3">
        <v>44.725442999999999</v>
      </c>
      <c r="C735" s="2">
        <f t="shared" si="33"/>
        <v>-1.0774893655760249E-2</v>
      </c>
      <c r="D735" s="11">
        <f t="shared" si="34"/>
        <v>-1.0774893655760249E-2</v>
      </c>
      <c r="E735">
        <f t="shared" si="35"/>
        <v>12</v>
      </c>
    </row>
    <row r="736" spans="1:5" x14ac:dyDescent="0.25">
      <c r="A736" s="1">
        <v>41611</v>
      </c>
      <c r="B736" s="3">
        <v>45.072077999999998</v>
      </c>
      <c r="C736" s="2">
        <f t="shared" si="33"/>
        <v>7.7502865650765978E-3</v>
      </c>
      <c r="D736" s="11">
        <f t="shared" si="34"/>
        <v>7.7502865650765978E-3</v>
      </c>
      <c r="E736">
        <f t="shared" si="35"/>
        <v>12</v>
      </c>
    </row>
    <row r="737" spans="1:5" x14ac:dyDescent="0.25">
      <c r="A737" s="1">
        <v>41612</v>
      </c>
      <c r="B737" s="3">
        <v>45.559243000000002</v>
      </c>
      <c r="C737" s="2">
        <f t="shared" si="33"/>
        <v>1.0808576431732404E-2</v>
      </c>
      <c r="D737" s="11">
        <f t="shared" si="34"/>
        <v>1.0808576431732404E-2</v>
      </c>
      <c r="E737">
        <f t="shared" si="35"/>
        <v>12</v>
      </c>
    </row>
    <row r="738" spans="1:5" x14ac:dyDescent="0.25">
      <c r="A738" s="1">
        <v>41613</v>
      </c>
      <c r="B738" s="3">
        <v>45.165762000000001</v>
      </c>
      <c r="C738" s="2">
        <f t="shared" si="33"/>
        <v>-8.6366887175891235E-3</v>
      </c>
      <c r="D738" s="11">
        <f t="shared" si="34"/>
        <v>-8.6366887175891235E-3</v>
      </c>
      <c r="E738">
        <f t="shared" si="35"/>
        <v>12</v>
      </c>
    </row>
    <row r="739" spans="1:5" x14ac:dyDescent="0.25">
      <c r="A739" s="1">
        <v>41614</v>
      </c>
      <c r="B739" s="3">
        <v>45.905878000000001</v>
      </c>
      <c r="C739" s="2">
        <f t="shared" si="33"/>
        <v>1.6386660320266498E-2</v>
      </c>
      <c r="D739" s="11">
        <f t="shared" si="34"/>
        <v>1.6386660320266498E-2</v>
      </c>
      <c r="E739">
        <f t="shared" si="35"/>
        <v>12</v>
      </c>
    </row>
    <row r="740" spans="1:5" x14ac:dyDescent="0.25">
      <c r="A740" s="1">
        <v>41617</v>
      </c>
      <c r="B740" s="3">
        <v>45.662298</v>
      </c>
      <c r="C740" s="2">
        <f t="shared" si="33"/>
        <v>-5.3060743114422392E-3</v>
      </c>
      <c r="D740" s="11">
        <f t="shared" si="34"/>
        <v>-5.3060743114422392E-3</v>
      </c>
      <c r="E740">
        <f t="shared" si="35"/>
        <v>12</v>
      </c>
    </row>
    <row r="741" spans="1:5" x14ac:dyDescent="0.25">
      <c r="A741" s="1">
        <v>41618</v>
      </c>
      <c r="B741" s="3">
        <v>45.334395999999998</v>
      </c>
      <c r="C741" s="2">
        <f t="shared" si="33"/>
        <v>-7.1810227334594872E-3</v>
      </c>
      <c r="D741" s="11">
        <f t="shared" si="34"/>
        <v>-7.1810227334594872E-3</v>
      </c>
      <c r="E741">
        <f t="shared" si="35"/>
        <v>12</v>
      </c>
    </row>
    <row r="742" spans="1:5" x14ac:dyDescent="0.25">
      <c r="A742" s="1">
        <v>41619</v>
      </c>
      <c r="B742" s="3">
        <v>45.259450000000001</v>
      </c>
      <c r="C742" s="2">
        <f t="shared" si="33"/>
        <v>-1.6531818357080807E-3</v>
      </c>
      <c r="D742" s="11">
        <f t="shared" si="34"/>
        <v>-1.6531818357080807E-3</v>
      </c>
      <c r="E742">
        <f t="shared" si="35"/>
        <v>12</v>
      </c>
    </row>
    <row r="743" spans="1:5" x14ac:dyDescent="0.25">
      <c r="A743" s="1">
        <v>41620</v>
      </c>
      <c r="B743" s="3">
        <v>44.664549000000001</v>
      </c>
      <c r="C743" s="2">
        <f t="shared" si="33"/>
        <v>-1.3144238385574727E-2</v>
      </c>
      <c r="D743" s="11">
        <f t="shared" si="34"/>
        <v>-1.3144238385574727E-2</v>
      </c>
      <c r="E743">
        <f t="shared" si="35"/>
        <v>12</v>
      </c>
    </row>
    <row r="744" spans="1:5" x14ac:dyDescent="0.25">
      <c r="A744" s="1">
        <v>41621</v>
      </c>
      <c r="B744" s="3">
        <v>44.92895</v>
      </c>
      <c r="C744" s="2">
        <f t="shared" si="33"/>
        <v>5.9197060290477679E-3</v>
      </c>
      <c r="D744" s="11">
        <f t="shared" si="34"/>
        <v>5.9197060290477679E-3</v>
      </c>
      <c r="E744">
        <f t="shared" si="35"/>
        <v>12</v>
      </c>
    </row>
    <row r="745" spans="1:5" x14ac:dyDescent="0.25">
      <c r="A745" s="1">
        <v>41624</v>
      </c>
      <c r="B745" s="3">
        <v>45.089477000000002</v>
      </c>
      <c r="C745" s="2">
        <f t="shared" si="33"/>
        <v>3.5729078912372057E-3</v>
      </c>
      <c r="D745" s="11">
        <f t="shared" si="34"/>
        <v>3.5729078912372057E-3</v>
      </c>
      <c r="E745">
        <f t="shared" si="35"/>
        <v>12</v>
      </c>
    </row>
    <row r="746" spans="1:5" x14ac:dyDescent="0.25">
      <c r="A746" s="1">
        <v>41625</v>
      </c>
      <c r="B746" s="3">
        <v>44.711762</v>
      </c>
      <c r="C746" s="2">
        <f t="shared" si="33"/>
        <v>-8.3770100061263068E-3</v>
      </c>
      <c r="D746" s="11">
        <f t="shared" si="34"/>
        <v>-8.3770100061263068E-3</v>
      </c>
      <c r="E746">
        <f t="shared" si="35"/>
        <v>12</v>
      </c>
    </row>
    <row r="747" spans="1:5" x14ac:dyDescent="0.25">
      <c r="A747" s="1">
        <v>41626</v>
      </c>
      <c r="B747" s="3">
        <v>45.533290000000001</v>
      </c>
      <c r="C747" s="2">
        <f t="shared" si="33"/>
        <v>1.8373867708456684E-2</v>
      </c>
      <c r="D747" s="11">
        <f t="shared" si="34"/>
        <v>1.8373867708456684E-2</v>
      </c>
      <c r="E747">
        <f t="shared" si="35"/>
        <v>12</v>
      </c>
    </row>
    <row r="748" spans="1:5" x14ac:dyDescent="0.25">
      <c r="A748" s="1">
        <v>41627</v>
      </c>
      <c r="B748" s="3">
        <v>45.136690000000002</v>
      </c>
      <c r="C748" s="2">
        <f t="shared" si="33"/>
        <v>-8.7101107782898927E-3</v>
      </c>
      <c r="D748" s="11">
        <f t="shared" si="34"/>
        <v>-8.7101107782898927E-3</v>
      </c>
      <c r="E748">
        <f t="shared" si="35"/>
        <v>12</v>
      </c>
    </row>
    <row r="749" spans="1:5" x14ac:dyDescent="0.25">
      <c r="A749" s="1">
        <v>41628</v>
      </c>
      <c r="B749" s="3">
        <v>45.722144</v>
      </c>
      <c r="C749" s="2">
        <f t="shared" si="33"/>
        <v>1.2970689698336289E-2</v>
      </c>
      <c r="D749" s="11">
        <f t="shared" si="34"/>
        <v>1.2970689698336289E-2</v>
      </c>
      <c r="E749">
        <f t="shared" si="35"/>
        <v>12</v>
      </c>
    </row>
    <row r="750" spans="1:5" x14ac:dyDescent="0.25">
      <c r="A750" s="1">
        <v>41631</v>
      </c>
      <c r="B750" s="3">
        <v>45.504959999999997</v>
      </c>
      <c r="C750" s="2">
        <f t="shared" si="33"/>
        <v>-4.7500834606531827E-3</v>
      </c>
      <c r="D750" s="11">
        <f t="shared" si="34"/>
        <v>-4.7500834606531827E-3</v>
      </c>
      <c r="E750">
        <f t="shared" si="35"/>
        <v>12</v>
      </c>
    </row>
    <row r="751" spans="1:5" x14ac:dyDescent="0.25">
      <c r="A751" s="1">
        <v>41632</v>
      </c>
      <c r="B751" s="3">
        <v>45.797688000000001</v>
      </c>
      <c r="C751" s="2">
        <f t="shared" si="33"/>
        <v>6.4328811628447512E-3</v>
      </c>
      <c r="D751" s="11">
        <f t="shared" si="34"/>
        <v>6.4328811628447512E-3</v>
      </c>
      <c r="E751">
        <f t="shared" si="35"/>
        <v>12</v>
      </c>
    </row>
    <row r="752" spans="1:5" x14ac:dyDescent="0.25">
      <c r="A752" s="1">
        <v>41634</v>
      </c>
      <c r="B752" s="3">
        <v>45.882674000000002</v>
      </c>
      <c r="C752" s="2">
        <f t="shared" si="33"/>
        <v>1.8556831951866363E-3</v>
      </c>
      <c r="D752" s="11">
        <f t="shared" si="34"/>
        <v>1.8556831951866363E-3</v>
      </c>
      <c r="E752">
        <f t="shared" si="35"/>
        <v>12</v>
      </c>
    </row>
    <row r="753" spans="1:5" x14ac:dyDescent="0.25">
      <c r="A753" s="1">
        <v>41635</v>
      </c>
      <c r="B753" s="3">
        <v>46.080972000000003</v>
      </c>
      <c r="C753" s="2">
        <f t="shared" si="33"/>
        <v>4.3218492453164607E-3</v>
      </c>
      <c r="D753" s="11">
        <f t="shared" si="34"/>
        <v>4.3218492453164607E-3</v>
      </c>
      <c r="E753">
        <f t="shared" si="35"/>
        <v>12</v>
      </c>
    </row>
    <row r="754" spans="1:5" x14ac:dyDescent="0.25">
      <c r="A754" s="1">
        <v>41638</v>
      </c>
      <c r="B754" s="3">
        <v>46.118744</v>
      </c>
      <c r="C754" s="2">
        <f t="shared" si="33"/>
        <v>8.1968757082634468E-4</v>
      </c>
      <c r="D754" s="11">
        <f t="shared" si="34"/>
        <v>8.1968757082634468E-4</v>
      </c>
      <c r="E754">
        <f t="shared" si="35"/>
        <v>12</v>
      </c>
    </row>
    <row r="755" spans="1:5" x14ac:dyDescent="0.25">
      <c r="A755" s="1">
        <v>41639</v>
      </c>
      <c r="B755" s="3">
        <v>46.005431999999999</v>
      </c>
      <c r="C755" s="2">
        <f t="shared" si="33"/>
        <v>-2.4569619675679053E-3</v>
      </c>
      <c r="D755" s="11">
        <f t="shared" si="34"/>
        <v>-2.4569619675679053E-3</v>
      </c>
      <c r="E755">
        <f t="shared" si="35"/>
        <v>12</v>
      </c>
    </row>
    <row r="756" spans="1:5" x14ac:dyDescent="0.25">
      <c r="A756" s="1">
        <v>41641</v>
      </c>
      <c r="B756" s="3">
        <v>45.013931999999997</v>
      </c>
      <c r="C756" s="2">
        <f t="shared" si="33"/>
        <v>-2.1551802839282153E-2</v>
      </c>
      <c r="D756" s="11">
        <f t="shared" si="34"/>
        <v>-2.1551802839282153E-2</v>
      </c>
      <c r="E756">
        <f t="shared" si="35"/>
        <v>1</v>
      </c>
    </row>
    <row r="757" spans="1:5" x14ac:dyDescent="0.25">
      <c r="A757" s="1">
        <v>41642</v>
      </c>
      <c r="B757" s="3">
        <v>44.947833000000003</v>
      </c>
      <c r="C757" s="2">
        <f t="shared" si="33"/>
        <v>-1.4684120462970028E-3</v>
      </c>
      <c r="D757" s="11">
        <f t="shared" si="34"/>
        <v>-1.4684120462970028E-3</v>
      </c>
      <c r="E757">
        <f t="shared" si="35"/>
        <v>1</v>
      </c>
    </row>
    <row r="758" spans="1:5" x14ac:dyDescent="0.25">
      <c r="A758" s="1">
        <v>41645</v>
      </c>
      <c r="B758" s="3">
        <v>45.061149</v>
      </c>
      <c r="C758" s="2">
        <f t="shared" si="33"/>
        <v>2.5210559094138649E-3</v>
      </c>
      <c r="D758" s="11">
        <f t="shared" si="34"/>
        <v>2.5210559094138649E-3</v>
      </c>
      <c r="E758">
        <f t="shared" si="35"/>
        <v>1</v>
      </c>
    </row>
    <row r="759" spans="1:5" x14ac:dyDescent="0.25">
      <c r="A759" s="1">
        <v>41646</v>
      </c>
      <c r="B759" s="3">
        <v>45.419974000000003</v>
      </c>
      <c r="C759" s="2">
        <f t="shared" si="33"/>
        <v>7.9630681410277192E-3</v>
      </c>
      <c r="D759" s="11">
        <f t="shared" si="34"/>
        <v>7.9630681410277192E-3</v>
      </c>
      <c r="E759">
        <f t="shared" si="35"/>
        <v>1</v>
      </c>
    </row>
    <row r="760" spans="1:5" x14ac:dyDescent="0.25">
      <c r="A760" s="1">
        <v>41647</v>
      </c>
      <c r="B760" s="3">
        <v>45.061149</v>
      </c>
      <c r="C760" s="2">
        <f t="shared" si="33"/>
        <v>-7.9001586394567957E-3</v>
      </c>
      <c r="D760" s="11">
        <f t="shared" si="34"/>
        <v>-7.9001586394567957E-3</v>
      </c>
      <c r="E760">
        <f t="shared" si="35"/>
        <v>1</v>
      </c>
    </row>
    <row r="761" spans="1:5" x14ac:dyDescent="0.25">
      <c r="A761" s="1">
        <v>41648</v>
      </c>
      <c r="B761" s="3">
        <v>45.297220000000003</v>
      </c>
      <c r="C761" s="2">
        <f t="shared" si="33"/>
        <v>5.2389032512242997E-3</v>
      </c>
      <c r="D761" s="11">
        <f t="shared" si="34"/>
        <v>5.2389032512242997E-3</v>
      </c>
      <c r="E761">
        <f t="shared" si="35"/>
        <v>1</v>
      </c>
    </row>
    <row r="762" spans="1:5" x14ac:dyDescent="0.25">
      <c r="A762" s="1">
        <v>41649</v>
      </c>
      <c r="B762" s="3">
        <v>45.731589</v>
      </c>
      <c r="C762" s="2">
        <f t="shared" si="33"/>
        <v>9.5893081297262102E-3</v>
      </c>
      <c r="D762" s="11">
        <f t="shared" si="34"/>
        <v>9.5893081297262102E-3</v>
      </c>
      <c r="E762">
        <f t="shared" si="35"/>
        <v>1</v>
      </c>
    </row>
    <row r="763" spans="1:5" x14ac:dyDescent="0.25">
      <c r="A763" s="1">
        <v>41652</v>
      </c>
      <c r="B763" s="3">
        <v>44.787306999999998</v>
      </c>
      <c r="C763" s="2">
        <f t="shared" si="33"/>
        <v>-2.0648353154752642E-2</v>
      </c>
      <c r="D763" s="11">
        <f t="shared" si="34"/>
        <v>-2.0648353154752642E-2</v>
      </c>
      <c r="E763">
        <f t="shared" si="35"/>
        <v>1</v>
      </c>
    </row>
    <row r="764" spans="1:5" x14ac:dyDescent="0.25">
      <c r="A764" s="1">
        <v>41653</v>
      </c>
      <c r="B764" s="3">
        <v>45.363318999999997</v>
      </c>
      <c r="C764" s="2">
        <f t="shared" si="33"/>
        <v>1.2861054584058796E-2</v>
      </c>
      <c r="D764" s="11">
        <f t="shared" si="34"/>
        <v>1.2861054584058796E-2</v>
      </c>
      <c r="E764">
        <f t="shared" si="35"/>
        <v>1</v>
      </c>
    </row>
    <row r="765" spans="1:5" x14ac:dyDescent="0.25">
      <c r="A765" s="1">
        <v>41654</v>
      </c>
      <c r="B765" s="3">
        <v>45.391646999999999</v>
      </c>
      <c r="C765" s="2">
        <f t="shared" si="33"/>
        <v>6.2446929864196901E-4</v>
      </c>
      <c r="D765" s="11">
        <f t="shared" si="34"/>
        <v>6.2446929864196901E-4</v>
      </c>
      <c r="E765">
        <f t="shared" si="35"/>
        <v>1</v>
      </c>
    </row>
    <row r="766" spans="1:5" x14ac:dyDescent="0.25">
      <c r="A766" s="1">
        <v>41655</v>
      </c>
      <c r="B766" s="3">
        <v>45.656044999999999</v>
      </c>
      <c r="C766" s="2">
        <f t="shared" si="33"/>
        <v>5.8248161825897159E-3</v>
      </c>
      <c r="D766" s="11">
        <f t="shared" si="34"/>
        <v>5.8248161825897159E-3</v>
      </c>
      <c r="E766">
        <f t="shared" si="35"/>
        <v>1</v>
      </c>
    </row>
    <row r="767" spans="1:5" x14ac:dyDescent="0.25">
      <c r="A767" s="1">
        <v>41656</v>
      </c>
      <c r="B767" s="3">
        <v>45.788246999999998</v>
      </c>
      <c r="C767" s="2">
        <f t="shared" si="33"/>
        <v>2.8956077995805265E-3</v>
      </c>
      <c r="D767" s="11">
        <f t="shared" si="34"/>
        <v>2.8956077995805265E-3</v>
      </c>
      <c r="E767">
        <f t="shared" si="35"/>
        <v>1</v>
      </c>
    </row>
    <row r="768" spans="1:5" x14ac:dyDescent="0.25">
      <c r="A768" s="1">
        <v>41660</v>
      </c>
      <c r="B768" s="3">
        <v>46.883614000000001</v>
      </c>
      <c r="C768" s="2">
        <f t="shared" si="33"/>
        <v>2.392244892013453E-2</v>
      </c>
      <c r="D768" s="11">
        <f t="shared" si="34"/>
        <v>2.392244892013453E-2</v>
      </c>
      <c r="E768">
        <f t="shared" si="35"/>
        <v>1</v>
      </c>
    </row>
    <row r="769" spans="1:5" x14ac:dyDescent="0.25">
      <c r="A769" s="1">
        <v>41661</v>
      </c>
      <c r="B769" s="3">
        <v>46.685312000000003</v>
      </c>
      <c r="C769" s="2">
        <f t="shared" si="33"/>
        <v>-4.2296654007943626E-3</v>
      </c>
      <c r="D769" s="11">
        <f t="shared" si="34"/>
        <v>-4.2296654007943626E-3</v>
      </c>
      <c r="E769">
        <f t="shared" si="35"/>
        <v>1</v>
      </c>
    </row>
    <row r="770" spans="1:5" x14ac:dyDescent="0.25">
      <c r="A770" s="1">
        <v>41662</v>
      </c>
      <c r="B770" s="3">
        <v>46.354815000000002</v>
      </c>
      <c r="C770" s="2">
        <f t="shared" si="33"/>
        <v>-7.0792501076141707E-3</v>
      </c>
      <c r="D770" s="11">
        <f t="shared" si="34"/>
        <v>-7.0792501076141707E-3</v>
      </c>
      <c r="E770">
        <f t="shared" si="35"/>
        <v>1</v>
      </c>
    </row>
    <row r="771" spans="1:5" x14ac:dyDescent="0.25">
      <c r="A771" s="1">
        <v>41663</v>
      </c>
      <c r="B771" s="3">
        <v>45.769361000000004</v>
      </c>
      <c r="C771" s="2">
        <f t="shared" si="33"/>
        <v>-1.2629842228903267E-2</v>
      </c>
      <c r="D771" s="11">
        <f t="shared" si="34"/>
        <v>-1.2629842228903267E-2</v>
      </c>
      <c r="E771">
        <f t="shared" si="35"/>
        <v>1</v>
      </c>
    </row>
    <row r="772" spans="1:5" x14ac:dyDescent="0.25">
      <c r="A772" s="1">
        <v>41666</v>
      </c>
      <c r="B772" s="3">
        <v>46.317042999999998</v>
      </c>
      <c r="C772" s="2">
        <f t="shared" ref="C772:C835" si="36">(B772-B771)/B771</f>
        <v>1.1966127296380533E-2</v>
      </c>
      <c r="D772" s="11">
        <f t="shared" ref="D772:D835" si="37">C772</f>
        <v>1.1966127296380533E-2</v>
      </c>
      <c r="E772">
        <f t="shared" ref="E772:E835" si="38">MONTH(A772)</f>
        <v>1</v>
      </c>
    </row>
    <row r="773" spans="1:5" x14ac:dyDescent="0.25">
      <c r="A773" s="1">
        <v>41667</v>
      </c>
      <c r="B773" s="3">
        <v>46.250942999999999</v>
      </c>
      <c r="C773" s="2">
        <f t="shared" si="36"/>
        <v>-1.4271204662179907E-3</v>
      </c>
      <c r="D773" s="11">
        <f t="shared" si="37"/>
        <v>-1.4271204662179907E-3</v>
      </c>
      <c r="E773">
        <f t="shared" si="38"/>
        <v>1</v>
      </c>
    </row>
    <row r="774" spans="1:5" x14ac:dyDescent="0.25">
      <c r="A774" s="1">
        <v>41668</v>
      </c>
      <c r="B774" s="3">
        <v>45.231119999999997</v>
      </c>
      <c r="C774" s="2">
        <f t="shared" si="36"/>
        <v>-2.2049777449943072E-2</v>
      </c>
      <c r="D774" s="11">
        <f t="shared" si="37"/>
        <v>-2.2049777449943072E-2</v>
      </c>
      <c r="E774">
        <f t="shared" si="38"/>
        <v>1</v>
      </c>
    </row>
    <row r="775" spans="1:5" x14ac:dyDescent="0.25">
      <c r="A775" s="1">
        <v>41669</v>
      </c>
      <c r="B775" s="3">
        <v>45.59939</v>
      </c>
      <c r="C775" s="2">
        <f t="shared" si="36"/>
        <v>8.141960667788075E-3</v>
      </c>
      <c r="D775" s="11">
        <f t="shared" si="37"/>
        <v>8.141960667788075E-3</v>
      </c>
      <c r="E775">
        <f t="shared" si="38"/>
        <v>1</v>
      </c>
    </row>
    <row r="776" spans="1:5" x14ac:dyDescent="0.25">
      <c r="A776" s="1">
        <v>41670</v>
      </c>
      <c r="B776" s="3">
        <v>45.212234000000002</v>
      </c>
      <c r="C776" s="2">
        <f t="shared" si="36"/>
        <v>-8.4903767353027623E-3</v>
      </c>
      <c r="D776" s="11">
        <f t="shared" si="37"/>
        <v>-8.4903767353027623E-3</v>
      </c>
      <c r="E776">
        <f t="shared" si="38"/>
        <v>1</v>
      </c>
    </row>
    <row r="777" spans="1:5" x14ac:dyDescent="0.25">
      <c r="A777" s="1">
        <v>41673</v>
      </c>
      <c r="B777" s="3">
        <v>44.589008</v>
      </c>
      <c r="C777" s="2">
        <f t="shared" si="36"/>
        <v>-1.3784454888913529E-2</v>
      </c>
      <c r="D777" s="11">
        <f t="shared" si="37"/>
        <v>-1.3784454888913529E-2</v>
      </c>
      <c r="E777">
        <f t="shared" si="38"/>
        <v>2</v>
      </c>
    </row>
    <row r="778" spans="1:5" x14ac:dyDescent="0.25">
      <c r="A778" s="1">
        <v>41674</v>
      </c>
      <c r="B778" s="3">
        <v>44.673994</v>
      </c>
      <c r="C778" s="2">
        <f t="shared" si="36"/>
        <v>1.9059854392813734E-3</v>
      </c>
      <c r="D778" s="11">
        <f t="shared" si="37"/>
        <v>1.9059854392813734E-3</v>
      </c>
      <c r="E778">
        <f t="shared" si="38"/>
        <v>2</v>
      </c>
    </row>
    <row r="779" spans="1:5" x14ac:dyDescent="0.25">
      <c r="A779" s="1">
        <v>41675</v>
      </c>
      <c r="B779" s="3">
        <v>44.919505999999998</v>
      </c>
      <c r="C779" s="2">
        <f t="shared" si="36"/>
        <v>5.4956357830911193E-3</v>
      </c>
      <c r="D779" s="11">
        <f t="shared" si="37"/>
        <v>5.4956357830911193E-3</v>
      </c>
      <c r="E779">
        <f t="shared" si="38"/>
        <v>2</v>
      </c>
    </row>
    <row r="780" spans="1:5" x14ac:dyDescent="0.25">
      <c r="A780" s="1">
        <v>41676</v>
      </c>
      <c r="B780" s="3">
        <v>45.193348</v>
      </c>
      <c r="C780" s="2">
        <f t="shared" si="36"/>
        <v>6.0962825370341764E-3</v>
      </c>
      <c r="D780" s="11">
        <f t="shared" si="37"/>
        <v>6.0962825370341764E-3</v>
      </c>
      <c r="E780">
        <f t="shared" si="38"/>
        <v>2</v>
      </c>
    </row>
    <row r="781" spans="1:5" x14ac:dyDescent="0.25">
      <c r="A781" s="1">
        <v>41677</v>
      </c>
      <c r="B781" s="3">
        <v>46.165958000000003</v>
      </c>
      <c r="C781" s="2">
        <f t="shared" si="36"/>
        <v>2.1521087572445464E-2</v>
      </c>
      <c r="D781" s="11">
        <f t="shared" si="37"/>
        <v>2.1521087572445464E-2</v>
      </c>
      <c r="E781">
        <f t="shared" si="38"/>
        <v>2</v>
      </c>
    </row>
    <row r="782" spans="1:5" x14ac:dyDescent="0.25">
      <c r="A782" s="1">
        <v>41680</v>
      </c>
      <c r="B782" s="3">
        <v>45.986545999999997</v>
      </c>
      <c r="C782" s="2">
        <f t="shared" si="36"/>
        <v>-3.8862401599032417E-3</v>
      </c>
      <c r="D782" s="11">
        <f t="shared" si="37"/>
        <v>-3.8862401599032417E-3</v>
      </c>
      <c r="E782">
        <f t="shared" si="38"/>
        <v>2</v>
      </c>
    </row>
    <row r="783" spans="1:5" x14ac:dyDescent="0.25">
      <c r="A783" s="1">
        <v>41681</v>
      </c>
      <c r="B783" s="3">
        <v>46.175403000000003</v>
      </c>
      <c r="C783" s="2">
        <f t="shared" si="36"/>
        <v>4.1067881027639225E-3</v>
      </c>
      <c r="D783" s="11">
        <f t="shared" si="37"/>
        <v>4.1067881027639225E-3</v>
      </c>
      <c r="E783">
        <f t="shared" si="38"/>
        <v>2</v>
      </c>
    </row>
    <row r="784" spans="1:5" x14ac:dyDescent="0.25">
      <c r="A784" s="1">
        <v>41682</v>
      </c>
      <c r="B784" s="3">
        <v>47.20467</v>
      </c>
      <c r="C784" s="2">
        <f t="shared" si="36"/>
        <v>2.2290373946492619E-2</v>
      </c>
      <c r="D784" s="11">
        <f t="shared" si="37"/>
        <v>2.2290373946492619E-2</v>
      </c>
      <c r="E784">
        <f t="shared" si="38"/>
        <v>2</v>
      </c>
    </row>
    <row r="785" spans="1:5" x14ac:dyDescent="0.25">
      <c r="A785" s="1">
        <v>41683</v>
      </c>
      <c r="B785" s="3">
        <v>47.280211000000001</v>
      </c>
      <c r="C785" s="2">
        <f t="shared" si="36"/>
        <v>1.6002865818149177E-3</v>
      </c>
      <c r="D785" s="11">
        <f t="shared" si="37"/>
        <v>1.6002865818149177E-3</v>
      </c>
      <c r="E785">
        <f t="shared" si="38"/>
        <v>2</v>
      </c>
    </row>
    <row r="786" spans="1:5" x14ac:dyDescent="0.25">
      <c r="A786" s="1">
        <v>41684</v>
      </c>
      <c r="B786" s="3">
        <v>47.497396000000002</v>
      </c>
      <c r="C786" s="2">
        <f t="shared" si="36"/>
        <v>4.5935708704853417E-3</v>
      </c>
      <c r="D786" s="11">
        <f t="shared" si="37"/>
        <v>4.5935708704853417E-3</v>
      </c>
      <c r="E786">
        <f t="shared" si="38"/>
        <v>2</v>
      </c>
    </row>
    <row r="787" spans="1:5" x14ac:dyDescent="0.25">
      <c r="A787" s="1">
        <v>41688</v>
      </c>
      <c r="B787" s="3">
        <v>47.799565999999999</v>
      </c>
      <c r="C787" s="2">
        <f t="shared" si="36"/>
        <v>6.3618224460136024E-3</v>
      </c>
      <c r="D787" s="11">
        <f t="shared" si="37"/>
        <v>6.3618224460136024E-3</v>
      </c>
      <c r="E787">
        <f t="shared" si="38"/>
        <v>2</v>
      </c>
    </row>
    <row r="788" spans="1:5" x14ac:dyDescent="0.25">
      <c r="A788" s="1">
        <v>41689</v>
      </c>
      <c r="B788" s="3">
        <v>48.120621999999997</v>
      </c>
      <c r="C788" s="2">
        <f t="shared" si="36"/>
        <v>6.7167137040532688E-3</v>
      </c>
      <c r="D788" s="11">
        <f t="shared" si="37"/>
        <v>6.7167137040532688E-3</v>
      </c>
      <c r="E788">
        <f t="shared" si="38"/>
        <v>2</v>
      </c>
    </row>
    <row r="789" spans="1:5" x14ac:dyDescent="0.25">
      <c r="A789" s="1">
        <v>41690</v>
      </c>
      <c r="B789" s="3">
        <v>48.602207999999997</v>
      </c>
      <c r="C789" s="2">
        <f t="shared" si="36"/>
        <v>1.0007892250436832E-2</v>
      </c>
      <c r="D789" s="11">
        <f t="shared" si="37"/>
        <v>1.0007892250436832E-2</v>
      </c>
      <c r="E789">
        <f t="shared" si="38"/>
        <v>2</v>
      </c>
    </row>
    <row r="790" spans="1:5" x14ac:dyDescent="0.25">
      <c r="A790" s="1">
        <v>41691</v>
      </c>
      <c r="B790" s="3">
        <v>48.857163999999997</v>
      </c>
      <c r="C790" s="2">
        <f t="shared" si="36"/>
        <v>5.2457699041162896E-3</v>
      </c>
      <c r="D790" s="11">
        <f t="shared" si="37"/>
        <v>5.2457699041162896E-3</v>
      </c>
      <c r="E790">
        <f t="shared" si="38"/>
        <v>2</v>
      </c>
    </row>
    <row r="791" spans="1:5" x14ac:dyDescent="0.25">
      <c r="A791" s="1">
        <v>41694</v>
      </c>
      <c r="B791" s="3">
        <v>48.866605999999997</v>
      </c>
      <c r="C791" s="2">
        <f t="shared" si="36"/>
        <v>1.9325722630973732E-4</v>
      </c>
      <c r="D791" s="11">
        <f t="shared" si="37"/>
        <v>1.9325722630973732E-4</v>
      </c>
      <c r="E791">
        <f t="shared" si="38"/>
        <v>2</v>
      </c>
    </row>
    <row r="792" spans="1:5" x14ac:dyDescent="0.25">
      <c r="A792" s="1">
        <v>41695</v>
      </c>
      <c r="B792" s="3">
        <v>49.555931000000001</v>
      </c>
      <c r="C792" s="2">
        <f t="shared" si="36"/>
        <v>1.4106258985942338E-2</v>
      </c>
      <c r="D792" s="11">
        <f t="shared" si="37"/>
        <v>1.4106258985942338E-2</v>
      </c>
      <c r="E792">
        <f t="shared" si="38"/>
        <v>2</v>
      </c>
    </row>
    <row r="793" spans="1:5" x14ac:dyDescent="0.25">
      <c r="A793" s="1">
        <v>41696</v>
      </c>
      <c r="B793" s="3">
        <v>48.715521000000003</v>
      </c>
      <c r="C793" s="2">
        <f t="shared" si="36"/>
        <v>-1.6958817704383327E-2</v>
      </c>
      <c r="D793" s="11">
        <f t="shared" si="37"/>
        <v>-1.6958817704383327E-2</v>
      </c>
      <c r="E793">
        <f t="shared" si="38"/>
        <v>2</v>
      </c>
    </row>
    <row r="794" spans="1:5" x14ac:dyDescent="0.25">
      <c r="A794" s="1">
        <v>41697</v>
      </c>
      <c r="B794" s="3">
        <v>48.772179000000001</v>
      </c>
      <c r="C794" s="2">
        <f t="shared" si="36"/>
        <v>1.1630379566298543E-3</v>
      </c>
      <c r="D794" s="11">
        <f t="shared" si="37"/>
        <v>1.1630379566298543E-3</v>
      </c>
      <c r="E794">
        <f t="shared" si="38"/>
        <v>2</v>
      </c>
    </row>
    <row r="795" spans="1:5" x14ac:dyDescent="0.25">
      <c r="A795" s="1">
        <v>41698</v>
      </c>
      <c r="B795" s="3">
        <v>49.206547999999998</v>
      </c>
      <c r="C795" s="2">
        <f t="shared" si="36"/>
        <v>8.9060814773110029E-3</v>
      </c>
      <c r="D795" s="11">
        <f t="shared" si="37"/>
        <v>8.9060814773110029E-3</v>
      </c>
      <c r="E795">
        <f t="shared" si="38"/>
        <v>2</v>
      </c>
    </row>
    <row r="796" spans="1:5" x14ac:dyDescent="0.25">
      <c r="A796" s="1">
        <v>41701</v>
      </c>
      <c r="B796" s="3">
        <v>48.800505999999999</v>
      </c>
      <c r="C796" s="2">
        <f t="shared" si="36"/>
        <v>-8.2517879530992367E-3</v>
      </c>
      <c r="D796" s="11">
        <f t="shared" si="37"/>
        <v>-8.2517879530992367E-3</v>
      </c>
      <c r="E796">
        <f t="shared" si="38"/>
        <v>3</v>
      </c>
    </row>
    <row r="797" spans="1:5" x14ac:dyDescent="0.25">
      <c r="A797" s="1">
        <v>41702</v>
      </c>
      <c r="B797" s="3">
        <v>49.055463000000003</v>
      </c>
      <c r="C797" s="2">
        <f t="shared" si="36"/>
        <v>5.2244745167192436E-3</v>
      </c>
      <c r="D797" s="11">
        <f t="shared" si="37"/>
        <v>5.2244745167192436E-3</v>
      </c>
      <c r="E797">
        <f t="shared" si="38"/>
        <v>3</v>
      </c>
    </row>
    <row r="798" spans="1:5" x14ac:dyDescent="0.25">
      <c r="A798" s="1">
        <v>41703</v>
      </c>
      <c r="B798" s="3">
        <v>49.178220000000003</v>
      </c>
      <c r="C798" s="2">
        <f t="shared" si="36"/>
        <v>2.502412422445182E-3</v>
      </c>
      <c r="D798" s="11">
        <f t="shared" si="37"/>
        <v>2.502412422445182E-3</v>
      </c>
      <c r="E798">
        <f t="shared" si="38"/>
        <v>3</v>
      </c>
    </row>
    <row r="799" spans="1:5" x14ac:dyDescent="0.25">
      <c r="A799" s="1">
        <v>41704</v>
      </c>
      <c r="B799" s="3">
        <v>49.102676000000002</v>
      </c>
      <c r="C799" s="2">
        <f t="shared" si="36"/>
        <v>-1.536127171743929E-3</v>
      </c>
      <c r="D799" s="11">
        <f t="shared" si="37"/>
        <v>-1.536127171743929E-3</v>
      </c>
      <c r="E799">
        <f t="shared" si="38"/>
        <v>3</v>
      </c>
    </row>
    <row r="800" spans="1:5" x14ac:dyDescent="0.25">
      <c r="A800" s="1">
        <v>41705</v>
      </c>
      <c r="B800" s="3">
        <v>49.376519000000002</v>
      </c>
      <c r="C800" s="2">
        <f t="shared" si="36"/>
        <v>5.5769465598982703E-3</v>
      </c>
      <c r="D800" s="11">
        <f t="shared" si="37"/>
        <v>5.5769465598982703E-3</v>
      </c>
      <c r="E800">
        <f t="shared" si="38"/>
        <v>3</v>
      </c>
    </row>
    <row r="801" spans="1:5" x14ac:dyDescent="0.25">
      <c r="A801" s="1">
        <v>41708</v>
      </c>
      <c r="B801" s="3">
        <v>49.555931000000001</v>
      </c>
      <c r="C801" s="2">
        <f t="shared" si="36"/>
        <v>3.6335489749692407E-3</v>
      </c>
      <c r="D801" s="11">
        <f t="shared" si="37"/>
        <v>3.6335489749692407E-3</v>
      </c>
      <c r="E801">
        <f t="shared" si="38"/>
        <v>3</v>
      </c>
    </row>
    <row r="802" spans="1:5" x14ac:dyDescent="0.25">
      <c r="A802" s="1">
        <v>41709</v>
      </c>
      <c r="B802" s="3">
        <v>50.037517000000001</v>
      </c>
      <c r="C802" s="2">
        <f t="shared" si="36"/>
        <v>9.7180295129557764E-3</v>
      </c>
      <c r="D802" s="11">
        <f t="shared" si="37"/>
        <v>9.7180295129557764E-3</v>
      </c>
      <c r="E802">
        <f t="shared" si="38"/>
        <v>3</v>
      </c>
    </row>
    <row r="803" spans="1:5" x14ac:dyDescent="0.25">
      <c r="A803" s="1">
        <v>41710</v>
      </c>
      <c r="B803" s="3">
        <v>50.037517000000001</v>
      </c>
      <c r="C803" s="2">
        <f t="shared" si="36"/>
        <v>0</v>
      </c>
      <c r="D803" s="11">
        <f t="shared" si="37"/>
        <v>0</v>
      </c>
      <c r="E803">
        <f t="shared" si="38"/>
        <v>3</v>
      </c>
    </row>
    <row r="804" spans="1:5" x14ac:dyDescent="0.25">
      <c r="A804" s="1">
        <v>41711</v>
      </c>
      <c r="B804" s="3">
        <v>49.352333000000002</v>
      </c>
      <c r="C804" s="2">
        <f t="shared" si="36"/>
        <v>-1.3693405290274487E-2</v>
      </c>
      <c r="D804" s="11">
        <f t="shared" si="37"/>
        <v>-1.3693405290274487E-2</v>
      </c>
      <c r="E804">
        <f t="shared" si="38"/>
        <v>3</v>
      </c>
    </row>
    <row r="805" spans="1:5" x14ac:dyDescent="0.25">
      <c r="A805" s="1">
        <v>41712</v>
      </c>
      <c r="B805" s="3">
        <v>49.847189</v>
      </c>
      <c r="C805" s="2">
        <f t="shared" si="36"/>
        <v>1.0027003181389594E-2</v>
      </c>
      <c r="D805" s="11">
        <f t="shared" si="37"/>
        <v>1.0027003181389594E-2</v>
      </c>
      <c r="E805">
        <f t="shared" si="38"/>
        <v>3</v>
      </c>
    </row>
    <row r="806" spans="1:5" x14ac:dyDescent="0.25">
      <c r="A806" s="1">
        <v>41715</v>
      </c>
      <c r="B806" s="3">
        <v>50.170748000000003</v>
      </c>
      <c r="C806" s="2">
        <f t="shared" si="36"/>
        <v>6.4910179789677419E-3</v>
      </c>
      <c r="D806" s="11">
        <f t="shared" si="37"/>
        <v>6.4910179789677419E-3</v>
      </c>
      <c r="E806">
        <f t="shared" si="38"/>
        <v>3</v>
      </c>
    </row>
    <row r="807" spans="1:5" x14ac:dyDescent="0.25">
      <c r="A807" s="1">
        <v>41716</v>
      </c>
      <c r="B807" s="3">
        <v>50.218330000000002</v>
      </c>
      <c r="C807" s="2">
        <f t="shared" si="36"/>
        <v>9.4840124767520823E-4</v>
      </c>
      <c r="D807" s="11">
        <f t="shared" si="37"/>
        <v>9.4840124767520823E-4</v>
      </c>
      <c r="E807">
        <f t="shared" si="38"/>
        <v>3</v>
      </c>
    </row>
    <row r="808" spans="1:5" x14ac:dyDescent="0.25">
      <c r="A808" s="1">
        <v>41717</v>
      </c>
      <c r="B808" s="3">
        <v>49.780574000000001</v>
      </c>
      <c r="C808" s="2">
        <f t="shared" si="36"/>
        <v>-8.7170561028214241E-3</v>
      </c>
      <c r="D808" s="11">
        <f t="shared" si="37"/>
        <v>-8.7170561028214241E-3</v>
      </c>
      <c r="E808">
        <f t="shared" si="38"/>
        <v>3</v>
      </c>
    </row>
    <row r="809" spans="1:5" x14ac:dyDescent="0.25">
      <c r="A809" s="1">
        <v>41718</v>
      </c>
      <c r="B809" s="3">
        <v>49.999451999999998</v>
      </c>
      <c r="C809" s="2">
        <f t="shared" si="36"/>
        <v>4.3968556891287869E-3</v>
      </c>
      <c r="D809" s="11">
        <f t="shared" si="37"/>
        <v>4.3968556891287869E-3</v>
      </c>
      <c r="E809">
        <f t="shared" si="38"/>
        <v>3</v>
      </c>
    </row>
    <row r="810" spans="1:5" x14ac:dyDescent="0.25">
      <c r="A810" s="1">
        <v>41719</v>
      </c>
      <c r="B810" s="3">
        <v>50.218330000000002</v>
      </c>
      <c r="C810" s="2">
        <f t="shared" si="36"/>
        <v>4.3776079785835193E-3</v>
      </c>
      <c r="D810" s="11">
        <f t="shared" si="37"/>
        <v>4.3776079785835193E-3</v>
      </c>
      <c r="E810">
        <f t="shared" si="38"/>
        <v>3</v>
      </c>
    </row>
    <row r="811" spans="1:5" x14ac:dyDescent="0.25">
      <c r="A811" s="1">
        <v>41722</v>
      </c>
      <c r="B811" s="3">
        <v>49.866222</v>
      </c>
      <c r="C811" s="2">
        <f t="shared" si="36"/>
        <v>-7.0115433946131064E-3</v>
      </c>
      <c r="D811" s="11">
        <f t="shared" si="37"/>
        <v>-7.0115433946131064E-3</v>
      </c>
      <c r="E811">
        <f t="shared" si="38"/>
        <v>3</v>
      </c>
    </row>
    <row r="812" spans="1:5" x14ac:dyDescent="0.25">
      <c r="A812" s="1">
        <v>41723</v>
      </c>
      <c r="B812" s="3">
        <v>50.208810999999997</v>
      </c>
      <c r="C812" s="2">
        <f t="shared" si="36"/>
        <v>6.8701615293814862E-3</v>
      </c>
      <c r="D812" s="11">
        <f t="shared" si="37"/>
        <v>6.8701615293814862E-3</v>
      </c>
      <c r="E812">
        <f t="shared" si="38"/>
        <v>3</v>
      </c>
    </row>
    <row r="813" spans="1:5" x14ac:dyDescent="0.25">
      <c r="A813" s="1">
        <v>41724</v>
      </c>
      <c r="B813" s="3">
        <v>50.808349</v>
      </c>
      <c r="C813" s="2">
        <f t="shared" si="36"/>
        <v>1.1940892207146721E-2</v>
      </c>
      <c r="D813" s="11">
        <f t="shared" si="37"/>
        <v>1.1940892207146721E-2</v>
      </c>
      <c r="E813">
        <f t="shared" si="38"/>
        <v>3</v>
      </c>
    </row>
    <row r="814" spans="1:5" x14ac:dyDescent="0.25">
      <c r="A814" s="1">
        <v>41725</v>
      </c>
      <c r="B814" s="3">
        <v>51.122394</v>
      </c>
      <c r="C814" s="2">
        <f t="shared" si="36"/>
        <v>6.180972343738233E-3</v>
      </c>
      <c r="D814" s="11">
        <f t="shared" si="37"/>
        <v>6.180972343738233E-3</v>
      </c>
      <c r="E814">
        <f t="shared" si="38"/>
        <v>3</v>
      </c>
    </row>
    <row r="815" spans="1:5" x14ac:dyDescent="0.25">
      <c r="A815" s="1">
        <v>41726</v>
      </c>
      <c r="B815" s="3">
        <v>51.341271999999996</v>
      </c>
      <c r="C815" s="2">
        <f t="shared" si="36"/>
        <v>4.2814505126656738E-3</v>
      </c>
      <c r="D815" s="11">
        <f t="shared" si="37"/>
        <v>4.2814505126656738E-3</v>
      </c>
      <c r="E815">
        <f t="shared" si="38"/>
        <v>3</v>
      </c>
    </row>
    <row r="816" spans="1:5" x14ac:dyDescent="0.25">
      <c r="A816" s="1">
        <v>41729</v>
      </c>
      <c r="B816" s="3">
        <v>51.826608999999998</v>
      </c>
      <c r="C816" s="2">
        <f t="shared" si="36"/>
        <v>9.4531549588409355E-3</v>
      </c>
      <c r="D816" s="11">
        <f t="shared" si="37"/>
        <v>9.4531549588409355E-3</v>
      </c>
      <c r="E816">
        <f t="shared" si="38"/>
        <v>3</v>
      </c>
    </row>
    <row r="817" spans="1:5" x14ac:dyDescent="0.25">
      <c r="A817" s="1">
        <v>41730</v>
      </c>
      <c r="B817" s="3">
        <v>51.160457000000001</v>
      </c>
      <c r="C817" s="2">
        <f t="shared" si="36"/>
        <v>-1.2853474553968923E-2</v>
      </c>
      <c r="D817" s="11">
        <f t="shared" si="37"/>
        <v>-1.2853474553968923E-2</v>
      </c>
      <c r="E817">
        <f t="shared" si="38"/>
        <v>4</v>
      </c>
    </row>
    <row r="818" spans="1:5" x14ac:dyDescent="0.25">
      <c r="A818" s="1">
        <v>41731</v>
      </c>
      <c r="B818" s="3">
        <v>51.131909</v>
      </c>
      <c r="C818" s="2">
        <f t="shared" si="36"/>
        <v>-5.5800908893367948E-4</v>
      </c>
      <c r="D818" s="11">
        <f t="shared" si="37"/>
        <v>-5.5800908893367948E-4</v>
      </c>
      <c r="E818">
        <f t="shared" si="38"/>
        <v>4</v>
      </c>
    </row>
    <row r="819" spans="1:5" x14ac:dyDescent="0.25">
      <c r="A819" s="1">
        <v>41732</v>
      </c>
      <c r="B819" s="3">
        <v>51.169975000000001</v>
      </c>
      <c r="C819" s="2">
        <f t="shared" si="36"/>
        <v>7.4446663041664645E-4</v>
      </c>
      <c r="D819" s="11">
        <f t="shared" si="37"/>
        <v>7.4446663041664645E-4</v>
      </c>
      <c r="E819">
        <f t="shared" si="38"/>
        <v>4</v>
      </c>
    </row>
    <row r="820" spans="1:5" x14ac:dyDescent="0.25">
      <c r="A820" s="1">
        <v>41733</v>
      </c>
      <c r="B820" s="3">
        <v>51.112875000000003</v>
      </c>
      <c r="C820" s="2">
        <f t="shared" si="36"/>
        <v>-1.1158887609383895E-3</v>
      </c>
      <c r="D820" s="11">
        <f t="shared" si="37"/>
        <v>-1.1158887609383895E-3</v>
      </c>
      <c r="E820">
        <f t="shared" si="38"/>
        <v>4</v>
      </c>
    </row>
    <row r="821" spans="1:5" x14ac:dyDescent="0.25">
      <c r="A821" s="1">
        <v>41736</v>
      </c>
      <c r="B821" s="3">
        <v>51.084327000000002</v>
      </c>
      <c r="C821" s="2">
        <f t="shared" si="36"/>
        <v>-5.5852855078100542E-4</v>
      </c>
      <c r="D821" s="11">
        <f t="shared" si="37"/>
        <v>-5.5852855078100542E-4</v>
      </c>
      <c r="E821">
        <f t="shared" si="38"/>
        <v>4</v>
      </c>
    </row>
    <row r="822" spans="1:5" x14ac:dyDescent="0.25">
      <c r="A822" s="1">
        <v>41737</v>
      </c>
      <c r="B822" s="3">
        <v>49.123936</v>
      </c>
      <c r="C822" s="2">
        <f t="shared" si="36"/>
        <v>-3.8375586312412439E-2</v>
      </c>
      <c r="D822" s="11">
        <f t="shared" si="37"/>
        <v>-3.8375586312412439E-2</v>
      </c>
      <c r="E822">
        <f t="shared" si="38"/>
        <v>4</v>
      </c>
    </row>
    <row r="823" spans="1:5" x14ac:dyDescent="0.25">
      <c r="A823" s="1">
        <v>41738</v>
      </c>
      <c r="B823" s="3">
        <v>50.037519000000003</v>
      </c>
      <c r="C823" s="2">
        <f t="shared" si="36"/>
        <v>1.8597512218890659E-2</v>
      </c>
      <c r="D823" s="11">
        <f t="shared" si="37"/>
        <v>1.8597512218890659E-2</v>
      </c>
      <c r="E823">
        <f t="shared" si="38"/>
        <v>4</v>
      </c>
    </row>
    <row r="824" spans="1:5" x14ac:dyDescent="0.25">
      <c r="A824" s="1">
        <v>41739</v>
      </c>
      <c r="B824" s="3">
        <v>49.552177</v>
      </c>
      <c r="C824" s="2">
        <f t="shared" si="36"/>
        <v>-9.6995616429344303E-3</v>
      </c>
      <c r="D824" s="11">
        <f t="shared" si="37"/>
        <v>-9.6995616429344303E-3</v>
      </c>
      <c r="E824">
        <f t="shared" si="38"/>
        <v>4</v>
      </c>
    </row>
    <row r="825" spans="1:5" x14ac:dyDescent="0.25">
      <c r="A825" s="1">
        <v>41740</v>
      </c>
      <c r="B825" s="3">
        <v>48.714728000000001</v>
      </c>
      <c r="C825" s="2">
        <f t="shared" si="36"/>
        <v>-1.6900347284439177E-2</v>
      </c>
      <c r="D825" s="11">
        <f t="shared" si="37"/>
        <v>-1.6900347284439177E-2</v>
      </c>
      <c r="E825">
        <f t="shared" si="38"/>
        <v>4</v>
      </c>
    </row>
    <row r="826" spans="1:5" x14ac:dyDescent="0.25">
      <c r="A826" s="1">
        <v>41743</v>
      </c>
      <c r="B826" s="3">
        <v>48.714728000000001</v>
      </c>
      <c r="C826" s="2">
        <f t="shared" si="36"/>
        <v>0</v>
      </c>
      <c r="D826" s="11">
        <f t="shared" si="37"/>
        <v>0</v>
      </c>
      <c r="E826">
        <f t="shared" si="38"/>
        <v>4</v>
      </c>
    </row>
    <row r="827" spans="1:5" x14ac:dyDescent="0.25">
      <c r="A827" s="1">
        <v>41744</v>
      </c>
      <c r="B827" s="3">
        <v>49.181035999999999</v>
      </c>
      <c r="C827" s="2">
        <f t="shared" si="36"/>
        <v>9.572218077456944E-3</v>
      </c>
      <c r="D827" s="11">
        <f t="shared" si="37"/>
        <v>9.572218077456944E-3</v>
      </c>
      <c r="E827">
        <f t="shared" si="38"/>
        <v>4</v>
      </c>
    </row>
    <row r="828" spans="1:5" x14ac:dyDescent="0.25">
      <c r="A828" s="1">
        <v>41745</v>
      </c>
      <c r="B828" s="3">
        <v>49.866222</v>
      </c>
      <c r="C828" s="2">
        <f t="shared" si="36"/>
        <v>1.3931914732337108E-2</v>
      </c>
      <c r="D828" s="11">
        <f t="shared" si="37"/>
        <v>1.3931914732337108E-2</v>
      </c>
      <c r="E828">
        <f t="shared" si="38"/>
        <v>4</v>
      </c>
    </row>
    <row r="829" spans="1:5" x14ac:dyDescent="0.25">
      <c r="A829" s="1">
        <v>41746</v>
      </c>
      <c r="B829" s="3">
        <v>49.999451999999998</v>
      </c>
      <c r="C829" s="2">
        <f t="shared" si="36"/>
        <v>2.6717484232111574E-3</v>
      </c>
      <c r="D829" s="11">
        <f t="shared" si="37"/>
        <v>2.6717484232111574E-3</v>
      </c>
      <c r="E829">
        <f t="shared" si="38"/>
        <v>4</v>
      </c>
    </row>
    <row r="830" spans="1:5" x14ac:dyDescent="0.25">
      <c r="A830" s="1">
        <v>41750</v>
      </c>
      <c r="B830" s="3">
        <v>50.008966999999998</v>
      </c>
      <c r="C830" s="2">
        <f t="shared" si="36"/>
        <v>1.9030208571086708E-4</v>
      </c>
      <c r="D830" s="11">
        <f t="shared" si="37"/>
        <v>1.9030208571086708E-4</v>
      </c>
      <c r="E830">
        <f t="shared" si="38"/>
        <v>4</v>
      </c>
    </row>
    <row r="831" spans="1:5" x14ac:dyDescent="0.25">
      <c r="A831" s="1">
        <v>41751</v>
      </c>
      <c r="B831" s="3">
        <v>49.856704000000001</v>
      </c>
      <c r="C831" s="2">
        <f t="shared" si="36"/>
        <v>-3.0447139609981909E-3</v>
      </c>
      <c r="D831" s="11">
        <f t="shared" si="37"/>
        <v>-3.0447139609981909E-3</v>
      </c>
      <c r="E831">
        <f t="shared" si="38"/>
        <v>4</v>
      </c>
    </row>
    <row r="832" spans="1:5" x14ac:dyDescent="0.25">
      <c r="A832" s="1">
        <v>41752</v>
      </c>
      <c r="B832" s="3">
        <v>51.845643000000003</v>
      </c>
      <c r="C832" s="2">
        <f t="shared" si="36"/>
        <v>3.9893110463138558E-2</v>
      </c>
      <c r="D832" s="11">
        <f t="shared" si="37"/>
        <v>3.9893110463138558E-2</v>
      </c>
      <c r="E832">
        <f t="shared" si="38"/>
        <v>4</v>
      </c>
    </row>
    <row r="833" spans="1:5" x14ac:dyDescent="0.25">
      <c r="A833" s="1">
        <v>41753</v>
      </c>
      <c r="B833" s="3">
        <v>51.217556999999999</v>
      </c>
      <c r="C833" s="2">
        <f t="shared" si="36"/>
        <v>-1.2114537763568738E-2</v>
      </c>
      <c r="D833" s="11">
        <f t="shared" si="37"/>
        <v>-1.2114537763568738E-2</v>
      </c>
      <c r="E833">
        <f t="shared" si="38"/>
        <v>4</v>
      </c>
    </row>
    <row r="834" spans="1:5" x14ac:dyDescent="0.25">
      <c r="A834" s="1">
        <v>41754</v>
      </c>
      <c r="B834" s="3">
        <v>50.989164000000002</v>
      </c>
      <c r="C834" s="2">
        <f t="shared" si="36"/>
        <v>-4.4592716517110912E-3</v>
      </c>
      <c r="D834" s="11">
        <f t="shared" si="37"/>
        <v>-4.4592716517110912E-3</v>
      </c>
      <c r="E834">
        <f t="shared" si="38"/>
        <v>4</v>
      </c>
    </row>
    <row r="835" spans="1:5" x14ac:dyDescent="0.25">
      <c r="A835" s="1">
        <v>41757</v>
      </c>
      <c r="B835" s="3">
        <v>52.721158000000003</v>
      </c>
      <c r="C835" s="2">
        <f t="shared" si="36"/>
        <v>3.3967883842927885E-2</v>
      </c>
      <c r="D835" s="11">
        <f t="shared" si="37"/>
        <v>3.3967883842927885E-2</v>
      </c>
      <c r="E835">
        <f t="shared" si="38"/>
        <v>4</v>
      </c>
    </row>
    <row r="836" spans="1:5" x14ac:dyDescent="0.25">
      <c r="A836" s="1">
        <v>41758</v>
      </c>
      <c r="B836" s="3">
        <v>52.426147</v>
      </c>
      <c r="C836" s="2">
        <f t="shared" ref="C836:C899" si="39">(B836-B835)/B835</f>
        <v>-5.5956851327127969E-3</v>
      </c>
      <c r="D836" s="11">
        <f t="shared" ref="D836:D899" si="40">C836</f>
        <v>-5.5956851327127969E-3</v>
      </c>
      <c r="E836">
        <f t="shared" ref="E836:E899" si="41">MONTH(A836)</f>
        <v>4</v>
      </c>
    </row>
    <row r="837" spans="1:5" x14ac:dyDescent="0.25">
      <c r="A837" s="1">
        <v>41759</v>
      </c>
      <c r="B837" s="3">
        <v>52.740188000000003</v>
      </c>
      <c r="C837" s="2">
        <f t="shared" si="39"/>
        <v>5.9901598337944451E-3</v>
      </c>
      <c r="D837" s="11">
        <f t="shared" si="40"/>
        <v>5.9901598337944451E-3</v>
      </c>
      <c r="E837">
        <f t="shared" si="41"/>
        <v>4</v>
      </c>
    </row>
    <row r="838" spans="1:5" x14ac:dyDescent="0.25">
      <c r="A838" s="1">
        <v>41760</v>
      </c>
      <c r="B838" s="3">
        <v>52.901969999999999</v>
      </c>
      <c r="C838" s="2">
        <f t="shared" si="39"/>
        <v>3.0675279352435224E-3</v>
      </c>
      <c r="D838" s="11">
        <f t="shared" si="40"/>
        <v>3.0675279352435224E-3</v>
      </c>
      <c r="E838">
        <f t="shared" si="41"/>
        <v>5</v>
      </c>
    </row>
    <row r="839" spans="1:5" x14ac:dyDescent="0.25">
      <c r="A839" s="1">
        <v>41761</v>
      </c>
      <c r="B839" s="3">
        <v>53.263596</v>
      </c>
      <c r="C839" s="2">
        <f t="shared" si="39"/>
        <v>6.8357756809434723E-3</v>
      </c>
      <c r="D839" s="11">
        <f t="shared" si="40"/>
        <v>6.8357756809434723E-3</v>
      </c>
      <c r="E839">
        <f t="shared" si="41"/>
        <v>5</v>
      </c>
    </row>
    <row r="840" spans="1:5" x14ac:dyDescent="0.25">
      <c r="A840" s="1">
        <v>41764</v>
      </c>
      <c r="B840" s="3">
        <v>53.158915</v>
      </c>
      <c r="C840" s="2">
        <f t="shared" si="39"/>
        <v>-1.9653385775905809E-3</v>
      </c>
      <c r="D840" s="11">
        <f t="shared" si="40"/>
        <v>-1.9653385775905809E-3</v>
      </c>
      <c r="E840">
        <f t="shared" si="41"/>
        <v>5</v>
      </c>
    </row>
    <row r="841" spans="1:5" x14ac:dyDescent="0.25">
      <c r="A841" s="1">
        <v>41765</v>
      </c>
      <c r="B841" s="3">
        <v>53.434893000000002</v>
      </c>
      <c r="C841" s="2">
        <f t="shared" si="39"/>
        <v>5.1915657044543147E-3</v>
      </c>
      <c r="D841" s="11">
        <f t="shared" si="40"/>
        <v>5.1915657044543147E-3</v>
      </c>
      <c r="E841">
        <f t="shared" si="41"/>
        <v>5</v>
      </c>
    </row>
    <row r="842" spans="1:5" x14ac:dyDescent="0.25">
      <c r="A842" s="1">
        <v>41766</v>
      </c>
      <c r="B842" s="3">
        <v>53.939262999999997</v>
      </c>
      <c r="C842" s="2">
        <f t="shared" si="39"/>
        <v>9.4389634129143744E-3</v>
      </c>
      <c r="D842" s="11">
        <f t="shared" si="40"/>
        <v>9.4389634129143744E-3</v>
      </c>
      <c r="E842">
        <f t="shared" si="41"/>
        <v>5</v>
      </c>
    </row>
    <row r="843" spans="1:5" x14ac:dyDescent="0.25">
      <c r="A843" s="1">
        <v>41767</v>
      </c>
      <c r="B843" s="3">
        <v>53.825066999999997</v>
      </c>
      <c r="C843" s="2">
        <f t="shared" si="39"/>
        <v>-2.1171219933056882E-3</v>
      </c>
      <c r="D843" s="11">
        <f t="shared" si="40"/>
        <v>-2.1171219933056882E-3</v>
      </c>
      <c r="E843">
        <f t="shared" si="41"/>
        <v>5</v>
      </c>
    </row>
    <row r="844" spans="1:5" x14ac:dyDescent="0.25">
      <c r="A844" s="1">
        <v>41768</v>
      </c>
      <c r="B844" s="3">
        <v>54.158141000000001</v>
      </c>
      <c r="C844" s="2">
        <f t="shared" si="39"/>
        <v>6.1880833329943357E-3</v>
      </c>
      <c r="D844" s="11">
        <f t="shared" si="40"/>
        <v>6.1880833329943357E-3</v>
      </c>
      <c r="E844">
        <f t="shared" si="41"/>
        <v>5</v>
      </c>
    </row>
    <row r="845" spans="1:5" x14ac:dyDescent="0.25">
      <c r="A845" s="1">
        <v>41771</v>
      </c>
      <c r="B845" s="3">
        <v>54.386538000000002</v>
      </c>
      <c r="C845" s="2">
        <f t="shared" si="39"/>
        <v>4.2172237780466115E-3</v>
      </c>
      <c r="D845" s="11">
        <f t="shared" si="40"/>
        <v>4.2172237780466115E-3</v>
      </c>
      <c r="E845">
        <f t="shared" si="41"/>
        <v>5</v>
      </c>
    </row>
    <row r="846" spans="1:5" x14ac:dyDescent="0.25">
      <c r="A846" s="1">
        <v>41772</v>
      </c>
      <c r="B846" s="3">
        <v>54.462668000000001</v>
      </c>
      <c r="C846" s="2">
        <f t="shared" si="39"/>
        <v>1.3997949271931805E-3</v>
      </c>
      <c r="D846" s="11">
        <f t="shared" si="40"/>
        <v>1.3997949271931805E-3</v>
      </c>
      <c r="E846">
        <f t="shared" si="41"/>
        <v>5</v>
      </c>
    </row>
    <row r="847" spans="1:5" x14ac:dyDescent="0.25">
      <c r="A847" s="1">
        <v>41773</v>
      </c>
      <c r="B847" s="3">
        <v>54.472186000000001</v>
      </c>
      <c r="C847" s="2">
        <f t="shared" si="39"/>
        <v>1.7476191214135738E-4</v>
      </c>
      <c r="D847" s="11">
        <f t="shared" si="40"/>
        <v>1.7476191214135738E-4</v>
      </c>
      <c r="E847">
        <f t="shared" si="41"/>
        <v>5</v>
      </c>
    </row>
    <row r="848" spans="1:5" x14ac:dyDescent="0.25">
      <c r="A848" s="1">
        <v>41774</v>
      </c>
      <c r="B848" s="3">
        <v>54.082011999999999</v>
      </c>
      <c r="C848" s="2">
        <f t="shared" si="39"/>
        <v>-7.1628114942918174E-3</v>
      </c>
      <c r="D848" s="11">
        <f t="shared" si="40"/>
        <v>-7.1628114942918174E-3</v>
      </c>
      <c r="E848">
        <f t="shared" si="41"/>
        <v>5</v>
      </c>
    </row>
    <row r="849" spans="1:5" x14ac:dyDescent="0.25">
      <c r="A849" s="1">
        <v>41775</v>
      </c>
      <c r="B849" s="3">
        <v>54.443634000000003</v>
      </c>
      <c r="C849" s="2">
        <f t="shared" si="39"/>
        <v>6.6865485699756158E-3</v>
      </c>
      <c r="D849" s="11">
        <f t="shared" si="40"/>
        <v>6.6865485699756158E-3</v>
      </c>
      <c r="E849">
        <f t="shared" si="41"/>
        <v>5</v>
      </c>
    </row>
    <row r="850" spans="1:5" x14ac:dyDescent="0.25">
      <c r="A850" s="1">
        <v>41778</v>
      </c>
      <c r="B850" s="3">
        <v>54.453153</v>
      </c>
      <c r="C850" s="2">
        <f t="shared" si="39"/>
        <v>1.7484137814895658E-4</v>
      </c>
      <c r="D850" s="11">
        <f t="shared" si="40"/>
        <v>1.7484137814895658E-4</v>
      </c>
      <c r="E850">
        <f t="shared" si="41"/>
        <v>5</v>
      </c>
    </row>
    <row r="851" spans="1:5" x14ac:dyDescent="0.25">
      <c r="A851" s="1">
        <v>41779</v>
      </c>
      <c r="B851" s="3">
        <v>54.338952999999997</v>
      </c>
      <c r="C851" s="2">
        <f t="shared" si="39"/>
        <v>-2.0972155643586674E-3</v>
      </c>
      <c r="D851" s="11">
        <f t="shared" si="40"/>
        <v>-2.0972155643586674E-3</v>
      </c>
      <c r="E851">
        <f t="shared" si="41"/>
        <v>5</v>
      </c>
    </row>
    <row r="852" spans="1:5" x14ac:dyDescent="0.25">
      <c r="A852" s="1">
        <v>41780</v>
      </c>
      <c r="B852" s="3">
        <v>54.500734000000001</v>
      </c>
      <c r="C852" s="2">
        <f t="shared" si="39"/>
        <v>2.9772564811840385E-3</v>
      </c>
      <c r="D852" s="11">
        <f t="shared" si="40"/>
        <v>2.9772564811840385E-3</v>
      </c>
      <c r="E852">
        <f t="shared" si="41"/>
        <v>5</v>
      </c>
    </row>
    <row r="853" spans="1:5" x14ac:dyDescent="0.25">
      <c r="A853" s="1">
        <v>41781</v>
      </c>
      <c r="B853" s="3">
        <v>54.43412</v>
      </c>
      <c r="C853" s="2">
        <f t="shared" si="39"/>
        <v>-1.2222587681112933E-3</v>
      </c>
      <c r="D853" s="11">
        <f t="shared" si="40"/>
        <v>-1.2222587681112933E-3</v>
      </c>
      <c r="E853">
        <f t="shared" si="41"/>
        <v>5</v>
      </c>
    </row>
    <row r="854" spans="1:5" x14ac:dyDescent="0.25">
      <c r="A854" s="1">
        <v>41782</v>
      </c>
      <c r="B854" s="3">
        <v>54.234274999999997</v>
      </c>
      <c r="C854" s="2">
        <f t="shared" si="39"/>
        <v>-3.6713186508756527E-3</v>
      </c>
      <c r="D854" s="11">
        <f t="shared" si="40"/>
        <v>-3.6713186508756527E-3</v>
      </c>
      <c r="E854">
        <f t="shared" si="41"/>
        <v>5</v>
      </c>
    </row>
    <row r="855" spans="1:5" x14ac:dyDescent="0.25">
      <c r="A855" s="1">
        <v>41786</v>
      </c>
      <c r="B855" s="3">
        <v>54.043945000000001</v>
      </c>
      <c r="C855" s="2">
        <f t="shared" si="39"/>
        <v>-3.5094043388612809E-3</v>
      </c>
      <c r="D855" s="11">
        <f t="shared" si="40"/>
        <v>-3.5094043388612809E-3</v>
      </c>
      <c r="E855">
        <f t="shared" si="41"/>
        <v>5</v>
      </c>
    </row>
    <row r="856" spans="1:5" x14ac:dyDescent="0.25">
      <c r="A856" s="1">
        <v>41787</v>
      </c>
      <c r="B856" s="3">
        <v>54.091526999999999</v>
      </c>
      <c r="C856" s="2">
        <f t="shared" si="39"/>
        <v>8.8043165612722123E-4</v>
      </c>
      <c r="D856" s="11">
        <f t="shared" si="40"/>
        <v>8.8043165612722123E-4</v>
      </c>
      <c r="E856">
        <f t="shared" si="41"/>
        <v>5</v>
      </c>
    </row>
    <row r="857" spans="1:5" x14ac:dyDescent="0.25">
      <c r="A857" s="1">
        <v>41788</v>
      </c>
      <c r="B857" s="3">
        <v>55.052686999999999</v>
      </c>
      <c r="C857" s="2">
        <f t="shared" si="39"/>
        <v>1.7769141551503984E-2</v>
      </c>
      <c r="D857" s="11">
        <f t="shared" si="40"/>
        <v>1.7769141551503984E-2</v>
      </c>
      <c r="E857">
        <f t="shared" si="41"/>
        <v>5</v>
      </c>
    </row>
    <row r="858" spans="1:5" x14ac:dyDescent="0.25">
      <c r="A858" s="1">
        <v>41789</v>
      </c>
      <c r="B858" s="3">
        <v>54.909942000000001</v>
      </c>
      <c r="C858" s="2">
        <f t="shared" si="39"/>
        <v>-2.592879798946015E-3</v>
      </c>
      <c r="D858" s="11">
        <f t="shared" si="40"/>
        <v>-2.592879798946015E-3</v>
      </c>
      <c r="E858">
        <f t="shared" si="41"/>
        <v>5</v>
      </c>
    </row>
    <row r="859" spans="1:5" x14ac:dyDescent="0.25">
      <c r="A859" s="1">
        <v>41792</v>
      </c>
      <c r="B859" s="3">
        <v>54.776712000000003</v>
      </c>
      <c r="C859" s="2">
        <f t="shared" si="39"/>
        <v>-2.4263365639686438E-3</v>
      </c>
      <c r="D859" s="11">
        <f t="shared" si="40"/>
        <v>-2.4263365639686438E-3</v>
      </c>
      <c r="E859">
        <f t="shared" si="41"/>
        <v>6</v>
      </c>
    </row>
    <row r="860" spans="1:5" x14ac:dyDescent="0.25">
      <c r="A860" s="1">
        <v>41793</v>
      </c>
      <c r="B860" s="3">
        <v>54.11056</v>
      </c>
      <c r="C860" s="2">
        <f t="shared" si="39"/>
        <v>-1.2161226471570689E-2</v>
      </c>
      <c r="D860" s="11">
        <f t="shared" si="40"/>
        <v>-1.2161226471570689E-2</v>
      </c>
      <c r="E860">
        <f t="shared" si="41"/>
        <v>6</v>
      </c>
    </row>
    <row r="861" spans="1:5" x14ac:dyDescent="0.25">
      <c r="A861" s="1">
        <v>41794</v>
      </c>
      <c r="B861" s="3">
        <v>55.252535000000002</v>
      </c>
      <c r="C861" s="2">
        <f t="shared" si="39"/>
        <v>2.1104475725255888E-2</v>
      </c>
      <c r="D861" s="11">
        <f t="shared" si="40"/>
        <v>2.1104475725255888E-2</v>
      </c>
      <c r="E861">
        <f t="shared" si="41"/>
        <v>6</v>
      </c>
    </row>
    <row r="862" spans="1:5" x14ac:dyDescent="0.25">
      <c r="A862" s="1">
        <v>41795</v>
      </c>
      <c r="B862" s="3">
        <v>55.661743000000001</v>
      </c>
      <c r="C862" s="2">
        <f t="shared" si="39"/>
        <v>7.4061398268875731E-3</v>
      </c>
      <c r="D862" s="11">
        <f t="shared" si="40"/>
        <v>7.4061398268875731E-3</v>
      </c>
      <c r="E862">
        <f t="shared" si="41"/>
        <v>6</v>
      </c>
    </row>
    <row r="863" spans="1:5" x14ac:dyDescent="0.25">
      <c r="A863" s="1">
        <v>41796</v>
      </c>
      <c r="B863" s="3">
        <v>55.690291000000002</v>
      </c>
      <c r="C863" s="2">
        <f t="shared" si="39"/>
        <v>5.1288368745478711E-4</v>
      </c>
      <c r="D863" s="11">
        <f t="shared" si="40"/>
        <v>5.1288368745478711E-4</v>
      </c>
      <c r="E863">
        <f t="shared" si="41"/>
        <v>6</v>
      </c>
    </row>
    <row r="864" spans="1:5" x14ac:dyDescent="0.25">
      <c r="A864" s="1">
        <v>41799</v>
      </c>
      <c r="B864" s="3">
        <v>55.728358</v>
      </c>
      <c r="C864" s="2">
        <f t="shared" si="39"/>
        <v>6.8354823285082268E-4</v>
      </c>
      <c r="D864" s="11">
        <f t="shared" si="40"/>
        <v>6.8354823285082268E-4</v>
      </c>
      <c r="E864">
        <f t="shared" si="41"/>
        <v>6</v>
      </c>
    </row>
    <row r="865" spans="1:5" x14ac:dyDescent="0.25">
      <c r="A865" s="1">
        <v>41800</v>
      </c>
      <c r="B865" s="3">
        <v>55.595125000000003</v>
      </c>
      <c r="C865" s="2">
        <f t="shared" si="39"/>
        <v>-2.390757682112167E-3</v>
      </c>
      <c r="D865" s="11">
        <f t="shared" si="40"/>
        <v>-2.390757682112167E-3</v>
      </c>
      <c r="E865">
        <f t="shared" si="41"/>
        <v>6</v>
      </c>
    </row>
    <row r="866" spans="1:5" x14ac:dyDescent="0.25">
      <c r="A866" s="1">
        <v>41801</v>
      </c>
      <c r="B866" s="3">
        <v>55.404798</v>
      </c>
      <c r="C866" s="2">
        <f t="shared" si="39"/>
        <v>-3.4234476494117688E-3</v>
      </c>
      <c r="D866" s="11">
        <f t="shared" si="40"/>
        <v>-3.4234476494117688E-3</v>
      </c>
      <c r="E866">
        <f t="shared" si="41"/>
        <v>6</v>
      </c>
    </row>
    <row r="867" spans="1:5" x14ac:dyDescent="0.25">
      <c r="A867" s="1">
        <v>41802</v>
      </c>
      <c r="B867" s="3">
        <v>55.443131999999999</v>
      </c>
      <c r="C867" s="2">
        <f t="shared" si="39"/>
        <v>6.9188953635385478E-4</v>
      </c>
      <c r="D867" s="11">
        <f t="shared" si="40"/>
        <v>6.9188953635385478E-4</v>
      </c>
      <c r="E867">
        <f t="shared" si="41"/>
        <v>6</v>
      </c>
    </row>
    <row r="868" spans="1:5" x14ac:dyDescent="0.25">
      <c r="A868" s="1">
        <v>41803</v>
      </c>
      <c r="B868" s="3">
        <v>55.376044999999998</v>
      </c>
      <c r="C868" s="2">
        <f t="shared" si="39"/>
        <v>-1.2100146146144988E-3</v>
      </c>
      <c r="D868" s="11">
        <f t="shared" si="40"/>
        <v>-1.2100146146144988E-3</v>
      </c>
      <c r="E868">
        <f t="shared" si="41"/>
        <v>6</v>
      </c>
    </row>
    <row r="869" spans="1:5" x14ac:dyDescent="0.25">
      <c r="A869" s="1">
        <v>41806</v>
      </c>
      <c r="B869" s="3">
        <v>56.257770000000001</v>
      </c>
      <c r="C869" s="2">
        <f t="shared" si="39"/>
        <v>1.5922498618310552E-2</v>
      </c>
      <c r="D869" s="11">
        <f t="shared" si="40"/>
        <v>1.5922498618310552E-2</v>
      </c>
      <c r="E869">
        <f t="shared" si="41"/>
        <v>6</v>
      </c>
    </row>
    <row r="870" spans="1:5" x14ac:dyDescent="0.25">
      <c r="A870" s="1">
        <v>41807</v>
      </c>
      <c r="B870" s="3">
        <v>55.893579000000003</v>
      </c>
      <c r="C870" s="2">
        <f t="shared" si="39"/>
        <v>-6.4736124450008974E-3</v>
      </c>
      <c r="D870" s="11">
        <f t="shared" si="40"/>
        <v>-6.4736124450008974E-3</v>
      </c>
      <c r="E870">
        <f t="shared" si="41"/>
        <v>6</v>
      </c>
    </row>
    <row r="871" spans="1:5" x14ac:dyDescent="0.25">
      <c r="A871" s="1">
        <v>41808</v>
      </c>
      <c r="B871" s="3">
        <v>57.714530000000003</v>
      </c>
      <c r="C871" s="2">
        <f t="shared" si="39"/>
        <v>3.2578894259034673E-2</v>
      </c>
      <c r="D871" s="11">
        <f t="shared" si="40"/>
        <v>3.2578894259034673E-2</v>
      </c>
      <c r="E871">
        <f t="shared" si="41"/>
        <v>6</v>
      </c>
    </row>
    <row r="872" spans="1:5" x14ac:dyDescent="0.25">
      <c r="A872" s="1">
        <v>41809</v>
      </c>
      <c r="B872" s="3">
        <v>57.666607999999997</v>
      </c>
      <c r="C872" s="2">
        <f t="shared" si="39"/>
        <v>-8.3032816866059382E-4</v>
      </c>
      <c r="D872" s="11">
        <f t="shared" si="40"/>
        <v>-8.3032816866059382E-4</v>
      </c>
      <c r="E872">
        <f t="shared" si="41"/>
        <v>6</v>
      </c>
    </row>
    <row r="873" spans="1:5" x14ac:dyDescent="0.25">
      <c r="A873" s="1">
        <v>41810</v>
      </c>
      <c r="B873" s="3">
        <v>57.532432999999997</v>
      </c>
      <c r="C873" s="2">
        <f t="shared" si="39"/>
        <v>-2.3267364711307289E-3</v>
      </c>
      <c r="D873" s="11">
        <f t="shared" si="40"/>
        <v>-2.3267364711307289E-3</v>
      </c>
      <c r="E873">
        <f t="shared" si="41"/>
        <v>6</v>
      </c>
    </row>
    <row r="874" spans="1:5" x14ac:dyDescent="0.25">
      <c r="A874" s="1">
        <v>41813</v>
      </c>
      <c r="B874" s="3">
        <v>56.851973999999998</v>
      </c>
      <c r="C874" s="2">
        <f t="shared" si="39"/>
        <v>-1.1827398295497064E-2</v>
      </c>
      <c r="D874" s="11">
        <f t="shared" si="40"/>
        <v>-1.1827398295497064E-2</v>
      </c>
      <c r="E874">
        <f t="shared" si="41"/>
        <v>6</v>
      </c>
    </row>
    <row r="875" spans="1:5" x14ac:dyDescent="0.25">
      <c r="A875" s="1">
        <v>41814</v>
      </c>
      <c r="B875" s="3">
        <v>56.123595000000002</v>
      </c>
      <c r="C875" s="2">
        <f t="shared" si="39"/>
        <v>-1.2811850649196399E-2</v>
      </c>
      <c r="D875" s="11">
        <f t="shared" si="40"/>
        <v>-1.2811850649196399E-2</v>
      </c>
      <c r="E875">
        <f t="shared" si="41"/>
        <v>6</v>
      </c>
    </row>
    <row r="876" spans="1:5" x14ac:dyDescent="0.25">
      <c r="A876" s="1">
        <v>41815</v>
      </c>
      <c r="B876" s="3">
        <v>56.075673000000002</v>
      </c>
      <c r="C876" s="2">
        <f t="shared" si="39"/>
        <v>-8.5386547315794358E-4</v>
      </c>
      <c r="D876" s="11">
        <f t="shared" si="40"/>
        <v>-8.5386547315794358E-4</v>
      </c>
      <c r="E876">
        <f t="shared" si="41"/>
        <v>6</v>
      </c>
    </row>
    <row r="877" spans="1:5" x14ac:dyDescent="0.25">
      <c r="A877" s="1">
        <v>41816</v>
      </c>
      <c r="B877" s="3">
        <v>56.161928000000003</v>
      </c>
      <c r="C877" s="2">
        <f t="shared" si="39"/>
        <v>1.5381892964530502E-3</v>
      </c>
      <c r="D877" s="11">
        <f t="shared" si="40"/>
        <v>1.5381892964530502E-3</v>
      </c>
      <c r="E877">
        <f t="shared" si="41"/>
        <v>6</v>
      </c>
    </row>
    <row r="878" spans="1:5" x14ac:dyDescent="0.25">
      <c r="A878" s="1">
        <v>41817</v>
      </c>
      <c r="B878" s="3">
        <v>55.826492000000002</v>
      </c>
      <c r="C878" s="2">
        <f t="shared" si="39"/>
        <v>-5.9726582036144019E-3</v>
      </c>
      <c r="D878" s="11">
        <f t="shared" si="40"/>
        <v>-5.9726582036144019E-3</v>
      </c>
      <c r="E878">
        <f t="shared" si="41"/>
        <v>6</v>
      </c>
    </row>
    <row r="879" spans="1:5" x14ac:dyDescent="0.25">
      <c r="A879" s="1">
        <v>41820</v>
      </c>
      <c r="B879" s="3">
        <v>56.142764</v>
      </c>
      <c r="C879" s="2">
        <f t="shared" si="39"/>
        <v>5.6652673071415248E-3</v>
      </c>
      <c r="D879" s="11">
        <f t="shared" si="40"/>
        <v>5.6652673071415248E-3</v>
      </c>
      <c r="E879">
        <f t="shared" si="41"/>
        <v>6</v>
      </c>
    </row>
    <row r="880" spans="1:5" x14ac:dyDescent="0.25">
      <c r="A880" s="1">
        <v>41821</v>
      </c>
      <c r="B880" s="3">
        <v>56.535705</v>
      </c>
      <c r="C880" s="2">
        <f t="shared" si="39"/>
        <v>6.99896072092212E-3</v>
      </c>
      <c r="D880" s="11">
        <f t="shared" si="40"/>
        <v>6.99896072092212E-3</v>
      </c>
      <c r="E880">
        <f t="shared" si="41"/>
        <v>7</v>
      </c>
    </row>
    <row r="881" spans="1:5" x14ac:dyDescent="0.25">
      <c r="A881" s="1">
        <v>41822</v>
      </c>
      <c r="B881" s="3">
        <v>56.526119000000001</v>
      </c>
      <c r="C881" s="2">
        <f t="shared" si="39"/>
        <v>-1.6955656606738631E-4</v>
      </c>
      <c r="D881" s="11">
        <f t="shared" si="40"/>
        <v>-1.6955656606738631E-4</v>
      </c>
      <c r="E881">
        <f t="shared" si="41"/>
        <v>7</v>
      </c>
    </row>
    <row r="882" spans="1:5" x14ac:dyDescent="0.25">
      <c r="A882" s="1">
        <v>41823</v>
      </c>
      <c r="B882" s="3">
        <v>56.612375</v>
      </c>
      <c r="C882" s="2">
        <f t="shared" si="39"/>
        <v>1.5259494464850624E-3</v>
      </c>
      <c r="D882" s="11">
        <f t="shared" si="40"/>
        <v>1.5259494464850624E-3</v>
      </c>
      <c r="E882">
        <f t="shared" si="41"/>
        <v>7</v>
      </c>
    </row>
    <row r="883" spans="1:5" x14ac:dyDescent="0.25">
      <c r="A883" s="1">
        <v>41827</v>
      </c>
      <c r="B883" s="3">
        <v>56.391945</v>
      </c>
      <c r="C883" s="2">
        <f t="shared" si="39"/>
        <v>-3.893671657477722E-3</v>
      </c>
      <c r="D883" s="11">
        <f t="shared" si="40"/>
        <v>-3.893671657477722E-3</v>
      </c>
      <c r="E883">
        <f t="shared" si="41"/>
        <v>7</v>
      </c>
    </row>
    <row r="884" spans="1:5" x14ac:dyDescent="0.25">
      <c r="A884" s="1">
        <v>41828</v>
      </c>
      <c r="B884" s="3">
        <v>55.979835000000001</v>
      </c>
      <c r="C884" s="2">
        <f t="shared" si="39"/>
        <v>-7.307958610046141E-3</v>
      </c>
      <c r="D884" s="11">
        <f t="shared" si="40"/>
        <v>-7.307958610046141E-3</v>
      </c>
      <c r="E884">
        <f t="shared" si="41"/>
        <v>7</v>
      </c>
    </row>
    <row r="885" spans="1:5" x14ac:dyDescent="0.25">
      <c r="A885" s="1">
        <v>41829</v>
      </c>
      <c r="B885" s="3">
        <v>56.114009000000003</v>
      </c>
      <c r="C885" s="2">
        <f t="shared" si="39"/>
        <v>2.3968273575654801E-3</v>
      </c>
      <c r="D885" s="11">
        <f t="shared" si="40"/>
        <v>2.3968273575654801E-3</v>
      </c>
      <c r="E885">
        <f t="shared" si="41"/>
        <v>7</v>
      </c>
    </row>
    <row r="886" spans="1:5" x14ac:dyDescent="0.25">
      <c r="A886" s="1">
        <v>41830</v>
      </c>
      <c r="B886" s="3">
        <v>56.478200000000001</v>
      </c>
      <c r="C886" s="2">
        <f t="shared" si="39"/>
        <v>6.4901974834839929E-3</v>
      </c>
      <c r="D886" s="11">
        <f t="shared" si="40"/>
        <v>6.4901974834839929E-3</v>
      </c>
      <c r="E886">
        <f t="shared" si="41"/>
        <v>7</v>
      </c>
    </row>
    <row r="887" spans="1:5" x14ac:dyDescent="0.25">
      <c r="A887" s="1">
        <v>41831</v>
      </c>
      <c r="B887" s="3">
        <v>56.574038000000002</v>
      </c>
      <c r="C887" s="2">
        <f t="shared" si="39"/>
        <v>1.6969025216809412E-3</v>
      </c>
      <c r="D887" s="11">
        <f t="shared" si="40"/>
        <v>1.6969025216809412E-3</v>
      </c>
      <c r="E887">
        <f t="shared" si="41"/>
        <v>7</v>
      </c>
    </row>
    <row r="888" spans="1:5" x14ac:dyDescent="0.25">
      <c r="A888" s="1">
        <v>41834</v>
      </c>
      <c r="B888" s="3">
        <v>56.813637</v>
      </c>
      <c r="C888" s="2">
        <f t="shared" si="39"/>
        <v>4.2351405073825267E-3</v>
      </c>
      <c r="D888" s="11">
        <f t="shared" si="40"/>
        <v>4.2351405073825267E-3</v>
      </c>
      <c r="E888">
        <f t="shared" si="41"/>
        <v>7</v>
      </c>
    </row>
    <row r="889" spans="1:5" x14ac:dyDescent="0.25">
      <c r="A889" s="1">
        <v>41835</v>
      </c>
      <c r="B889" s="3">
        <v>56.909478999999997</v>
      </c>
      <c r="C889" s="2">
        <f t="shared" si="39"/>
        <v>1.6869541374370653E-3</v>
      </c>
      <c r="D889" s="11">
        <f t="shared" si="40"/>
        <v>1.6869541374370653E-3</v>
      </c>
      <c r="E889">
        <f t="shared" si="41"/>
        <v>7</v>
      </c>
    </row>
    <row r="890" spans="1:5" x14ac:dyDescent="0.25">
      <c r="A890" s="1">
        <v>41836</v>
      </c>
      <c r="B890" s="3">
        <v>56.871141999999999</v>
      </c>
      <c r="C890" s="2">
        <f t="shared" si="39"/>
        <v>-6.7364876069237096E-4</v>
      </c>
      <c r="D890" s="11">
        <f t="shared" si="40"/>
        <v>-6.7364876069237096E-4</v>
      </c>
      <c r="E890">
        <f t="shared" si="41"/>
        <v>7</v>
      </c>
    </row>
    <row r="891" spans="1:5" x14ac:dyDescent="0.25">
      <c r="A891" s="1">
        <v>41837</v>
      </c>
      <c r="B891" s="3">
        <v>56.449449999999999</v>
      </c>
      <c r="C891" s="2">
        <f t="shared" si="39"/>
        <v>-7.4148678076483886E-3</v>
      </c>
      <c r="D891" s="11">
        <f t="shared" si="40"/>
        <v>-7.4148678076483886E-3</v>
      </c>
      <c r="E891">
        <f t="shared" si="41"/>
        <v>7</v>
      </c>
    </row>
    <row r="892" spans="1:5" x14ac:dyDescent="0.25">
      <c r="A892" s="1">
        <v>41838</v>
      </c>
      <c r="B892" s="3">
        <v>56.976565999999998</v>
      </c>
      <c r="C892" s="2">
        <f t="shared" si="39"/>
        <v>9.3378412012871601E-3</v>
      </c>
      <c r="D892" s="11">
        <f t="shared" si="40"/>
        <v>9.3378412012871601E-3</v>
      </c>
      <c r="E892">
        <f t="shared" si="41"/>
        <v>7</v>
      </c>
    </row>
    <row r="893" spans="1:5" x14ac:dyDescent="0.25">
      <c r="A893" s="1">
        <v>41841</v>
      </c>
      <c r="B893" s="3">
        <v>56.411113</v>
      </c>
      <c r="C893" s="2">
        <f t="shared" si="39"/>
        <v>-9.9243081796119136E-3</v>
      </c>
      <c r="D893" s="11">
        <f t="shared" si="40"/>
        <v>-9.9243081796119136E-3</v>
      </c>
      <c r="E893">
        <f t="shared" si="41"/>
        <v>7</v>
      </c>
    </row>
    <row r="894" spans="1:5" x14ac:dyDescent="0.25">
      <c r="A894" s="1">
        <v>41842</v>
      </c>
      <c r="B894" s="3">
        <v>56.229016000000001</v>
      </c>
      <c r="C894" s="2">
        <f t="shared" si="39"/>
        <v>-3.228034164119379E-3</v>
      </c>
      <c r="D894" s="11">
        <f t="shared" si="40"/>
        <v>-3.228034164119379E-3</v>
      </c>
      <c r="E894">
        <f t="shared" si="41"/>
        <v>7</v>
      </c>
    </row>
    <row r="895" spans="1:5" x14ac:dyDescent="0.25">
      <c r="A895" s="1">
        <v>41843</v>
      </c>
      <c r="B895" s="3">
        <v>56.008584999999997</v>
      </c>
      <c r="C895" s="2">
        <f t="shared" si="39"/>
        <v>-3.9202357729326955E-3</v>
      </c>
      <c r="D895" s="11">
        <f t="shared" si="40"/>
        <v>-3.9202357729326955E-3</v>
      </c>
      <c r="E895">
        <f t="shared" si="41"/>
        <v>7</v>
      </c>
    </row>
    <row r="896" spans="1:5" x14ac:dyDescent="0.25">
      <c r="A896" s="1">
        <v>41844</v>
      </c>
      <c r="B896" s="3">
        <v>58.442909</v>
      </c>
      <c r="C896" s="2">
        <f t="shared" si="39"/>
        <v>4.3463408332847613E-2</v>
      </c>
      <c r="D896" s="11">
        <f t="shared" si="40"/>
        <v>4.3463408332847613E-2</v>
      </c>
      <c r="E896">
        <f t="shared" si="41"/>
        <v>7</v>
      </c>
    </row>
    <row r="897" spans="1:5" x14ac:dyDescent="0.25">
      <c r="A897" s="1">
        <v>41845</v>
      </c>
      <c r="B897" s="3">
        <v>58.998778999999999</v>
      </c>
      <c r="C897" s="2">
        <f t="shared" si="39"/>
        <v>9.5113335306426777E-3</v>
      </c>
      <c r="D897" s="11">
        <f t="shared" si="40"/>
        <v>9.5113335306426777E-3</v>
      </c>
      <c r="E897">
        <f t="shared" si="41"/>
        <v>7</v>
      </c>
    </row>
    <row r="898" spans="1:5" x14ac:dyDescent="0.25">
      <c r="A898" s="1">
        <v>41848</v>
      </c>
      <c r="B898" s="3">
        <v>59.190455</v>
      </c>
      <c r="C898" s="2">
        <f t="shared" si="39"/>
        <v>3.2488129966215247E-3</v>
      </c>
      <c r="D898" s="11">
        <f t="shared" si="40"/>
        <v>3.2488129966215247E-3</v>
      </c>
      <c r="E898">
        <f t="shared" si="41"/>
        <v>7</v>
      </c>
    </row>
    <row r="899" spans="1:5" x14ac:dyDescent="0.25">
      <c r="A899" s="1">
        <v>41849</v>
      </c>
      <c r="B899" s="3">
        <v>58.174559000000002</v>
      </c>
      <c r="C899" s="2">
        <f t="shared" si="39"/>
        <v>-1.7163172677081093E-2</v>
      </c>
      <c r="D899" s="11">
        <f t="shared" si="40"/>
        <v>-1.7163172677081093E-2</v>
      </c>
      <c r="E899">
        <f t="shared" si="41"/>
        <v>7</v>
      </c>
    </row>
    <row r="900" spans="1:5" x14ac:dyDescent="0.25">
      <c r="A900" s="1">
        <v>41850</v>
      </c>
      <c r="B900" s="3">
        <v>57.206578999999998</v>
      </c>
      <c r="C900" s="2">
        <f t="shared" ref="C900:C963" si="42">(B900-B899)/B899</f>
        <v>-1.6639232280213835E-2</v>
      </c>
      <c r="D900" s="11">
        <f t="shared" ref="D900:D963" si="43">C900</f>
        <v>-1.6639232280213835E-2</v>
      </c>
      <c r="E900">
        <f t="shared" ref="E900:E963" si="44">MONTH(A900)</f>
        <v>7</v>
      </c>
    </row>
    <row r="901" spans="1:5" x14ac:dyDescent="0.25">
      <c r="A901" s="1">
        <v>41851</v>
      </c>
      <c r="B901" s="3">
        <v>56.315271000000003</v>
      </c>
      <c r="C901" s="2">
        <f t="shared" si="42"/>
        <v>-1.5580515660619999E-2</v>
      </c>
      <c r="D901" s="11">
        <f t="shared" si="43"/>
        <v>-1.5580515660619999E-2</v>
      </c>
      <c r="E901">
        <f t="shared" si="44"/>
        <v>7</v>
      </c>
    </row>
    <row r="902" spans="1:5" x14ac:dyDescent="0.25">
      <c r="A902" s="1">
        <v>41852</v>
      </c>
      <c r="B902" s="3">
        <v>56.257770000000001</v>
      </c>
      <c r="C902" s="2">
        <f t="shared" si="42"/>
        <v>-1.0210551947801515E-3</v>
      </c>
      <c r="D902" s="11">
        <f t="shared" si="43"/>
        <v>-1.0210551947801515E-3</v>
      </c>
      <c r="E902">
        <f t="shared" si="44"/>
        <v>8</v>
      </c>
    </row>
    <row r="903" spans="1:5" x14ac:dyDescent="0.25">
      <c r="A903" s="1">
        <v>41855</v>
      </c>
      <c r="B903" s="3">
        <v>56.602792999999998</v>
      </c>
      <c r="C903" s="2">
        <f t="shared" si="42"/>
        <v>6.13289506498387E-3</v>
      </c>
      <c r="D903" s="11">
        <f t="shared" si="43"/>
        <v>6.13289506498387E-3</v>
      </c>
      <c r="E903">
        <f t="shared" si="44"/>
        <v>8</v>
      </c>
    </row>
    <row r="904" spans="1:5" x14ac:dyDescent="0.25">
      <c r="A904" s="1">
        <v>41856</v>
      </c>
      <c r="B904" s="3">
        <v>56.574038000000002</v>
      </c>
      <c r="C904" s="2">
        <f t="shared" si="42"/>
        <v>-5.0801380066168743E-4</v>
      </c>
      <c r="D904" s="11">
        <f t="shared" si="43"/>
        <v>-5.0801380066168743E-4</v>
      </c>
      <c r="E904">
        <f t="shared" si="44"/>
        <v>8</v>
      </c>
    </row>
    <row r="905" spans="1:5" x14ac:dyDescent="0.25">
      <c r="A905" s="1">
        <v>41857</v>
      </c>
      <c r="B905" s="3">
        <v>57.676194000000002</v>
      </c>
      <c r="C905" s="2">
        <f t="shared" si="42"/>
        <v>1.9481656939531182E-2</v>
      </c>
      <c r="D905" s="11">
        <f t="shared" si="43"/>
        <v>1.9481656939531182E-2</v>
      </c>
      <c r="E905">
        <f t="shared" si="44"/>
        <v>8</v>
      </c>
    </row>
    <row r="906" spans="1:5" x14ac:dyDescent="0.25">
      <c r="A906" s="1">
        <v>41858</v>
      </c>
      <c r="B906" s="3">
        <v>57.446176999999999</v>
      </c>
      <c r="C906" s="2">
        <f t="shared" si="42"/>
        <v>-3.9880752186942795E-3</v>
      </c>
      <c r="D906" s="11">
        <f t="shared" si="43"/>
        <v>-3.9880752186942795E-3</v>
      </c>
      <c r="E906">
        <f t="shared" si="44"/>
        <v>8</v>
      </c>
    </row>
    <row r="907" spans="1:5" x14ac:dyDescent="0.25">
      <c r="A907" s="1">
        <v>41859</v>
      </c>
      <c r="B907" s="3">
        <v>57.887042000000001</v>
      </c>
      <c r="C907" s="2">
        <f t="shared" si="42"/>
        <v>7.6744010310730044E-3</v>
      </c>
      <c r="D907" s="11">
        <f t="shared" si="43"/>
        <v>7.6744010310730044E-3</v>
      </c>
      <c r="E907">
        <f t="shared" si="44"/>
        <v>8</v>
      </c>
    </row>
    <row r="908" spans="1:5" x14ac:dyDescent="0.25">
      <c r="A908" s="1">
        <v>41862</v>
      </c>
      <c r="B908" s="3">
        <v>58.069135000000003</v>
      </c>
      <c r="C908" s="2">
        <f t="shared" si="42"/>
        <v>3.1456608199120252E-3</v>
      </c>
      <c r="D908" s="11">
        <f t="shared" si="43"/>
        <v>3.1456608199120252E-3</v>
      </c>
      <c r="E908">
        <f t="shared" si="44"/>
        <v>8</v>
      </c>
    </row>
    <row r="909" spans="1:5" x14ac:dyDescent="0.25">
      <c r="A909" s="1">
        <v>41863</v>
      </c>
      <c r="B909" s="3">
        <v>57.887042000000001</v>
      </c>
      <c r="C909" s="2">
        <f t="shared" si="42"/>
        <v>-3.1357966671968136E-3</v>
      </c>
      <c r="D909" s="11">
        <f t="shared" si="43"/>
        <v>-3.1357966671968136E-3</v>
      </c>
      <c r="E909">
        <f t="shared" si="44"/>
        <v>8</v>
      </c>
    </row>
    <row r="910" spans="1:5" x14ac:dyDescent="0.25">
      <c r="A910" s="1">
        <v>41864</v>
      </c>
      <c r="B910" s="3">
        <v>57.906205999999997</v>
      </c>
      <c r="C910" s="2">
        <f t="shared" si="42"/>
        <v>3.3105854674689381E-4</v>
      </c>
      <c r="D910" s="11">
        <f t="shared" si="43"/>
        <v>3.3105854674689381E-4</v>
      </c>
      <c r="E910">
        <f t="shared" si="44"/>
        <v>8</v>
      </c>
    </row>
    <row r="911" spans="1:5" x14ac:dyDescent="0.25">
      <c r="A911" s="1">
        <v>41865</v>
      </c>
      <c r="B911" s="3">
        <v>58.002048000000002</v>
      </c>
      <c r="C911" s="2">
        <f t="shared" si="42"/>
        <v>1.6551248410231652E-3</v>
      </c>
      <c r="D911" s="11">
        <f t="shared" si="43"/>
        <v>1.6551248410231652E-3</v>
      </c>
      <c r="E911">
        <f t="shared" si="44"/>
        <v>8</v>
      </c>
    </row>
    <row r="912" spans="1:5" x14ac:dyDescent="0.25">
      <c r="A912" s="1">
        <v>41866</v>
      </c>
      <c r="B912" s="3">
        <v>57.887042000000001</v>
      </c>
      <c r="C912" s="2">
        <f t="shared" si="42"/>
        <v>-1.9827920558943201E-3</v>
      </c>
      <c r="D912" s="11">
        <f t="shared" si="43"/>
        <v>-1.9827920558943201E-3</v>
      </c>
      <c r="E912">
        <f t="shared" si="44"/>
        <v>8</v>
      </c>
    </row>
    <row r="913" spans="1:5" x14ac:dyDescent="0.25">
      <c r="A913" s="1">
        <v>41869</v>
      </c>
      <c r="B913" s="3">
        <v>58.299151999999999</v>
      </c>
      <c r="C913" s="2">
        <f t="shared" si="42"/>
        <v>7.1192098570177142E-3</v>
      </c>
      <c r="D913" s="11">
        <f t="shared" si="43"/>
        <v>7.1192098570177142E-3</v>
      </c>
      <c r="E913">
        <f t="shared" si="44"/>
        <v>8</v>
      </c>
    </row>
    <row r="914" spans="1:5" x14ac:dyDescent="0.25">
      <c r="A914" s="1">
        <v>41870</v>
      </c>
      <c r="B914" s="3">
        <v>58.596252</v>
      </c>
      <c r="C914" s="2">
        <f t="shared" si="42"/>
        <v>5.0961290140206566E-3</v>
      </c>
      <c r="D914" s="11">
        <f t="shared" si="43"/>
        <v>5.0961290140206566E-3</v>
      </c>
      <c r="E914">
        <f t="shared" si="44"/>
        <v>8</v>
      </c>
    </row>
    <row r="915" spans="1:5" x14ac:dyDescent="0.25">
      <c r="A915" s="1">
        <v>41871</v>
      </c>
      <c r="B915" s="3">
        <v>58.385404000000001</v>
      </c>
      <c r="C915" s="2">
        <f t="shared" si="42"/>
        <v>-3.5983188822383827E-3</v>
      </c>
      <c r="D915" s="11">
        <f t="shared" si="43"/>
        <v>-3.5983188822383827E-3</v>
      </c>
      <c r="E915">
        <f t="shared" si="44"/>
        <v>8</v>
      </c>
    </row>
    <row r="916" spans="1:5" x14ac:dyDescent="0.25">
      <c r="A916" s="1">
        <v>41872</v>
      </c>
      <c r="B916" s="3">
        <v>58.596252</v>
      </c>
      <c r="C916" s="2">
        <f t="shared" si="42"/>
        <v>3.6113135399388277E-3</v>
      </c>
      <c r="D916" s="11">
        <f t="shared" si="43"/>
        <v>3.6113135399388277E-3</v>
      </c>
      <c r="E916">
        <f t="shared" si="44"/>
        <v>8</v>
      </c>
    </row>
    <row r="917" spans="1:5" x14ac:dyDescent="0.25">
      <c r="A917" s="1">
        <v>41873</v>
      </c>
      <c r="B917" s="3">
        <v>57.963711000000004</v>
      </c>
      <c r="C917" s="2">
        <f t="shared" si="42"/>
        <v>-1.0794905448901344E-2</v>
      </c>
      <c r="D917" s="11">
        <f t="shared" si="43"/>
        <v>-1.0794905448901344E-2</v>
      </c>
      <c r="E917">
        <f t="shared" si="44"/>
        <v>8</v>
      </c>
    </row>
    <row r="918" spans="1:5" x14ac:dyDescent="0.25">
      <c r="A918" s="1">
        <v>41876</v>
      </c>
      <c r="B918" s="3">
        <v>58.423740000000002</v>
      </c>
      <c r="C918" s="2">
        <f t="shared" si="42"/>
        <v>7.9365001319532252E-3</v>
      </c>
      <c r="D918" s="11">
        <f t="shared" si="43"/>
        <v>7.9365001319532252E-3</v>
      </c>
      <c r="E918">
        <f t="shared" si="44"/>
        <v>8</v>
      </c>
    </row>
    <row r="919" spans="1:5" x14ac:dyDescent="0.25">
      <c r="A919" s="1">
        <v>41877</v>
      </c>
      <c r="B919" s="3">
        <v>58.347071</v>
      </c>
      <c r="C919" s="2">
        <f t="shared" si="42"/>
        <v>-1.3122918868255016E-3</v>
      </c>
      <c r="D919" s="11">
        <f t="shared" si="43"/>
        <v>-1.3122918868255016E-3</v>
      </c>
      <c r="E919">
        <f t="shared" si="44"/>
        <v>8</v>
      </c>
    </row>
    <row r="920" spans="1:5" x14ac:dyDescent="0.25">
      <c r="A920" s="1">
        <v>41878</v>
      </c>
      <c r="B920" s="3">
        <v>59.247959999999999</v>
      </c>
      <c r="C920" s="2">
        <f t="shared" si="42"/>
        <v>1.544017522319157E-2</v>
      </c>
      <c r="D920" s="11">
        <f t="shared" si="43"/>
        <v>1.544017522319157E-2</v>
      </c>
      <c r="E920">
        <f t="shared" si="44"/>
        <v>8</v>
      </c>
    </row>
    <row r="921" spans="1:5" x14ac:dyDescent="0.25">
      <c r="A921" s="1">
        <v>41879</v>
      </c>
      <c r="B921" s="3">
        <v>59.890087000000001</v>
      </c>
      <c r="C921" s="2">
        <f t="shared" si="42"/>
        <v>1.0837959652956863E-2</v>
      </c>
      <c r="D921" s="11">
        <f t="shared" si="43"/>
        <v>1.0837959652956863E-2</v>
      </c>
      <c r="E921">
        <f t="shared" si="44"/>
        <v>8</v>
      </c>
    </row>
    <row r="922" spans="1:5" x14ac:dyDescent="0.25">
      <c r="A922" s="1">
        <v>41880</v>
      </c>
      <c r="B922" s="3">
        <v>60.302193000000003</v>
      </c>
      <c r="C922" s="2">
        <f t="shared" si="42"/>
        <v>6.8810385932483523E-3</v>
      </c>
      <c r="D922" s="11">
        <f t="shared" si="43"/>
        <v>6.8810385932483523E-3</v>
      </c>
      <c r="E922">
        <f t="shared" si="44"/>
        <v>8</v>
      </c>
    </row>
    <row r="923" spans="1:5" x14ac:dyDescent="0.25">
      <c r="A923" s="1">
        <v>41884</v>
      </c>
      <c r="B923" s="3">
        <v>60.407617000000002</v>
      </c>
      <c r="C923" s="2">
        <f t="shared" si="42"/>
        <v>1.7482614604082357E-3</v>
      </c>
      <c r="D923" s="11">
        <f t="shared" si="43"/>
        <v>1.7482614604082357E-3</v>
      </c>
      <c r="E923">
        <f t="shared" si="44"/>
        <v>9</v>
      </c>
    </row>
    <row r="924" spans="1:5" x14ac:dyDescent="0.25">
      <c r="A924" s="1">
        <v>41885</v>
      </c>
      <c r="B924" s="3">
        <v>60.829312999999999</v>
      </c>
      <c r="C924" s="2">
        <f t="shared" si="42"/>
        <v>6.9808415054677152E-3</v>
      </c>
      <c r="D924" s="11">
        <f t="shared" si="43"/>
        <v>6.9808415054677152E-3</v>
      </c>
      <c r="E924">
        <f t="shared" si="44"/>
        <v>9</v>
      </c>
    </row>
    <row r="925" spans="1:5" x14ac:dyDescent="0.25">
      <c r="A925" s="1">
        <v>41886</v>
      </c>
      <c r="B925" s="3">
        <v>59.985925000000002</v>
      </c>
      <c r="C925" s="2">
        <f t="shared" si="42"/>
        <v>-1.3864828623002817E-2</v>
      </c>
      <c r="D925" s="11">
        <f t="shared" si="43"/>
        <v>-1.3864828623002817E-2</v>
      </c>
      <c r="E925">
        <f t="shared" si="44"/>
        <v>9</v>
      </c>
    </row>
    <row r="926" spans="1:5" x14ac:dyDescent="0.25">
      <c r="A926" s="1">
        <v>41887</v>
      </c>
      <c r="B926" s="3">
        <v>59.640901999999997</v>
      </c>
      <c r="C926" s="2">
        <f t="shared" si="42"/>
        <v>-5.75173259393774E-3</v>
      </c>
      <c r="D926" s="11">
        <f t="shared" si="43"/>
        <v>-5.75173259393774E-3</v>
      </c>
      <c r="E926">
        <f t="shared" si="44"/>
        <v>9</v>
      </c>
    </row>
    <row r="927" spans="1:5" x14ac:dyDescent="0.25">
      <c r="A927" s="1">
        <v>41890</v>
      </c>
      <c r="B927" s="3">
        <v>59.717574999999997</v>
      </c>
      <c r="C927" s="2">
        <f t="shared" si="42"/>
        <v>1.28557747164856E-3</v>
      </c>
      <c r="D927" s="11">
        <f t="shared" si="43"/>
        <v>1.28557747164856E-3</v>
      </c>
      <c r="E927">
        <f t="shared" si="44"/>
        <v>9</v>
      </c>
    </row>
    <row r="928" spans="1:5" x14ac:dyDescent="0.25">
      <c r="A928" s="1">
        <v>41891</v>
      </c>
      <c r="B928" s="3">
        <v>59.660069999999997</v>
      </c>
      <c r="C928" s="2">
        <f t="shared" si="42"/>
        <v>-9.6294934950052861E-4</v>
      </c>
      <c r="D928" s="11">
        <f t="shared" si="43"/>
        <v>-9.6294934950052861E-4</v>
      </c>
      <c r="E928">
        <f t="shared" si="44"/>
        <v>9</v>
      </c>
    </row>
    <row r="929" spans="1:5" x14ac:dyDescent="0.25">
      <c r="A929" s="1">
        <v>41892</v>
      </c>
      <c r="B929" s="3">
        <v>60.100931000000003</v>
      </c>
      <c r="C929" s="2">
        <f t="shared" si="42"/>
        <v>7.3895488221855134E-3</v>
      </c>
      <c r="D929" s="11">
        <f t="shared" si="43"/>
        <v>7.3895488221855134E-3</v>
      </c>
      <c r="E929">
        <f t="shared" si="44"/>
        <v>9</v>
      </c>
    </row>
    <row r="930" spans="1:5" x14ac:dyDescent="0.25">
      <c r="A930" s="1">
        <v>41893</v>
      </c>
      <c r="B930" s="3">
        <v>60.583281999999997</v>
      </c>
      <c r="C930" s="2">
        <f t="shared" si="42"/>
        <v>8.0256826637177085E-3</v>
      </c>
      <c r="D930" s="11">
        <f t="shared" si="43"/>
        <v>8.0256826637177085E-3</v>
      </c>
      <c r="E930">
        <f t="shared" si="44"/>
        <v>9</v>
      </c>
    </row>
    <row r="931" spans="1:5" x14ac:dyDescent="0.25">
      <c r="A931" s="1">
        <v>41894</v>
      </c>
      <c r="B931" s="3">
        <v>59.695757999999998</v>
      </c>
      <c r="C931" s="2">
        <f t="shared" si="42"/>
        <v>-1.4649652027765666E-2</v>
      </c>
      <c r="D931" s="11">
        <f t="shared" si="43"/>
        <v>-1.4649652027765666E-2</v>
      </c>
      <c r="E931">
        <f t="shared" si="44"/>
        <v>9</v>
      </c>
    </row>
    <row r="932" spans="1:5" x14ac:dyDescent="0.25">
      <c r="A932" s="1">
        <v>41897</v>
      </c>
      <c r="B932" s="3">
        <v>60.313166000000002</v>
      </c>
      <c r="C932" s="2">
        <f t="shared" si="42"/>
        <v>1.0342577440762285E-2</v>
      </c>
      <c r="D932" s="11">
        <f t="shared" si="43"/>
        <v>1.0342577440762285E-2</v>
      </c>
      <c r="E932">
        <f t="shared" si="44"/>
        <v>9</v>
      </c>
    </row>
    <row r="933" spans="1:5" x14ac:dyDescent="0.25">
      <c r="A933" s="1">
        <v>41898</v>
      </c>
      <c r="B933" s="3">
        <v>61.268219000000002</v>
      </c>
      <c r="C933" s="2">
        <f t="shared" si="42"/>
        <v>1.5834900790981515E-2</v>
      </c>
      <c r="D933" s="11">
        <f t="shared" si="43"/>
        <v>1.5834900790981515E-2</v>
      </c>
      <c r="E933">
        <f t="shared" si="44"/>
        <v>9</v>
      </c>
    </row>
    <row r="934" spans="1:5" x14ac:dyDescent="0.25">
      <c r="A934" s="1">
        <v>41899</v>
      </c>
      <c r="B934" s="3">
        <v>60.901634999999999</v>
      </c>
      <c r="C934" s="2">
        <f t="shared" si="42"/>
        <v>-5.9832651574220413E-3</v>
      </c>
      <c r="D934" s="11">
        <f t="shared" si="43"/>
        <v>-5.9832651574220413E-3</v>
      </c>
      <c r="E934">
        <f t="shared" si="44"/>
        <v>9</v>
      </c>
    </row>
    <row r="935" spans="1:5" x14ac:dyDescent="0.25">
      <c r="A935" s="1">
        <v>41900</v>
      </c>
      <c r="B935" s="3">
        <v>61.123516000000002</v>
      </c>
      <c r="C935" s="2">
        <f t="shared" si="42"/>
        <v>3.6432683621712837E-3</v>
      </c>
      <c r="D935" s="11">
        <f t="shared" si="43"/>
        <v>3.6432683621712837E-3</v>
      </c>
      <c r="E935">
        <f t="shared" si="44"/>
        <v>9</v>
      </c>
    </row>
    <row r="936" spans="1:5" x14ac:dyDescent="0.25">
      <c r="A936" s="1">
        <v>41901</v>
      </c>
      <c r="B936" s="3">
        <v>61.904921999999999</v>
      </c>
      <c r="C936" s="2">
        <f t="shared" si="42"/>
        <v>1.2784048613957301E-2</v>
      </c>
      <c r="D936" s="11">
        <f t="shared" si="43"/>
        <v>1.2784048613957301E-2</v>
      </c>
      <c r="E936">
        <f t="shared" si="44"/>
        <v>9</v>
      </c>
    </row>
    <row r="937" spans="1:5" x14ac:dyDescent="0.25">
      <c r="A937" s="1">
        <v>41904</v>
      </c>
      <c r="B937" s="3">
        <v>63.014330999999999</v>
      </c>
      <c r="C937" s="2">
        <f t="shared" si="42"/>
        <v>1.7921175960774159E-2</v>
      </c>
      <c r="D937" s="11">
        <f t="shared" si="43"/>
        <v>1.7921175960774159E-2</v>
      </c>
      <c r="E937">
        <f t="shared" si="44"/>
        <v>9</v>
      </c>
    </row>
    <row r="938" spans="1:5" x14ac:dyDescent="0.25">
      <c r="A938" s="1">
        <v>41905</v>
      </c>
      <c r="B938" s="3">
        <v>61.547984</v>
      </c>
      <c r="C938" s="2">
        <f t="shared" si="42"/>
        <v>-2.3270055822698473E-2</v>
      </c>
      <c r="D938" s="11">
        <f t="shared" si="43"/>
        <v>-2.3270055822698473E-2</v>
      </c>
      <c r="E938">
        <f t="shared" si="44"/>
        <v>9</v>
      </c>
    </row>
    <row r="939" spans="1:5" x14ac:dyDescent="0.25">
      <c r="A939" s="1">
        <v>41906</v>
      </c>
      <c r="B939" s="3">
        <v>62.647747000000003</v>
      </c>
      <c r="C939" s="2">
        <f t="shared" si="42"/>
        <v>1.7868383796291409E-2</v>
      </c>
      <c r="D939" s="11">
        <f t="shared" si="43"/>
        <v>1.7868383796291409E-2</v>
      </c>
      <c r="E939">
        <f t="shared" si="44"/>
        <v>9</v>
      </c>
    </row>
    <row r="940" spans="1:5" x14ac:dyDescent="0.25">
      <c r="A940" s="1">
        <v>41907</v>
      </c>
      <c r="B940" s="3">
        <v>61.692689999999999</v>
      </c>
      <c r="C940" s="2">
        <f t="shared" si="42"/>
        <v>-1.5244873849972666E-2</v>
      </c>
      <c r="D940" s="11">
        <f t="shared" si="43"/>
        <v>-1.5244873849972666E-2</v>
      </c>
      <c r="E940">
        <f t="shared" si="44"/>
        <v>9</v>
      </c>
    </row>
    <row r="941" spans="1:5" x14ac:dyDescent="0.25">
      <c r="A941" s="1">
        <v>41908</v>
      </c>
      <c r="B941" s="3">
        <v>61.789163000000002</v>
      </c>
      <c r="C941" s="2">
        <f t="shared" si="42"/>
        <v>1.5637671173035759E-3</v>
      </c>
      <c r="D941" s="11">
        <f t="shared" si="43"/>
        <v>1.5637671173035759E-3</v>
      </c>
      <c r="E941">
        <f t="shared" si="44"/>
        <v>9</v>
      </c>
    </row>
    <row r="942" spans="1:5" x14ac:dyDescent="0.25">
      <c r="A942" s="1">
        <v>41911</v>
      </c>
      <c r="B942" s="3">
        <v>61.827744000000003</v>
      </c>
      <c r="C942" s="2">
        <f t="shared" si="42"/>
        <v>6.2439751773301483E-4</v>
      </c>
      <c r="D942" s="11">
        <f t="shared" si="43"/>
        <v>6.2439751773301483E-4</v>
      </c>
      <c r="E942">
        <f t="shared" si="44"/>
        <v>9</v>
      </c>
    </row>
    <row r="943" spans="1:5" x14ac:dyDescent="0.25">
      <c r="A943" s="1">
        <v>41912</v>
      </c>
      <c r="B943" s="3">
        <v>62.03998</v>
      </c>
      <c r="C943" s="2">
        <f t="shared" si="42"/>
        <v>3.4326984338939681E-3</v>
      </c>
      <c r="D943" s="11">
        <f t="shared" si="43"/>
        <v>3.4326984338939681E-3</v>
      </c>
      <c r="E943">
        <f t="shared" si="44"/>
        <v>9</v>
      </c>
    </row>
    <row r="944" spans="1:5" x14ac:dyDescent="0.25">
      <c r="A944" s="1">
        <v>41913</v>
      </c>
      <c r="B944" s="3">
        <v>61.326103000000003</v>
      </c>
      <c r="C944" s="2">
        <f t="shared" si="42"/>
        <v>-1.1506725179472923E-2</v>
      </c>
      <c r="D944" s="11">
        <f t="shared" si="43"/>
        <v>-1.1506725179472923E-2</v>
      </c>
      <c r="E944">
        <f t="shared" si="44"/>
        <v>10</v>
      </c>
    </row>
    <row r="945" spans="1:5" x14ac:dyDescent="0.25">
      <c r="A945" s="1">
        <v>41914</v>
      </c>
      <c r="B945" s="3">
        <v>61.355043000000002</v>
      </c>
      <c r="C945" s="2">
        <f t="shared" si="42"/>
        <v>4.7190345683629419E-4</v>
      </c>
      <c r="D945" s="11">
        <f t="shared" si="43"/>
        <v>4.7190345683629419E-4</v>
      </c>
      <c r="E945">
        <f t="shared" si="44"/>
        <v>10</v>
      </c>
    </row>
    <row r="946" spans="1:5" x14ac:dyDescent="0.25">
      <c r="A946" s="1">
        <v>41915</v>
      </c>
      <c r="B946" s="3">
        <v>62.454802000000001</v>
      </c>
      <c r="C946" s="2">
        <f t="shared" si="42"/>
        <v>1.7924508666712184E-2</v>
      </c>
      <c r="D946" s="11">
        <f t="shared" si="43"/>
        <v>1.7924508666712184E-2</v>
      </c>
      <c r="E946">
        <f t="shared" si="44"/>
        <v>10</v>
      </c>
    </row>
    <row r="947" spans="1:5" x14ac:dyDescent="0.25">
      <c r="A947" s="1">
        <v>41918</v>
      </c>
      <c r="B947" s="3">
        <v>62.406571999999997</v>
      </c>
      <c r="C947" s="2">
        <f t="shared" si="42"/>
        <v>-7.7223845814135749E-4</v>
      </c>
      <c r="D947" s="11">
        <f t="shared" si="43"/>
        <v>-7.7223845814135749E-4</v>
      </c>
      <c r="E947">
        <f t="shared" si="44"/>
        <v>10</v>
      </c>
    </row>
    <row r="948" spans="1:5" x14ac:dyDescent="0.25">
      <c r="A948" s="1">
        <v>41919</v>
      </c>
      <c r="B948" s="3">
        <v>61.904921999999999</v>
      </c>
      <c r="C948" s="2">
        <f t="shared" si="42"/>
        <v>-8.0384162103952442E-3</v>
      </c>
      <c r="D948" s="11">
        <f t="shared" si="43"/>
        <v>-8.0384162103952442E-3</v>
      </c>
      <c r="E948">
        <f t="shared" si="44"/>
        <v>10</v>
      </c>
    </row>
    <row r="949" spans="1:5" x14ac:dyDescent="0.25">
      <c r="A949" s="1">
        <v>41920</v>
      </c>
      <c r="B949" s="3">
        <v>62.898564</v>
      </c>
      <c r="C949" s="2">
        <f t="shared" si="42"/>
        <v>1.6051098489389928E-2</v>
      </c>
      <c r="D949" s="11">
        <f t="shared" si="43"/>
        <v>1.6051098489389928E-2</v>
      </c>
      <c r="E949">
        <f t="shared" si="44"/>
        <v>10</v>
      </c>
    </row>
    <row r="950" spans="1:5" x14ac:dyDescent="0.25">
      <c r="A950" s="1">
        <v>41921</v>
      </c>
      <c r="B950" s="3">
        <v>61.991748999999999</v>
      </c>
      <c r="C950" s="2">
        <f t="shared" si="42"/>
        <v>-1.4417101795837528E-2</v>
      </c>
      <c r="D950" s="11">
        <f t="shared" si="43"/>
        <v>-1.4417101795837528E-2</v>
      </c>
      <c r="E950">
        <f t="shared" si="44"/>
        <v>10</v>
      </c>
    </row>
    <row r="951" spans="1:5" x14ac:dyDescent="0.25">
      <c r="A951" s="1">
        <v>41922</v>
      </c>
      <c r="B951" s="3">
        <v>62.155746999999998</v>
      </c>
      <c r="C951" s="2">
        <f t="shared" si="42"/>
        <v>2.6454810945888852E-3</v>
      </c>
      <c r="D951" s="11">
        <f t="shared" si="43"/>
        <v>2.6454810945888852E-3</v>
      </c>
      <c r="E951">
        <f t="shared" si="44"/>
        <v>10</v>
      </c>
    </row>
    <row r="952" spans="1:5" x14ac:dyDescent="0.25">
      <c r="A952" s="1">
        <v>41925</v>
      </c>
      <c r="B952" s="3">
        <v>61.538338000000003</v>
      </c>
      <c r="C952" s="2">
        <f t="shared" si="42"/>
        <v>-9.9332568555566547E-3</v>
      </c>
      <c r="D952" s="11">
        <f t="shared" si="43"/>
        <v>-9.9332568555566547E-3</v>
      </c>
      <c r="E952">
        <f t="shared" si="44"/>
        <v>10</v>
      </c>
    </row>
    <row r="953" spans="1:5" x14ac:dyDescent="0.25">
      <c r="A953" s="1">
        <v>41926</v>
      </c>
      <c r="B953" s="3">
        <v>61.818103000000001</v>
      </c>
      <c r="C953" s="2">
        <f t="shared" si="42"/>
        <v>4.5461903764771414E-3</v>
      </c>
      <c r="D953" s="11">
        <f t="shared" si="43"/>
        <v>4.5461903764771414E-3</v>
      </c>
      <c r="E953">
        <f t="shared" si="44"/>
        <v>10</v>
      </c>
    </row>
    <row r="954" spans="1:5" x14ac:dyDescent="0.25">
      <c r="A954" s="1">
        <v>41927</v>
      </c>
      <c r="B954" s="3">
        <v>59.946579</v>
      </c>
      <c r="C954" s="2">
        <f t="shared" si="42"/>
        <v>-3.0274691541408199E-2</v>
      </c>
      <c r="D954" s="11">
        <f t="shared" si="43"/>
        <v>-3.0274691541408199E-2</v>
      </c>
      <c r="E954">
        <f t="shared" si="44"/>
        <v>10</v>
      </c>
    </row>
    <row r="955" spans="1:5" x14ac:dyDescent="0.25">
      <c r="A955" s="1">
        <v>41928</v>
      </c>
      <c r="B955" s="3">
        <v>59.666814000000002</v>
      </c>
      <c r="C955" s="2">
        <f t="shared" si="42"/>
        <v>-4.6669051790261063E-3</v>
      </c>
      <c r="D955" s="11">
        <f t="shared" si="43"/>
        <v>-4.6669051790261063E-3</v>
      </c>
      <c r="E955">
        <f t="shared" si="44"/>
        <v>10</v>
      </c>
    </row>
    <row r="956" spans="1:5" x14ac:dyDescent="0.25">
      <c r="A956" s="1">
        <v>41929</v>
      </c>
      <c r="B956" s="3">
        <v>60.863045999999997</v>
      </c>
      <c r="C956" s="2">
        <f t="shared" si="42"/>
        <v>2.0048531500274084E-2</v>
      </c>
      <c r="D956" s="11">
        <f t="shared" si="43"/>
        <v>2.0048531500274084E-2</v>
      </c>
      <c r="E956">
        <f t="shared" si="44"/>
        <v>10</v>
      </c>
    </row>
    <row r="957" spans="1:5" x14ac:dyDescent="0.25">
      <c r="A957" s="1">
        <v>41932</v>
      </c>
      <c r="B957" s="3">
        <v>62.589860000000002</v>
      </c>
      <c r="C957" s="2">
        <f t="shared" si="42"/>
        <v>2.8372125838066083E-2</v>
      </c>
      <c r="D957" s="11">
        <f t="shared" si="43"/>
        <v>2.8372125838066083E-2</v>
      </c>
      <c r="E957">
        <f t="shared" si="44"/>
        <v>10</v>
      </c>
    </row>
    <row r="958" spans="1:5" x14ac:dyDescent="0.25">
      <c r="A958" s="1">
        <v>41933</v>
      </c>
      <c r="B958" s="3">
        <v>63.05292</v>
      </c>
      <c r="C958" s="2">
        <f t="shared" si="42"/>
        <v>7.3983229871419859E-3</v>
      </c>
      <c r="D958" s="11">
        <f t="shared" si="43"/>
        <v>7.3983229871419859E-3</v>
      </c>
      <c r="E958">
        <f t="shared" si="44"/>
        <v>10</v>
      </c>
    </row>
    <row r="959" spans="1:5" x14ac:dyDescent="0.25">
      <c r="A959" s="1">
        <v>41934</v>
      </c>
      <c r="B959" s="3">
        <v>63.120449000000001</v>
      </c>
      <c r="C959" s="2">
        <f t="shared" si="42"/>
        <v>1.0709892579122489E-3</v>
      </c>
      <c r="D959" s="11">
        <f t="shared" si="43"/>
        <v>1.0709892579122489E-3</v>
      </c>
      <c r="E959">
        <f t="shared" si="44"/>
        <v>10</v>
      </c>
    </row>
    <row r="960" spans="1:5" x14ac:dyDescent="0.25">
      <c r="A960" s="1">
        <v>41935</v>
      </c>
      <c r="B960" s="3">
        <v>64.586793</v>
      </c>
      <c r="C960" s="2">
        <f t="shared" si="42"/>
        <v>2.3230886713115736E-2</v>
      </c>
      <c r="D960" s="11">
        <f t="shared" si="43"/>
        <v>2.3230886713115736E-2</v>
      </c>
      <c r="E960">
        <f t="shared" si="44"/>
        <v>10</v>
      </c>
    </row>
    <row r="961" spans="1:5" x14ac:dyDescent="0.25">
      <c r="A961" s="1">
        <v>41936</v>
      </c>
      <c r="B961" s="3">
        <v>64.442093</v>
      </c>
      <c r="C961" s="2">
        <f t="shared" si="42"/>
        <v>-2.2403961131806046E-3</v>
      </c>
      <c r="D961" s="11">
        <f t="shared" si="43"/>
        <v>-2.2403961131806046E-3</v>
      </c>
      <c r="E961">
        <f t="shared" si="44"/>
        <v>10</v>
      </c>
    </row>
    <row r="962" spans="1:5" x14ac:dyDescent="0.25">
      <c r="A962" s="1">
        <v>41939</v>
      </c>
      <c r="B962" s="3">
        <v>65.522554999999997</v>
      </c>
      <c r="C962" s="2">
        <f t="shared" si="42"/>
        <v>1.6766401426471317E-2</v>
      </c>
      <c r="D962" s="11">
        <f t="shared" si="43"/>
        <v>1.6766401426471317E-2</v>
      </c>
      <c r="E962">
        <f t="shared" si="44"/>
        <v>10</v>
      </c>
    </row>
    <row r="963" spans="1:5" x14ac:dyDescent="0.25">
      <c r="A963" s="1">
        <v>41940</v>
      </c>
      <c r="B963" s="3">
        <v>65.503264000000001</v>
      </c>
      <c r="C963" s="2">
        <f t="shared" si="42"/>
        <v>-2.944177008969737E-4</v>
      </c>
      <c r="D963" s="11">
        <f t="shared" si="43"/>
        <v>-2.944177008969737E-4</v>
      </c>
      <c r="E963">
        <f t="shared" si="44"/>
        <v>10</v>
      </c>
    </row>
    <row r="964" spans="1:5" x14ac:dyDescent="0.25">
      <c r="A964" s="1">
        <v>41941</v>
      </c>
      <c r="B964" s="3">
        <v>65.329616999999999</v>
      </c>
      <c r="C964" s="2">
        <f t="shared" ref="C964:C1027" si="45">(B964-B963)/B963</f>
        <v>-2.6509671334851732E-3</v>
      </c>
      <c r="D964" s="11">
        <f t="shared" ref="D964:D1027" si="46">C964</f>
        <v>-2.6509671334851732E-3</v>
      </c>
      <c r="E964">
        <f t="shared" ref="E964:E1027" si="47">MONTH(A964)</f>
        <v>10</v>
      </c>
    </row>
    <row r="965" spans="1:5" x14ac:dyDescent="0.25">
      <c r="A965" s="1">
        <v>41942</v>
      </c>
      <c r="B965" s="3">
        <v>66.506555000000006</v>
      </c>
      <c r="C965" s="2">
        <f t="shared" si="45"/>
        <v>1.8015381905575948E-2</v>
      </c>
      <c r="D965" s="11">
        <f t="shared" si="46"/>
        <v>1.8015381905575948E-2</v>
      </c>
      <c r="E965">
        <f t="shared" si="47"/>
        <v>10</v>
      </c>
    </row>
    <row r="966" spans="1:5" x14ac:dyDescent="0.25">
      <c r="A966" s="1">
        <v>41943</v>
      </c>
      <c r="B966" s="3">
        <v>66.805610000000001</v>
      </c>
      <c r="C966" s="2">
        <f t="shared" si="45"/>
        <v>4.4966244304790043E-3</v>
      </c>
      <c r="D966" s="11">
        <f t="shared" si="46"/>
        <v>4.4966244304790043E-3</v>
      </c>
      <c r="E966">
        <f t="shared" si="47"/>
        <v>10</v>
      </c>
    </row>
    <row r="967" spans="1:5" x14ac:dyDescent="0.25">
      <c r="A967" s="1">
        <v>41946</v>
      </c>
      <c r="B967" s="3">
        <v>67.075725000000006</v>
      </c>
      <c r="C967" s="2">
        <f t="shared" si="45"/>
        <v>4.0432981601396063E-3</v>
      </c>
      <c r="D967" s="11">
        <f t="shared" si="46"/>
        <v>4.0432981601396063E-3</v>
      </c>
      <c r="E967">
        <f t="shared" si="47"/>
        <v>11</v>
      </c>
    </row>
    <row r="968" spans="1:5" x14ac:dyDescent="0.25">
      <c r="A968" s="1">
        <v>41947</v>
      </c>
      <c r="B968" s="3">
        <v>67.866781000000003</v>
      </c>
      <c r="C968" s="2">
        <f t="shared" si="45"/>
        <v>1.1793476701146315E-2</v>
      </c>
      <c r="D968" s="11">
        <f t="shared" si="46"/>
        <v>1.1793476701146315E-2</v>
      </c>
      <c r="E968">
        <f t="shared" si="47"/>
        <v>11</v>
      </c>
    </row>
    <row r="969" spans="1:5" x14ac:dyDescent="0.25">
      <c r="A969" s="1">
        <v>41948</v>
      </c>
      <c r="B969" s="3">
        <v>66.564435000000003</v>
      </c>
      <c r="C969" s="2">
        <f t="shared" si="45"/>
        <v>-1.9189741738303456E-2</v>
      </c>
      <c r="D969" s="11">
        <f t="shared" si="46"/>
        <v>-1.9189741738303456E-2</v>
      </c>
      <c r="E969">
        <f t="shared" si="47"/>
        <v>11</v>
      </c>
    </row>
    <row r="970" spans="1:5" x14ac:dyDescent="0.25">
      <c r="A970" s="1">
        <v>41949</v>
      </c>
      <c r="B970" s="3">
        <v>67.471256999999994</v>
      </c>
      <c r="C970" s="2">
        <f t="shared" si="45"/>
        <v>1.3623220868621376E-2</v>
      </c>
      <c r="D970" s="11">
        <f t="shared" si="46"/>
        <v>1.3623220868621376E-2</v>
      </c>
      <c r="E970">
        <f t="shared" si="47"/>
        <v>11</v>
      </c>
    </row>
    <row r="971" spans="1:5" x14ac:dyDescent="0.25">
      <c r="A971" s="1">
        <v>41950</v>
      </c>
      <c r="B971" s="3">
        <v>67.480897999999996</v>
      </c>
      <c r="C971" s="2">
        <f t="shared" si="45"/>
        <v>1.4289047556950081E-4</v>
      </c>
      <c r="D971" s="11">
        <f t="shared" si="46"/>
        <v>1.4289047556950081E-4</v>
      </c>
      <c r="E971">
        <f t="shared" si="47"/>
        <v>11</v>
      </c>
    </row>
    <row r="972" spans="1:5" x14ac:dyDescent="0.25">
      <c r="A972" s="1">
        <v>41953</v>
      </c>
      <c r="B972" s="3">
        <v>67.982547999999994</v>
      </c>
      <c r="C972" s="2">
        <f t="shared" si="45"/>
        <v>7.4339556062220447E-3</v>
      </c>
      <c r="D972" s="11">
        <f t="shared" si="46"/>
        <v>7.4339556062220447E-3</v>
      </c>
      <c r="E972">
        <f t="shared" si="47"/>
        <v>11</v>
      </c>
    </row>
    <row r="973" spans="1:5" x14ac:dyDescent="0.25">
      <c r="A973" s="1">
        <v>41954</v>
      </c>
      <c r="B973" s="3">
        <v>67.278312</v>
      </c>
      <c r="C973" s="2">
        <f t="shared" si="45"/>
        <v>-1.0359070389653453E-2</v>
      </c>
      <c r="D973" s="11">
        <f t="shared" si="46"/>
        <v>-1.0359070389653453E-2</v>
      </c>
      <c r="E973">
        <f t="shared" si="47"/>
        <v>11</v>
      </c>
    </row>
    <row r="974" spans="1:5" x14ac:dyDescent="0.25">
      <c r="A974" s="1">
        <v>41955</v>
      </c>
      <c r="B974" s="3">
        <v>68.165842999999995</v>
      </c>
      <c r="C974" s="2">
        <f t="shared" si="45"/>
        <v>1.319193323399665E-2</v>
      </c>
      <c r="D974" s="11">
        <f t="shared" si="46"/>
        <v>1.319193323399665E-2</v>
      </c>
      <c r="E974">
        <f t="shared" si="47"/>
        <v>11</v>
      </c>
    </row>
    <row r="975" spans="1:5" x14ac:dyDescent="0.25">
      <c r="A975" s="1">
        <v>41956</v>
      </c>
      <c r="B975" s="3">
        <v>68.214073999999997</v>
      </c>
      <c r="C975" s="2">
        <f t="shared" si="45"/>
        <v>7.0755378173788957E-4</v>
      </c>
      <c r="D975" s="11">
        <f t="shared" si="46"/>
        <v>7.0755378173788957E-4</v>
      </c>
      <c r="E975">
        <f t="shared" si="47"/>
        <v>11</v>
      </c>
    </row>
    <row r="976" spans="1:5" x14ac:dyDescent="0.25">
      <c r="A976" s="1">
        <v>41957</v>
      </c>
      <c r="B976" s="3">
        <v>67.625604999999993</v>
      </c>
      <c r="C976" s="2">
        <f t="shared" si="45"/>
        <v>-8.6267974553169702E-3</v>
      </c>
      <c r="D976" s="11">
        <f t="shared" si="46"/>
        <v>-8.6267974553169702E-3</v>
      </c>
      <c r="E976">
        <f t="shared" si="47"/>
        <v>11</v>
      </c>
    </row>
    <row r="977" spans="1:5" x14ac:dyDescent="0.25">
      <c r="A977" s="1">
        <v>41960</v>
      </c>
      <c r="B977" s="3">
        <v>68.252662999999998</v>
      </c>
      <c r="C977" s="2">
        <f t="shared" si="45"/>
        <v>9.2724937543997611E-3</v>
      </c>
      <c r="D977" s="11">
        <f t="shared" si="46"/>
        <v>9.2724937543997611E-3</v>
      </c>
      <c r="E977">
        <f t="shared" si="47"/>
        <v>11</v>
      </c>
    </row>
    <row r="978" spans="1:5" x14ac:dyDescent="0.25">
      <c r="A978" s="1">
        <v>41961</v>
      </c>
      <c r="B978" s="3">
        <v>68.397369999999995</v>
      </c>
      <c r="C978" s="2">
        <f t="shared" si="45"/>
        <v>2.1201663589301535E-3</v>
      </c>
      <c r="D978" s="11">
        <f t="shared" si="46"/>
        <v>2.1201663589301535E-3</v>
      </c>
      <c r="E978">
        <f t="shared" si="47"/>
        <v>11</v>
      </c>
    </row>
    <row r="979" spans="1:5" x14ac:dyDescent="0.25">
      <c r="A979" s="1">
        <v>41962</v>
      </c>
      <c r="B979" s="3">
        <v>68.667484999999999</v>
      </c>
      <c r="C979" s="2">
        <f t="shared" si="45"/>
        <v>3.9492015555569479E-3</v>
      </c>
      <c r="D979" s="11">
        <f t="shared" si="46"/>
        <v>3.9492015555569479E-3</v>
      </c>
      <c r="E979">
        <f t="shared" si="47"/>
        <v>11</v>
      </c>
    </row>
    <row r="980" spans="1:5" x14ac:dyDescent="0.25">
      <c r="A980" s="1">
        <v>41963</v>
      </c>
      <c r="B980" s="3">
        <v>69.227013999999997</v>
      </c>
      <c r="C980" s="2">
        <f t="shared" si="45"/>
        <v>8.1483834743619598E-3</v>
      </c>
      <c r="D980" s="11">
        <f t="shared" si="46"/>
        <v>8.1483834743619598E-3</v>
      </c>
      <c r="E980">
        <f t="shared" si="47"/>
        <v>11</v>
      </c>
    </row>
    <row r="981" spans="1:5" x14ac:dyDescent="0.25">
      <c r="A981" s="1">
        <v>41964</v>
      </c>
      <c r="B981" s="3">
        <v>69.439250000000001</v>
      </c>
      <c r="C981" s="2">
        <f t="shared" si="45"/>
        <v>3.0657974067754001E-3</v>
      </c>
      <c r="D981" s="11">
        <f t="shared" si="46"/>
        <v>3.0657974067754001E-3</v>
      </c>
      <c r="E981">
        <f t="shared" si="47"/>
        <v>11</v>
      </c>
    </row>
    <row r="982" spans="1:5" x14ac:dyDescent="0.25">
      <c r="A982" s="1">
        <v>41967</v>
      </c>
      <c r="B982" s="3">
        <v>70.124187000000006</v>
      </c>
      <c r="C982" s="2">
        <f t="shared" si="45"/>
        <v>9.8638306145300385E-3</v>
      </c>
      <c r="D982" s="11">
        <f t="shared" si="46"/>
        <v>9.8638306145300385E-3</v>
      </c>
      <c r="E982">
        <f t="shared" si="47"/>
        <v>11</v>
      </c>
    </row>
    <row r="983" spans="1:5" x14ac:dyDescent="0.25">
      <c r="A983" s="1">
        <v>41968</v>
      </c>
      <c r="B983" s="3">
        <v>70.674066999999994</v>
      </c>
      <c r="C983" s="2">
        <f t="shared" si="45"/>
        <v>7.8415169362318227E-3</v>
      </c>
      <c r="D983" s="11">
        <f t="shared" si="46"/>
        <v>7.8415169362318227E-3</v>
      </c>
      <c r="E983">
        <f t="shared" si="47"/>
        <v>11</v>
      </c>
    </row>
    <row r="984" spans="1:5" x14ac:dyDescent="0.25">
      <c r="A984" s="1">
        <v>41969</v>
      </c>
      <c r="B984" s="3">
        <v>70.317125000000004</v>
      </c>
      <c r="C984" s="2">
        <f t="shared" si="45"/>
        <v>-5.0505371369103389E-3</v>
      </c>
      <c r="D984" s="11">
        <f t="shared" si="46"/>
        <v>-5.0505371369103389E-3</v>
      </c>
      <c r="E984">
        <f t="shared" si="47"/>
        <v>11</v>
      </c>
    </row>
    <row r="985" spans="1:5" x14ac:dyDescent="0.25">
      <c r="A985" s="1">
        <v>41971</v>
      </c>
      <c r="B985" s="3">
        <v>71.387944000000005</v>
      </c>
      <c r="C985" s="2">
        <f t="shared" si="45"/>
        <v>1.5228424085882352E-2</v>
      </c>
      <c r="D985" s="11">
        <f t="shared" si="46"/>
        <v>1.5228424085882352E-2</v>
      </c>
      <c r="E985">
        <f t="shared" si="47"/>
        <v>11</v>
      </c>
    </row>
    <row r="986" spans="1:5" x14ac:dyDescent="0.25">
      <c r="A986" s="1">
        <v>41974</v>
      </c>
      <c r="B986" s="3">
        <v>70.452181999999993</v>
      </c>
      <c r="C986" s="2">
        <f t="shared" si="45"/>
        <v>-1.310812369102563E-2</v>
      </c>
      <c r="D986" s="11">
        <f t="shared" si="46"/>
        <v>-1.310812369102563E-2</v>
      </c>
      <c r="E986">
        <f t="shared" si="47"/>
        <v>12</v>
      </c>
    </row>
    <row r="987" spans="1:5" x14ac:dyDescent="0.25">
      <c r="A987" s="1">
        <v>41975</v>
      </c>
      <c r="B987" s="3">
        <v>70.992412999999999</v>
      </c>
      <c r="C987" s="2">
        <f t="shared" si="45"/>
        <v>7.6680520697003495E-3</v>
      </c>
      <c r="D987" s="11">
        <f t="shared" si="46"/>
        <v>7.6680520697003495E-3</v>
      </c>
      <c r="E987">
        <f t="shared" si="47"/>
        <v>12</v>
      </c>
    </row>
    <row r="988" spans="1:5" x14ac:dyDescent="0.25">
      <c r="A988" s="1">
        <v>41976</v>
      </c>
      <c r="B988" s="3">
        <v>69.844423000000006</v>
      </c>
      <c r="C988" s="2">
        <f t="shared" si="45"/>
        <v>-1.617060121621719E-2</v>
      </c>
      <c r="D988" s="11">
        <f t="shared" si="46"/>
        <v>-1.617060121621719E-2</v>
      </c>
      <c r="E988">
        <f t="shared" si="47"/>
        <v>12</v>
      </c>
    </row>
    <row r="989" spans="1:5" x14ac:dyDescent="0.25">
      <c r="A989" s="1">
        <v>41977</v>
      </c>
      <c r="B989" s="3">
        <v>69.574307000000005</v>
      </c>
      <c r="C989" s="2">
        <f t="shared" si="45"/>
        <v>-3.8673953967663468E-3</v>
      </c>
      <c r="D989" s="11">
        <f t="shared" si="46"/>
        <v>-3.8673953967663468E-3</v>
      </c>
      <c r="E989">
        <f t="shared" si="47"/>
        <v>12</v>
      </c>
    </row>
    <row r="990" spans="1:5" x14ac:dyDescent="0.25">
      <c r="A990" s="1">
        <v>41978</v>
      </c>
      <c r="B990" s="3">
        <v>69.400660999999999</v>
      </c>
      <c r="C990" s="2">
        <f t="shared" si="45"/>
        <v>-2.4958351363816682E-3</v>
      </c>
      <c r="D990" s="11">
        <f t="shared" si="46"/>
        <v>-2.4958351363816682E-3</v>
      </c>
      <c r="E990">
        <f t="shared" si="47"/>
        <v>12</v>
      </c>
    </row>
    <row r="991" spans="1:5" x14ac:dyDescent="0.25">
      <c r="A991" s="1">
        <v>41981</v>
      </c>
      <c r="B991" s="3">
        <v>69.227013999999997</v>
      </c>
      <c r="C991" s="2">
        <f t="shared" si="45"/>
        <v>-2.5020943244330562E-3</v>
      </c>
      <c r="D991" s="11">
        <f t="shared" si="46"/>
        <v>-2.5020943244330562E-3</v>
      </c>
      <c r="E991">
        <f t="shared" si="47"/>
        <v>12</v>
      </c>
    </row>
    <row r="992" spans="1:5" x14ac:dyDescent="0.25">
      <c r="A992" s="1">
        <v>41982</v>
      </c>
      <c r="B992" s="3">
        <v>68.735014000000007</v>
      </c>
      <c r="C992" s="2">
        <f t="shared" si="45"/>
        <v>-7.1070521689696195E-3</v>
      </c>
      <c r="D992" s="11">
        <f t="shared" si="46"/>
        <v>-7.1070521689696195E-3</v>
      </c>
      <c r="E992">
        <f t="shared" si="47"/>
        <v>12</v>
      </c>
    </row>
    <row r="993" spans="1:5" x14ac:dyDescent="0.25">
      <c r="A993" s="1">
        <v>41983</v>
      </c>
      <c r="B993" s="3">
        <v>68.725364999999996</v>
      </c>
      <c r="C993" s="2">
        <f t="shared" si="45"/>
        <v>-1.4037969061896506E-4</v>
      </c>
      <c r="D993" s="11">
        <f t="shared" si="46"/>
        <v>-1.4037969061896506E-4</v>
      </c>
      <c r="E993">
        <f t="shared" si="47"/>
        <v>12</v>
      </c>
    </row>
    <row r="994" spans="1:5" x14ac:dyDescent="0.25">
      <c r="A994" s="1">
        <v>41984</v>
      </c>
      <c r="B994" s="3">
        <v>68.919422999999995</v>
      </c>
      <c r="C994" s="2">
        <f t="shared" si="45"/>
        <v>2.8236736174482055E-3</v>
      </c>
      <c r="D994" s="11">
        <f t="shared" si="46"/>
        <v>2.8236736174482055E-3</v>
      </c>
      <c r="E994">
        <f t="shared" si="47"/>
        <v>12</v>
      </c>
    </row>
    <row r="995" spans="1:5" x14ac:dyDescent="0.25">
      <c r="A995" s="1">
        <v>41985</v>
      </c>
      <c r="B995" s="3">
        <v>68.123788000000005</v>
      </c>
      <c r="C995" s="2">
        <f t="shared" si="45"/>
        <v>-1.1544423405866155E-2</v>
      </c>
      <c r="D995" s="11">
        <f t="shared" si="46"/>
        <v>-1.1544423405866155E-2</v>
      </c>
      <c r="E995">
        <f t="shared" si="47"/>
        <v>12</v>
      </c>
    </row>
    <row r="996" spans="1:5" x14ac:dyDescent="0.25">
      <c r="A996" s="1">
        <v>41988</v>
      </c>
      <c r="B996" s="3">
        <v>67.832706999999999</v>
      </c>
      <c r="C996" s="2">
        <f t="shared" si="45"/>
        <v>-4.2728246409316738E-3</v>
      </c>
      <c r="D996" s="11">
        <f t="shared" si="46"/>
        <v>-4.2728246409316738E-3</v>
      </c>
      <c r="E996">
        <f t="shared" si="47"/>
        <v>12</v>
      </c>
    </row>
    <row r="997" spans="1:5" x14ac:dyDescent="0.25">
      <c r="A997" s="1">
        <v>41989</v>
      </c>
      <c r="B997" s="3">
        <v>67.813297000000006</v>
      </c>
      <c r="C997" s="2">
        <f t="shared" si="45"/>
        <v>-2.8614514823938086E-4</v>
      </c>
      <c r="D997" s="11">
        <f t="shared" si="46"/>
        <v>-2.8614514823938086E-4</v>
      </c>
      <c r="E997">
        <f t="shared" si="47"/>
        <v>12</v>
      </c>
    </row>
    <row r="998" spans="1:5" x14ac:dyDescent="0.25">
      <c r="A998" s="1">
        <v>41990</v>
      </c>
      <c r="B998" s="3">
        <v>68.414877000000004</v>
      </c>
      <c r="C998" s="2">
        <f t="shared" si="45"/>
        <v>8.8711215442009612E-3</v>
      </c>
      <c r="D998" s="11">
        <f t="shared" si="46"/>
        <v>8.8711215442009612E-3</v>
      </c>
      <c r="E998">
        <f t="shared" si="47"/>
        <v>12</v>
      </c>
    </row>
    <row r="999" spans="1:5" x14ac:dyDescent="0.25">
      <c r="A999" s="1">
        <v>41991</v>
      </c>
      <c r="B999" s="3">
        <v>70.161388000000002</v>
      </c>
      <c r="C999" s="2">
        <f t="shared" si="45"/>
        <v>2.552823415877804E-2</v>
      </c>
      <c r="D999" s="11">
        <f t="shared" si="46"/>
        <v>2.552823415877804E-2</v>
      </c>
      <c r="E999">
        <f t="shared" si="47"/>
        <v>12</v>
      </c>
    </row>
    <row r="1000" spans="1:5" x14ac:dyDescent="0.25">
      <c r="A1000" s="1">
        <v>41992</v>
      </c>
      <c r="B1000" s="3">
        <v>69.530708000000004</v>
      </c>
      <c r="C1000" s="2">
        <f t="shared" si="45"/>
        <v>-8.9889897845236207E-3</v>
      </c>
      <c r="D1000" s="11">
        <f t="shared" si="46"/>
        <v>-8.9889897845236207E-3</v>
      </c>
      <c r="E1000">
        <f t="shared" si="47"/>
        <v>12</v>
      </c>
    </row>
    <row r="1001" spans="1:5" x14ac:dyDescent="0.25">
      <c r="A1001" s="1">
        <v>41995</v>
      </c>
      <c r="B1001" s="3">
        <v>70.598021000000003</v>
      </c>
      <c r="C1001" s="2">
        <f t="shared" si="45"/>
        <v>1.5350239206538765E-2</v>
      </c>
      <c r="D1001" s="11">
        <f t="shared" si="46"/>
        <v>1.5350239206538765E-2</v>
      </c>
      <c r="E1001">
        <f t="shared" si="47"/>
        <v>12</v>
      </c>
    </row>
    <row r="1002" spans="1:5" x14ac:dyDescent="0.25">
      <c r="A1002" s="1">
        <v>41996</v>
      </c>
      <c r="B1002" s="3">
        <v>71.267512999999994</v>
      </c>
      <c r="C1002" s="2">
        <f t="shared" si="45"/>
        <v>9.4831553422721447E-3</v>
      </c>
      <c r="D1002" s="11">
        <f t="shared" si="46"/>
        <v>9.4831553422721447E-3</v>
      </c>
      <c r="E1002">
        <f t="shared" si="47"/>
        <v>12</v>
      </c>
    </row>
    <row r="1003" spans="1:5" x14ac:dyDescent="0.25">
      <c r="A1003" s="1">
        <v>41997</v>
      </c>
      <c r="B1003" s="3">
        <v>71.296627999999998</v>
      </c>
      <c r="C1003" s="2">
        <f t="shared" si="45"/>
        <v>4.0853116342090464E-4</v>
      </c>
      <c r="D1003" s="11">
        <f t="shared" si="46"/>
        <v>4.0853116342090464E-4</v>
      </c>
      <c r="E1003">
        <f t="shared" si="47"/>
        <v>12</v>
      </c>
    </row>
    <row r="1004" spans="1:5" x14ac:dyDescent="0.25">
      <c r="A1004" s="1">
        <v>41999</v>
      </c>
      <c r="B1004" s="3">
        <v>70.937619999999995</v>
      </c>
      <c r="C1004" s="2">
        <f t="shared" si="45"/>
        <v>-5.0354134560193073E-3</v>
      </c>
      <c r="D1004" s="11">
        <f t="shared" si="46"/>
        <v>-5.0354134560193073E-3</v>
      </c>
      <c r="E1004">
        <f t="shared" si="47"/>
        <v>12</v>
      </c>
    </row>
    <row r="1005" spans="1:5" x14ac:dyDescent="0.25">
      <c r="A1005" s="1">
        <v>42002</v>
      </c>
      <c r="B1005" s="3">
        <v>70.743565000000004</v>
      </c>
      <c r="C1005" s="2">
        <f t="shared" si="45"/>
        <v>-2.7355724649345673E-3</v>
      </c>
      <c r="D1005" s="11">
        <f t="shared" si="46"/>
        <v>-2.7355724649345673E-3</v>
      </c>
      <c r="E1005">
        <f t="shared" si="47"/>
        <v>12</v>
      </c>
    </row>
    <row r="1006" spans="1:5" x14ac:dyDescent="0.25">
      <c r="A1006" s="1">
        <v>42003</v>
      </c>
      <c r="B1006" s="3">
        <v>70.539799000000002</v>
      </c>
      <c r="C1006" s="2">
        <f t="shared" si="45"/>
        <v>-2.8803467848984095E-3</v>
      </c>
      <c r="D1006" s="11">
        <f t="shared" si="46"/>
        <v>-2.8803467848984095E-3</v>
      </c>
      <c r="E1006">
        <f t="shared" si="47"/>
        <v>12</v>
      </c>
    </row>
    <row r="1007" spans="1:5" x14ac:dyDescent="0.25">
      <c r="A1007" s="1">
        <v>42004</v>
      </c>
      <c r="B1007" s="3">
        <v>69.550110000000004</v>
      </c>
      <c r="C1007" s="2">
        <f t="shared" si="45"/>
        <v>-1.4030221435703247E-2</v>
      </c>
      <c r="D1007" s="11">
        <f t="shared" si="46"/>
        <v>-1.4030221435703247E-2</v>
      </c>
      <c r="E1007">
        <f t="shared" si="47"/>
        <v>12</v>
      </c>
    </row>
    <row r="1008" spans="1:5" x14ac:dyDescent="0.25">
      <c r="A1008" s="1">
        <v>42006</v>
      </c>
      <c r="B1008" s="3">
        <v>69.472485000000006</v>
      </c>
      <c r="C1008" s="2">
        <f t="shared" si="45"/>
        <v>-1.116101757423498E-3</v>
      </c>
      <c r="D1008" s="11">
        <f t="shared" si="46"/>
        <v>-1.116101757423498E-3</v>
      </c>
      <c r="E1008">
        <f t="shared" si="47"/>
        <v>1</v>
      </c>
    </row>
    <row r="1009" spans="1:5" x14ac:dyDescent="0.25">
      <c r="A1009" s="1">
        <v>42009</v>
      </c>
      <c r="B1009" s="3">
        <v>69.259021000000004</v>
      </c>
      <c r="C1009" s="2">
        <f t="shared" si="45"/>
        <v>-3.0726409167600938E-3</v>
      </c>
      <c r="D1009" s="11">
        <f t="shared" si="46"/>
        <v>-3.0726409167600938E-3</v>
      </c>
      <c r="E1009">
        <f t="shared" si="47"/>
        <v>1</v>
      </c>
    </row>
    <row r="1010" spans="1:5" x14ac:dyDescent="0.25">
      <c r="A1010" s="1">
        <v>42010</v>
      </c>
      <c r="B1010" s="3">
        <v>69.356055999999995</v>
      </c>
      <c r="C1010" s="2">
        <f t="shared" si="45"/>
        <v>1.4010449266961354E-3</v>
      </c>
      <c r="D1010" s="11">
        <f t="shared" si="46"/>
        <v>1.4010449266961354E-3</v>
      </c>
      <c r="E1010">
        <f t="shared" si="47"/>
        <v>1</v>
      </c>
    </row>
    <row r="1011" spans="1:5" x14ac:dyDescent="0.25">
      <c r="A1011" s="1">
        <v>42011</v>
      </c>
      <c r="B1011" s="3">
        <v>70.365146999999993</v>
      </c>
      <c r="C1011" s="2">
        <f t="shared" si="45"/>
        <v>1.4549428819885577E-2</v>
      </c>
      <c r="D1011" s="11">
        <f t="shared" si="46"/>
        <v>1.4549428819885577E-2</v>
      </c>
      <c r="E1011">
        <f t="shared" si="47"/>
        <v>1</v>
      </c>
    </row>
    <row r="1012" spans="1:5" x14ac:dyDescent="0.25">
      <c r="A1012" s="1">
        <v>42012</v>
      </c>
      <c r="B1012" s="3">
        <v>71.995227999999997</v>
      </c>
      <c r="C1012" s="2">
        <f t="shared" si="45"/>
        <v>2.3166028488507306E-2</v>
      </c>
      <c r="D1012" s="11">
        <f t="shared" si="46"/>
        <v>2.3166028488507306E-2</v>
      </c>
      <c r="E1012">
        <f t="shared" si="47"/>
        <v>1</v>
      </c>
    </row>
    <row r="1013" spans="1:5" x14ac:dyDescent="0.25">
      <c r="A1013" s="1">
        <v>42013</v>
      </c>
      <c r="B1013" s="3">
        <v>71.655629000000005</v>
      </c>
      <c r="C1013" s="2">
        <f t="shared" si="45"/>
        <v>-4.7169654077627568E-3</v>
      </c>
      <c r="D1013" s="11">
        <f t="shared" si="46"/>
        <v>-4.7169654077627568E-3</v>
      </c>
      <c r="E1013">
        <f t="shared" si="47"/>
        <v>1</v>
      </c>
    </row>
    <row r="1014" spans="1:5" x14ac:dyDescent="0.25">
      <c r="A1014" s="1">
        <v>42016</v>
      </c>
      <c r="B1014" s="3">
        <v>71.054057</v>
      </c>
      <c r="C1014" s="2">
        <f t="shared" si="45"/>
        <v>-8.3953209035399629E-3</v>
      </c>
      <c r="D1014" s="11">
        <f t="shared" si="46"/>
        <v>-8.3953209035399629E-3</v>
      </c>
      <c r="E1014">
        <f t="shared" si="47"/>
        <v>1</v>
      </c>
    </row>
    <row r="1015" spans="1:5" x14ac:dyDescent="0.25">
      <c r="A1015" s="1">
        <v>42017</v>
      </c>
      <c r="B1015" s="3">
        <v>71.597414000000001</v>
      </c>
      <c r="C1015" s="2">
        <f t="shared" si="45"/>
        <v>7.6470932546469561E-3</v>
      </c>
      <c r="D1015" s="11">
        <f t="shared" si="46"/>
        <v>7.6470932546469561E-3</v>
      </c>
      <c r="E1015">
        <f t="shared" si="47"/>
        <v>1</v>
      </c>
    </row>
    <row r="1016" spans="1:5" x14ac:dyDescent="0.25">
      <c r="A1016" s="1">
        <v>42018</v>
      </c>
      <c r="B1016" s="3">
        <v>72.587102999999999</v>
      </c>
      <c r="C1016" s="2">
        <f t="shared" si="45"/>
        <v>1.3822971315695822E-2</v>
      </c>
      <c r="D1016" s="11">
        <f t="shared" si="46"/>
        <v>1.3822971315695822E-2</v>
      </c>
      <c r="E1016">
        <f t="shared" si="47"/>
        <v>1</v>
      </c>
    </row>
    <row r="1017" spans="1:5" x14ac:dyDescent="0.25">
      <c r="A1017" s="1">
        <v>42019</v>
      </c>
      <c r="B1017" s="3">
        <v>73.266307999999995</v>
      </c>
      <c r="C1017" s="2">
        <f t="shared" si="45"/>
        <v>9.3571030104341816E-3</v>
      </c>
      <c r="D1017" s="11">
        <f t="shared" si="46"/>
        <v>9.3571030104341816E-3</v>
      </c>
      <c r="E1017">
        <f t="shared" si="47"/>
        <v>1</v>
      </c>
    </row>
    <row r="1018" spans="1:5" x14ac:dyDescent="0.25">
      <c r="A1018" s="1">
        <v>42020</v>
      </c>
      <c r="B1018" s="3">
        <v>74.188077000000007</v>
      </c>
      <c r="C1018" s="2">
        <f t="shared" si="45"/>
        <v>1.2581076147579483E-2</v>
      </c>
      <c r="D1018" s="11">
        <f t="shared" si="46"/>
        <v>1.2581076147579483E-2</v>
      </c>
      <c r="E1018">
        <f t="shared" si="47"/>
        <v>1</v>
      </c>
    </row>
    <row r="1019" spans="1:5" x14ac:dyDescent="0.25">
      <c r="A1019" s="1">
        <v>42024</v>
      </c>
      <c r="B1019" s="3">
        <v>75.488264000000001</v>
      </c>
      <c r="C1019" s="2">
        <f t="shared" si="45"/>
        <v>1.7525551983238411E-2</v>
      </c>
      <c r="D1019" s="11">
        <f t="shared" si="46"/>
        <v>1.7525551983238411E-2</v>
      </c>
      <c r="E1019">
        <f t="shared" si="47"/>
        <v>1</v>
      </c>
    </row>
    <row r="1020" spans="1:5" x14ac:dyDescent="0.25">
      <c r="A1020" s="1">
        <v>42025</v>
      </c>
      <c r="B1020" s="3">
        <v>76.400328000000002</v>
      </c>
      <c r="C1020" s="2">
        <f t="shared" si="45"/>
        <v>1.2082195982146323E-2</v>
      </c>
      <c r="D1020" s="11">
        <f t="shared" si="46"/>
        <v>1.2082195982146323E-2</v>
      </c>
      <c r="E1020">
        <f t="shared" si="47"/>
        <v>1</v>
      </c>
    </row>
    <row r="1021" spans="1:5" x14ac:dyDescent="0.25">
      <c r="A1021" s="1">
        <v>42026</v>
      </c>
      <c r="B1021" s="3">
        <v>76.982498000000007</v>
      </c>
      <c r="C1021" s="2">
        <f t="shared" si="45"/>
        <v>7.6199934639024714E-3</v>
      </c>
      <c r="D1021" s="11">
        <f t="shared" si="46"/>
        <v>7.6199934639024714E-3</v>
      </c>
      <c r="E1021">
        <f t="shared" si="47"/>
        <v>1</v>
      </c>
    </row>
    <row r="1022" spans="1:5" x14ac:dyDescent="0.25">
      <c r="A1022" s="1">
        <v>42027</v>
      </c>
      <c r="B1022" s="3">
        <v>76.177166</v>
      </c>
      <c r="C1022" s="2">
        <f t="shared" si="45"/>
        <v>-1.0461234967979436E-2</v>
      </c>
      <c r="D1022" s="11">
        <f t="shared" si="46"/>
        <v>-1.0461234967979436E-2</v>
      </c>
      <c r="E1022">
        <f t="shared" si="47"/>
        <v>1</v>
      </c>
    </row>
    <row r="1023" spans="1:5" x14ac:dyDescent="0.25">
      <c r="A1023" s="1">
        <v>42030</v>
      </c>
      <c r="B1023" s="3">
        <v>76.769041000000001</v>
      </c>
      <c r="C1023" s="2">
        <f t="shared" si="45"/>
        <v>7.7697167153737605E-3</v>
      </c>
      <c r="D1023" s="11">
        <f t="shared" si="46"/>
        <v>7.7697167153737605E-3</v>
      </c>
      <c r="E1023">
        <f t="shared" si="47"/>
        <v>1</v>
      </c>
    </row>
    <row r="1024" spans="1:5" x14ac:dyDescent="0.25">
      <c r="A1024" s="1">
        <v>42031</v>
      </c>
      <c r="B1024" s="3">
        <v>76.846659000000002</v>
      </c>
      <c r="C1024" s="2">
        <f t="shared" si="45"/>
        <v>1.0110586115046178E-3</v>
      </c>
      <c r="D1024" s="11">
        <f t="shared" si="46"/>
        <v>1.0110586115046178E-3</v>
      </c>
      <c r="E1024">
        <f t="shared" si="47"/>
        <v>1</v>
      </c>
    </row>
    <row r="1025" spans="1:5" x14ac:dyDescent="0.25">
      <c r="A1025" s="1">
        <v>42032</v>
      </c>
      <c r="B1025" s="3">
        <v>76.128648999999996</v>
      </c>
      <c r="C1025" s="2">
        <f t="shared" si="45"/>
        <v>-9.3434120538669965E-3</v>
      </c>
      <c r="D1025" s="11">
        <f t="shared" si="46"/>
        <v>-9.3434120538669965E-3</v>
      </c>
      <c r="E1025">
        <f t="shared" si="47"/>
        <v>1</v>
      </c>
    </row>
    <row r="1026" spans="1:5" x14ac:dyDescent="0.25">
      <c r="A1026" s="1">
        <v>42033</v>
      </c>
      <c r="B1026" s="3">
        <v>76.730228999999994</v>
      </c>
      <c r="C1026" s="2">
        <f t="shared" si="45"/>
        <v>7.9021499514591205E-3</v>
      </c>
      <c r="D1026" s="11">
        <f t="shared" si="46"/>
        <v>7.9021499514591205E-3</v>
      </c>
      <c r="E1026">
        <f t="shared" si="47"/>
        <v>1</v>
      </c>
    </row>
    <row r="1027" spans="1:5" x14ac:dyDescent="0.25">
      <c r="A1027" s="1">
        <v>42034</v>
      </c>
      <c r="B1027" s="3">
        <v>74.974006000000003</v>
      </c>
      <c r="C1027" s="2">
        <f t="shared" si="45"/>
        <v>-2.2888280445507229E-2</v>
      </c>
      <c r="D1027" s="11">
        <f t="shared" si="46"/>
        <v>-2.2888280445507229E-2</v>
      </c>
      <c r="E1027">
        <f t="shared" si="47"/>
        <v>1</v>
      </c>
    </row>
    <row r="1028" spans="1:5" x14ac:dyDescent="0.25">
      <c r="A1028" s="1">
        <v>42037</v>
      </c>
      <c r="B1028" s="3">
        <v>76.167461000000003</v>
      </c>
      <c r="C1028" s="2">
        <f t="shared" ref="C1028:C1091" si="48">(B1028-B1027)/B1027</f>
        <v>1.5918250386674018E-2</v>
      </c>
      <c r="D1028" s="11">
        <f t="shared" ref="D1028:D1091" si="49">C1028</f>
        <v>1.5918250386674018E-2</v>
      </c>
      <c r="E1028">
        <f t="shared" ref="E1028:E1091" si="50">MONTH(A1028)</f>
        <v>2</v>
      </c>
    </row>
    <row r="1029" spans="1:5" x14ac:dyDescent="0.25">
      <c r="A1029" s="1">
        <v>42038</v>
      </c>
      <c r="B1029" s="3">
        <v>75.507666</v>
      </c>
      <c r="C1029" s="2">
        <f t="shared" si="48"/>
        <v>-8.6624260719416982E-3</v>
      </c>
      <c r="D1029" s="11">
        <f t="shared" si="49"/>
        <v>-8.6624260719416982E-3</v>
      </c>
      <c r="E1029">
        <f t="shared" si="50"/>
        <v>2</v>
      </c>
    </row>
    <row r="1030" spans="1:5" x14ac:dyDescent="0.25">
      <c r="A1030" s="1">
        <v>42039</v>
      </c>
      <c r="B1030" s="3">
        <v>76.313006000000001</v>
      </c>
      <c r="C1030" s="2">
        <f t="shared" si="48"/>
        <v>1.0665672012693401E-2</v>
      </c>
      <c r="D1030" s="11">
        <f t="shared" si="49"/>
        <v>1.0665672012693401E-2</v>
      </c>
      <c r="E1030">
        <f t="shared" si="50"/>
        <v>2</v>
      </c>
    </row>
    <row r="1031" spans="1:5" x14ac:dyDescent="0.25">
      <c r="A1031" s="1">
        <v>42040</v>
      </c>
      <c r="B1031" s="3">
        <v>75.061335999999997</v>
      </c>
      <c r="C1031" s="2">
        <f t="shared" si="48"/>
        <v>-1.6401791327680163E-2</v>
      </c>
      <c r="D1031" s="11">
        <f t="shared" si="49"/>
        <v>-1.6401791327680163E-2</v>
      </c>
      <c r="E1031">
        <f t="shared" si="50"/>
        <v>2</v>
      </c>
    </row>
    <row r="1032" spans="1:5" x14ac:dyDescent="0.25">
      <c r="A1032" s="1">
        <v>42041</v>
      </c>
      <c r="B1032" s="3">
        <v>75.672612999999998</v>
      </c>
      <c r="C1032" s="2">
        <f t="shared" si="48"/>
        <v>8.1436999735789561E-3</v>
      </c>
      <c r="D1032" s="11">
        <f t="shared" si="49"/>
        <v>8.1436999735789561E-3</v>
      </c>
      <c r="E1032">
        <f t="shared" si="50"/>
        <v>2</v>
      </c>
    </row>
    <row r="1033" spans="1:5" x14ac:dyDescent="0.25">
      <c r="A1033" s="1">
        <v>42044</v>
      </c>
      <c r="B1033" s="3">
        <v>75.565881000000005</v>
      </c>
      <c r="C1033" s="2">
        <f t="shared" si="48"/>
        <v>-1.4104442250460392E-3</v>
      </c>
      <c r="D1033" s="11">
        <f t="shared" si="49"/>
        <v>-1.4104442250460392E-3</v>
      </c>
      <c r="E1033">
        <f t="shared" si="50"/>
        <v>2</v>
      </c>
    </row>
    <row r="1034" spans="1:5" x14ac:dyDescent="0.25">
      <c r="A1034" s="1">
        <v>42045</v>
      </c>
      <c r="B1034" s="3">
        <v>76.448845000000006</v>
      </c>
      <c r="C1034" s="2">
        <f t="shared" si="48"/>
        <v>1.168469140193047E-2</v>
      </c>
      <c r="D1034" s="11">
        <f t="shared" si="49"/>
        <v>1.168469140193047E-2</v>
      </c>
      <c r="E1034">
        <f t="shared" si="50"/>
        <v>2</v>
      </c>
    </row>
    <row r="1035" spans="1:5" x14ac:dyDescent="0.25">
      <c r="A1035" s="1">
        <v>42046</v>
      </c>
      <c r="B1035" s="3">
        <v>77.128041999999994</v>
      </c>
      <c r="C1035" s="2">
        <f t="shared" si="48"/>
        <v>8.8843330464964884E-3</v>
      </c>
      <c r="D1035" s="11">
        <f t="shared" si="49"/>
        <v>8.8843330464964884E-3</v>
      </c>
      <c r="E1035">
        <f t="shared" si="50"/>
        <v>2</v>
      </c>
    </row>
    <row r="1036" spans="1:5" x14ac:dyDescent="0.25">
      <c r="A1036" s="1">
        <v>42047</v>
      </c>
      <c r="B1036" s="3">
        <v>75.973406999999995</v>
      </c>
      <c r="C1036" s="2">
        <f t="shared" si="48"/>
        <v>-1.4970365771764296E-2</v>
      </c>
      <c r="D1036" s="11">
        <f t="shared" si="49"/>
        <v>-1.4970365771764296E-2</v>
      </c>
      <c r="E1036">
        <f t="shared" si="50"/>
        <v>2</v>
      </c>
    </row>
    <row r="1037" spans="1:5" x14ac:dyDescent="0.25">
      <c r="A1037" s="1">
        <v>42048</v>
      </c>
      <c r="B1037" s="3">
        <v>74.663515000000004</v>
      </c>
      <c r="C1037" s="2">
        <f t="shared" si="48"/>
        <v>-1.7241453973493526E-2</v>
      </c>
      <c r="D1037" s="11">
        <f t="shared" si="49"/>
        <v>-1.7241453973493526E-2</v>
      </c>
      <c r="E1037">
        <f t="shared" si="50"/>
        <v>2</v>
      </c>
    </row>
    <row r="1038" spans="1:5" x14ac:dyDescent="0.25">
      <c r="A1038" s="1">
        <v>42052</v>
      </c>
      <c r="B1038" s="3">
        <v>74.779951999999994</v>
      </c>
      <c r="C1038" s="2">
        <f t="shared" si="48"/>
        <v>1.5594899329343197E-3</v>
      </c>
      <c r="D1038" s="11">
        <f t="shared" si="49"/>
        <v>1.5594899329343197E-3</v>
      </c>
      <c r="E1038">
        <f t="shared" si="50"/>
        <v>2</v>
      </c>
    </row>
    <row r="1039" spans="1:5" x14ac:dyDescent="0.25">
      <c r="A1039" s="1">
        <v>42053</v>
      </c>
      <c r="B1039" s="3">
        <v>75.701721000000006</v>
      </c>
      <c r="C1039" s="2">
        <f t="shared" si="48"/>
        <v>1.2326418717145097E-2</v>
      </c>
      <c r="D1039" s="11">
        <f t="shared" si="49"/>
        <v>1.2326418717145097E-2</v>
      </c>
      <c r="E1039">
        <f t="shared" si="50"/>
        <v>2</v>
      </c>
    </row>
    <row r="1040" spans="1:5" x14ac:dyDescent="0.25">
      <c r="A1040" s="1">
        <v>42054</v>
      </c>
      <c r="B1040" s="3">
        <v>75.895781999999997</v>
      </c>
      <c r="C1040" s="2">
        <f t="shared" si="48"/>
        <v>2.5634952209341541E-3</v>
      </c>
      <c r="D1040" s="11">
        <f t="shared" si="49"/>
        <v>2.5634952209341541E-3</v>
      </c>
      <c r="E1040">
        <f t="shared" si="50"/>
        <v>2</v>
      </c>
    </row>
    <row r="1041" spans="1:5" x14ac:dyDescent="0.25">
      <c r="A1041" s="1">
        <v>42055</v>
      </c>
      <c r="B1041" s="3">
        <v>76.477952999999999</v>
      </c>
      <c r="C1041" s="2">
        <f t="shared" si="48"/>
        <v>7.6706634368692911E-3</v>
      </c>
      <c r="D1041" s="11">
        <f t="shared" si="49"/>
        <v>7.6706634368692911E-3</v>
      </c>
      <c r="E1041">
        <f t="shared" si="50"/>
        <v>2</v>
      </c>
    </row>
    <row r="1042" spans="1:5" x14ac:dyDescent="0.25">
      <c r="A1042" s="1">
        <v>42058</v>
      </c>
      <c r="B1042" s="3">
        <v>76.507059999999996</v>
      </c>
      <c r="C1042" s="2">
        <f t="shared" si="48"/>
        <v>3.8059334564036017E-4</v>
      </c>
      <c r="D1042" s="11">
        <f t="shared" si="49"/>
        <v>3.8059334564036017E-4</v>
      </c>
      <c r="E1042">
        <f t="shared" si="50"/>
        <v>2</v>
      </c>
    </row>
    <row r="1043" spans="1:5" x14ac:dyDescent="0.25">
      <c r="A1043" s="1">
        <v>42059</v>
      </c>
      <c r="B1043" s="3">
        <v>76.565281999999996</v>
      </c>
      <c r="C1043" s="2">
        <f t="shared" si="48"/>
        <v>7.6100166442156668E-4</v>
      </c>
      <c r="D1043" s="11">
        <f t="shared" si="49"/>
        <v>7.6100166442156668E-4</v>
      </c>
      <c r="E1043">
        <f t="shared" si="50"/>
        <v>2</v>
      </c>
    </row>
    <row r="1044" spans="1:5" x14ac:dyDescent="0.25">
      <c r="A1044" s="1">
        <v>42060</v>
      </c>
      <c r="B1044" s="3">
        <v>76.681712000000005</v>
      </c>
      <c r="C1044" s="2">
        <f t="shared" si="48"/>
        <v>1.5206631120356646E-3</v>
      </c>
      <c r="D1044" s="11">
        <f t="shared" si="49"/>
        <v>1.5206631120356646E-3</v>
      </c>
      <c r="E1044">
        <f t="shared" si="50"/>
        <v>2</v>
      </c>
    </row>
    <row r="1045" spans="1:5" x14ac:dyDescent="0.25">
      <c r="A1045" s="1">
        <v>42061</v>
      </c>
      <c r="B1045" s="3">
        <v>75.866675000000001</v>
      </c>
      <c r="C1045" s="2">
        <f t="shared" si="48"/>
        <v>-1.0628831552430698E-2</v>
      </c>
      <c r="D1045" s="11">
        <f t="shared" si="49"/>
        <v>-1.0628831552430698E-2</v>
      </c>
      <c r="E1045">
        <f t="shared" si="50"/>
        <v>2</v>
      </c>
    </row>
    <row r="1046" spans="1:5" x14ac:dyDescent="0.25">
      <c r="A1046" s="1">
        <v>42062</v>
      </c>
      <c r="B1046" s="3">
        <v>76.448845000000006</v>
      </c>
      <c r="C1046" s="2">
        <f t="shared" si="48"/>
        <v>7.6735931817231342E-3</v>
      </c>
      <c r="D1046" s="11">
        <f t="shared" si="49"/>
        <v>7.6735931817231342E-3</v>
      </c>
      <c r="E1046">
        <f t="shared" si="50"/>
        <v>2</v>
      </c>
    </row>
    <row r="1047" spans="1:5" x14ac:dyDescent="0.25">
      <c r="A1047" s="1">
        <v>42065</v>
      </c>
      <c r="B1047" s="3">
        <v>76.846659000000002</v>
      </c>
      <c r="C1047" s="2">
        <f t="shared" si="48"/>
        <v>5.2036626583435858E-3</v>
      </c>
      <c r="D1047" s="11">
        <f t="shared" si="49"/>
        <v>5.2036626583435858E-3</v>
      </c>
      <c r="E1047">
        <f t="shared" si="50"/>
        <v>3</v>
      </c>
    </row>
    <row r="1048" spans="1:5" x14ac:dyDescent="0.25">
      <c r="A1048" s="1">
        <v>42066</v>
      </c>
      <c r="B1048" s="3">
        <v>76.642899</v>
      </c>
      <c r="C1048" s="2">
        <f t="shared" si="48"/>
        <v>-2.6515141016085369E-3</v>
      </c>
      <c r="D1048" s="11">
        <f t="shared" si="49"/>
        <v>-2.6515141016085369E-3</v>
      </c>
      <c r="E1048">
        <f t="shared" si="50"/>
        <v>3</v>
      </c>
    </row>
    <row r="1049" spans="1:5" x14ac:dyDescent="0.25">
      <c r="A1049" s="1">
        <v>42067</v>
      </c>
      <c r="B1049" s="3">
        <v>75.701721000000006</v>
      </c>
      <c r="C1049" s="2">
        <f t="shared" si="48"/>
        <v>-1.2280041755727346E-2</v>
      </c>
      <c r="D1049" s="11">
        <f t="shared" si="49"/>
        <v>-1.2280041755727346E-2</v>
      </c>
      <c r="E1049">
        <f t="shared" si="50"/>
        <v>3</v>
      </c>
    </row>
    <row r="1050" spans="1:5" x14ac:dyDescent="0.25">
      <c r="A1050" s="1">
        <v>42068</v>
      </c>
      <c r="B1050" s="3">
        <v>76.555577</v>
      </c>
      <c r="C1050" s="2">
        <f t="shared" si="48"/>
        <v>1.127921517134324E-2</v>
      </c>
      <c r="D1050" s="11">
        <f t="shared" si="49"/>
        <v>1.127921517134324E-2</v>
      </c>
      <c r="E1050">
        <f t="shared" si="50"/>
        <v>3</v>
      </c>
    </row>
    <row r="1051" spans="1:5" x14ac:dyDescent="0.25">
      <c r="A1051" s="1">
        <v>42069</v>
      </c>
      <c r="B1051" s="3">
        <v>76.021917000000002</v>
      </c>
      <c r="C1051" s="2">
        <f t="shared" si="48"/>
        <v>-6.9708833884172487E-3</v>
      </c>
      <c r="D1051" s="11">
        <f t="shared" si="49"/>
        <v>-6.9708833884172487E-3</v>
      </c>
      <c r="E1051">
        <f t="shared" si="50"/>
        <v>3</v>
      </c>
    </row>
    <row r="1052" spans="1:5" x14ac:dyDescent="0.25">
      <c r="A1052" s="1">
        <v>42072</v>
      </c>
      <c r="B1052" s="3">
        <v>76.448845000000006</v>
      </c>
      <c r="C1052" s="2">
        <f t="shared" si="48"/>
        <v>5.6158541753163595E-3</v>
      </c>
      <c r="D1052" s="11">
        <f t="shared" si="49"/>
        <v>5.6158541753163595E-3</v>
      </c>
      <c r="E1052">
        <f t="shared" si="50"/>
        <v>3</v>
      </c>
    </row>
    <row r="1053" spans="1:5" x14ac:dyDescent="0.25">
      <c r="A1053" s="1">
        <v>42073</v>
      </c>
      <c r="B1053" s="3">
        <v>75.633801000000005</v>
      </c>
      <c r="C1053" s="2">
        <f t="shared" si="48"/>
        <v>-1.0661299068677889E-2</v>
      </c>
      <c r="D1053" s="11">
        <f t="shared" si="49"/>
        <v>-1.0661299068677889E-2</v>
      </c>
      <c r="E1053">
        <f t="shared" si="50"/>
        <v>3</v>
      </c>
    </row>
    <row r="1054" spans="1:5" x14ac:dyDescent="0.25">
      <c r="A1054" s="1">
        <v>42074</v>
      </c>
      <c r="B1054" s="3">
        <v>74.585898</v>
      </c>
      <c r="C1054" s="2">
        <f t="shared" si="48"/>
        <v>-1.3854956198750412E-2</v>
      </c>
      <c r="D1054" s="11">
        <f t="shared" si="49"/>
        <v>-1.3854956198750412E-2</v>
      </c>
      <c r="E1054">
        <f t="shared" si="50"/>
        <v>3</v>
      </c>
    </row>
    <row r="1055" spans="1:5" x14ac:dyDescent="0.25">
      <c r="A1055" s="1">
        <v>42075</v>
      </c>
      <c r="B1055" s="3">
        <v>75.728261000000003</v>
      </c>
      <c r="C1055" s="2">
        <f t="shared" si="48"/>
        <v>1.5316072215152562E-2</v>
      </c>
      <c r="D1055" s="11">
        <f t="shared" si="49"/>
        <v>1.5316072215152562E-2</v>
      </c>
      <c r="E1055">
        <f t="shared" si="50"/>
        <v>3</v>
      </c>
    </row>
    <row r="1056" spans="1:5" x14ac:dyDescent="0.25">
      <c r="A1056" s="1">
        <v>42076</v>
      </c>
      <c r="B1056" s="3">
        <v>74.878811999999996</v>
      </c>
      <c r="C1056" s="2">
        <f t="shared" si="48"/>
        <v>-1.121706729803299E-2</v>
      </c>
      <c r="D1056" s="11">
        <f t="shared" si="49"/>
        <v>-1.121706729803299E-2</v>
      </c>
      <c r="E1056">
        <f t="shared" si="50"/>
        <v>3</v>
      </c>
    </row>
    <row r="1057" spans="1:5" x14ac:dyDescent="0.25">
      <c r="A1057" s="1">
        <v>42079</v>
      </c>
      <c r="B1057" s="3">
        <v>75.445109000000002</v>
      </c>
      <c r="C1057" s="2">
        <f t="shared" si="48"/>
        <v>7.5628470173913264E-3</v>
      </c>
      <c r="D1057" s="11">
        <f t="shared" si="49"/>
        <v>7.5628470173913264E-3</v>
      </c>
      <c r="E1057">
        <f t="shared" si="50"/>
        <v>3</v>
      </c>
    </row>
    <row r="1058" spans="1:5" x14ac:dyDescent="0.25">
      <c r="A1058" s="1">
        <v>42080</v>
      </c>
      <c r="B1058" s="3">
        <v>73.951244000000003</v>
      </c>
      <c r="C1058" s="2">
        <f t="shared" si="48"/>
        <v>-1.9800687145935459E-2</v>
      </c>
      <c r="D1058" s="11">
        <f t="shared" si="49"/>
        <v>-1.9800687145935459E-2</v>
      </c>
      <c r="E1058">
        <f t="shared" si="50"/>
        <v>3</v>
      </c>
    </row>
    <row r="1059" spans="1:5" x14ac:dyDescent="0.25">
      <c r="A1059" s="1">
        <v>42081</v>
      </c>
      <c r="B1059" s="3">
        <v>74.839755999999994</v>
      </c>
      <c r="C1059" s="2">
        <f t="shared" si="48"/>
        <v>1.201483507160463E-2</v>
      </c>
      <c r="D1059" s="11">
        <f t="shared" si="49"/>
        <v>1.201483507160463E-2</v>
      </c>
      <c r="E1059">
        <f t="shared" si="50"/>
        <v>3</v>
      </c>
    </row>
    <row r="1060" spans="1:5" x14ac:dyDescent="0.25">
      <c r="A1060" s="1">
        <v>42082</v>
      </c>
      <c r="B1060" s="3">
        <v>74.312509000000006</v>
      </c>
      <c r="C1060" s="2">
        <f t="shared" si="48"/>
        <v>-7.0450122793023068E-3</v>
      </c>
      <c r="D1060" s="11">
        <f t="shared" si="49"/>
        <v>-7.0450122793023068E-3</v>
      </c>
      <c r="E1060">
        <f t="shared" si="50"/>
        <v>3</v>
      </c>
    </row>
    <row r="1061" spans="1:5" x14ac:dyDescent="0.25">
      <c r="A1061" s="1">
        <v>42083</v>
      </c>
      <c r="B1061" s="3">
        <v>75.210779000000002</v>
      </c>
      <c r="C1061" s="2">
        <f t="shared" si="48"/>
        <v>1.2087736130669421E-2</v>
      </c>
      <c r="D1061" s="11">
        <f t="shared" si="49"/>
        <v>1.2087736130669421E-2</v>
      </c>
      <c r="E1061">
        <f t="shared" si="50"/>
        <v>3</v>
      </c>
    </row>
    <row r="1062" spans="1:5" x14ac:dyDescent="0.25">
      <c r="A1062" s="1">
        <v>42086</v>
      </c>
      <c r="B1062" s="3">
        <v>75.572042999999994</v>
      </c>
      <c r="C1062" s="2">
        <f t="shared" si="48"/>
        <v>4.8033540511525797E-3</v>
      </c>
      <c r="D1062" s="11">
        <f t="shared" si="49"/>
        <v>4.8033540511525797E-3</v>
      </c>
      <c r="E1062">
        <f t="shared" si="50"/>
        <v>3</v>
      </c>
    </row>
    <row r="1063" spans="1:5" x14ac:dyDescent="0.25">
      <c r="A1063" s="1">
        <v>42087</v>
      </c>
      <c r="B1063" s="3">
        <v>75.777083000000005</v>
      </c>
      <c r="C1063" s="2">
        <f t="shared" si="48"/>
        <v>2.7131726477212085E-3</v>
      </c>
      <c r="D1063" s="11">
        <f t="shared" si="49"/>
        <v>2.7131726477212085E-3</v>
      </c>
      <c r="E1063">
        <f t="shared" si="50"/>
        <v>3</v>
      </c>
    </row>
    <row r="1064" spans="1:5" x14ac:dyDescent="0.25">
      <c r="A1064" s="1">
        <v>42088</v>
      </c>
      <c r="B1064" s="3">
        <v>75.347471999999996</v>
      </c>
      <c r="C1064" s="2">
        <f t="shared" si="48"/>
        <v>-5.6694053530670797E-3</v>
      </c>
      <c r="D1064" s="11">
        <f t="shared" si="49"/>
        <v>-5.6694053530670797E-3</v>
      </c>
      <c r="E1064">
        <f t="shared" si="50"/>
        <v>3</v>
      </c>
    </row>
    <row r="1065" spans="1:5" x14ac:dyDescent="0.25">
      <c r="A1065" s="1">
        <v>42089</v>
      </c>
      <c r="B1065" s="3">
        <v>77.231892000000002</v>
      </c>
      <c r="C1065" s="2">
        <f t="shared" si="48"/>
        <v>2.500973091705062E-2</v>
      </c>
      <c r="D1065" s="11">
        <f t="shared" si="49"/>
        <v>2.500973091705062E-2</v>
      </c>
      <c r="E1065">
        <f t="shared" si="50"/>
        <v>3</v>
      </c>
    </row>
    <row r="1066" spans="1:5" x14ac:dyDescent="0.25">
      <c r="A1066" s="1">
        <v>42090</v>
      </c>
      <c r="B1066" s="3">
        <v>77.056141999999994</v>
      </c>
      <c r="C1066" s="2">
        <f t="shared" si="48"/>
        <v>-2.2756143278220846E-3</v>
      </c>
      <c r="D1066" s="11">
        <f t="shared" si="49"/>
        <v>-2.2756143278220846E-3</v>
      </c>
      <c r="E1066">
        <f t="shared" si="50"/>
        <v>3</v>
      </c>
    </row>
    <row r="1067" spans="1:5" x14ac:dyDescent="0.25">
      <c r="A1067" s="1">
        <v>42093</v>
      </c>
      <c r="B1067" s="3">
        <v>77.788428999999994</v>
      </c>
      <c r="C1067" s="2">
        <f t="shared" si="48"/>
        <v>9.5032917687469937E-3</v>
      </c>
      <c r="D1067" s="11">
        <f t="shared" si="49"/>
        <v>9.5032917687469937E-3</v>
      </c>
      <c r="E1067">
        <f t="shared" si="50"/>
        <v>3</v>
      </c>
    </row>
    <row r="1068" spans="1:5" x14ac:dyDescent="0.25">
      <c r="A1068" s="1">
        <v>42094</v>
      </c>
      <c r="B1068" s="3">
        <v>76.626538999999994</v>
      </c>
      <c r="C1068" s="2">
        <f t="shared" si="48"/>
        <v>-1.493654024045144E-2</v>
      </c>
      <c r="D1068" s="11">
        <f t="shared" si="49"/>
        <v>-1.493654024045144E-2</v>
      </c>
      <c r="E1068">
        <f t="shared" si="50"/>
        <v>3</v>
      </c>
    </row>
    <row r="1069" spans="1:5" x14ac:dyDescent="0.25">
      <c r="A1069" s="1">
        <v>42095</v>
      </c>
      <c r="B1069" s="3">
        <v>76.646062999999998</v>
      </c>
      <c r="C1069" s="2">
        <f t="shared" si="48"/>
        <v>2.5479422997303972E-4</v>
      </c>
      <c r="D1069" s="11">
        <f t="shared" si="49"/>
        <v>2.5479422997303972E-4</v>
      </c>
      <c r="E1069">
        <f t="shared" si="50"/>
        <v>4</v>
      </c>
    </row>
    <row r="1070" spans="1:5" x14ac:dyDescent="0.25">
      <c r="A1070" s="1">
        <v>42096</v>
      </c>
      <c r="B1070" s="3">
        <v>76.275040000000004</v>
      </c>
      <c r="C1070" s="2">
        <f t="shared" si="48"/>
        <v>-4.8407313497627908E-3</v>
      </c>
      <c r="D1070" s="11">
        <f t="shared" si="49"/>
        <v>-4.8407313497627908E-3</v>
      </c>
      <c r="E1070">
        <f t="shared" si="50"/>
        <v>4</v>
      </c>
    </row>
    <row r="1071" spans="1:5" x14ac:dyDescent="0.25">
      <c r="A1071" s="1">
        <v>42100</v>
      </c>
      <c r="B1071" s="3">
        <v>76.821811999999994</v>
      </c>
      <c r="C1071" s="2">
        <f t="shared" si="48"/>
        <v>7.1684262636897995E-3</v>
      </c>
      <c r="D1071" s="11">
        <f t="shared" si="49"/>
        <v>7.1684262636897995E-3</v>
      </c>
      <c r="E1071">
        <f t="shared" si="50"/>
        <v>4</v>
      </c>
    </row>
    <row r="1072" spans="1:5" x14ac:dyDescent="0.25">
      <c r="A1072" s="1">
        <v>42101</v>
      </c>
      <c r="B1072" s="3">
        <v>77.456462999999999</v>
      </c>
      <c r="C1072" s="2">
        <f t="shared" si="48"/>
        <v>8.2613385896183403E-3</v>
      </c>
      <c r="D1072" s="11">
        <f t="shared" si="49"/>
        <v>8.2613385896183403E-3</v>
      </c>
      <c r="E1072">
        <f t="shared" si="50"/>
        <v>4</v>
      </c>
    </row>
    <row r="1073" spans="1:5" x14ac:dyDescent="0.25">
      <c r="A1073" s="1">
        <v>42102</v>
      </c>
      <c r="B1073" s="3">
        <v>76.958505000000002</v>
      </c>
      <c r="C1073" s="2">
        <f t="shared" si="48"/>
        <v>-6.4288760513115219E-3</v>
      </c>
      <c r="D1073" s="11">
        <f t="shared" si="49"/>
        <v>-6.4288760513115219E-3</v>
      </c>
      <c r="E1073">
        <f t="shared" si="50"/>
        <v>4</v>
      </c>
    </row>
    <row r="1074" spans="1:5" x14ac:dyDescent="0.25">
      <c r="A1074" s="1">
        <v>42103</v>
      </c>
      <c r="B1074" s="3">
        <v>77.153779</v>
      </c>
      <c r="C1074" s="2">
        <f t="shared" si="48"/>
        <v>2.5373933654246235E-3</v>
      </c>
      <c r="D1074" s="11">
        <f t="shared" si="49"/>
        <v>2.5373933654246235E-3</v>
      </c>
      <c r="E1074">
        <f t="shared" si="50"/>
        <v>4</v>
      </c>
    </row>
    <row r="1075" spans="1:5" x14ac:dyDescent="0.25">
      <c r="A1075" s="1">
        <v>42104</v>
      </c>
      <c r="B1075" s="3">
        <v>76.860868999999994</v>
      </c>
      <c r="C1075" s="2">
        <f t="shared" si="48"/>
        <v>-3.7964439823486317E-3</v>
      </c>
      <c r="D1075" s="11">
        <f t="shared" si="49"/>
        <v>-3.7964439823486317E-3</v>
      </c>
      <c r="E1075">
        <f t="shared" si="50"/>
        <v>4</v>
      </c>
    </row>
    <row r="1076" spans="1:5" x14ac:dyDescent="0.25">
      <c r="A1076" s="1">
        <v>42107</v>
      </c>
      <c r="B1076" s="3">
        <v>76.255509000000004</v>
      </c>
      <c r="C1076" s="2">
        <f t="shared" si="48"/>
        <v>-7.8760493847654829E-3</v>
      </c>
      <c r="D1076" s="11">
        <f t="shared" si="49"/>
        <v>-7.8760493847654829E-3</v>
      </c>
      <c r="E1076">
        <f t="shared" si="50"/>
        <v>4</v>
      </c>
    </row>
    <row r="1077" spans="1:5" x14ac:dyDescent="0.25">
      <c r="A1077" s="1">
        <v>42108</v>
      </c>
      <c r="B1077" s="3">
        <v>76.304331000000005</v>
      </c>
      <c r="C1077" s="2">
        <f t="shared" si="48"/>
        <v>6.4024226761113417E-4</v>
      </c>
      <c r="D1077" s="11">
        <f t="shared" si="49"/>
        <v>6.4024226761113417E-4</v>
      </c>
      <c r="E1077">
        <f t="shared" si="50"/>
        <v>4</v>
      </c>
    </row>
    <row r="1078" spans="1:5" x14ac:dyDescent="0.25">
      <c r="A1078" s="1">
        <v>42109</v>
      </c>
      <c r="B1078" s="3">
        <v>76.177396000000002</v>
      </c>
      <c r="C1078" s="2">
        <f t="shared" si="48"/>
        <v>-1.6635359793666642E-3</v>
      </c>
      <c r="D1078" s="11">
        <f t="shared" si="49"/>
        <v>-1.6635359793666642E-3</v>
      </c>
      <c r="E1078">
        <f t="shared" si="50"/>
        <v>4</v>
      </c>
    </row>
    <row r="1079" spans="1:5" x14ac:dyDescent="0.25">
      <c r="A1079" s="1">
        <v>42110</v>
      </c>
      <c r="B1079" s="3">
        <v>76.509370000000004</v>
      </c>
      <c r="C1079" s="2">
        <f t="shared" si="48"/>
        <v>4.35790690456264E-3</v>
      </c>
      <c r="D1079" s="11">
        <f t="shared" si="49"/>
        <v>4.35790690456264E-3</v>
      </c>
      <c r="E1079">
        <f t="shared" si="50"/>
        <v>4</v>
      </c>
    </row>
    <row r="1080" spans="1:5" x14ac:dyDescent="0.25">
      <c r="A1080" s="1">
        <v>42111</v>
      </c>
      <c r="B1080" s="3">
        <v>75.161963999999998</v>
      </c>
      <c r="C1080" s="2">
        <f t="shared" si="48"/>
        <v>-1.7610993267883481E-2</v>
      </c>
      <c r="D1080" s="11">
        <f t="shared" si="49"/>
        <v>-1.7610993267883481E-2</v>
      </c>
      <c r="E1080">
        <f t="shared" si="50"/>
        <v>4</v>
      </c>
    </row>
    <row r="1081" spans="1:5" x14ac:dyDescent="0.25">
      <c r="A1081" s="1">
        <v>42114</v>
      </c>
      <c r="B1081" s="3">
        <v>75.952832000000001</v>
      </c>
      <c r="C1081" s="2">
        <f t="shared" si="48"/>
        <v>1.0522183800306274E-2</v>
      </c>
      <c r="D1081" s="11">
        <f t="shared" si="49"/>
        <v>1.0522183800306274E-2</v>
      </c>
      <c r="E1081">
        <f t="shared" si="50"/>
        <v>4</v>
      </c>
    </row>
    <row r="1082" spans="1:5" x14ac:dyDescent="0.25">
      <c r="A1082" s="1">
        <v>42115</v>
      </c>
      <c r="B1082" s="3">
        <v>77.319770000000005</v>
      </c>
      <c r="C1082" s="2">
        <f t="shared" si="48"/>
        <v>1.7997195943924838E-2</v>
      </c>
      <c r="D1082" s="11">
        <f t="shared" si="49"/>
        <v>1.7997195943924838E-2</v>
      </c>
      <c r="E1082">
        <f t="shared" si="50"/>
        <v>4</v>
      </c>
    </row>
    <row r="1083" spans="1:5" x14ac:dyDescent="0.25">
      <c r="A1083" s="1">
        <v>42116</v>
      </c>
      <c r="B1083" s="3">
        <v>76.948740000000001</v>
      </c>
      <c r="C1083" s="2">
        <f t="shared" si="48"/>
        <v>-4.7986433482666152E-3</v>
      </c>
      <c r="D1083" s="11">
        <f t="shared" si="49"/>
        <v>-4.7986433482666152E-3</v>
      </c>
      <c r="E1083">
        <f t="shared" si="50"/>
        <v>4</v>
      </c>
    </row>
    <row r="1084" spans="1:5" x14ac:dyDescent="0.25">
      <c r="A1084" s="1">
        <v>42117</v>
      </c>
      <c r="B1084" s="3">
        <v>77.085432999999995</v>
      </c>
      <c r="C1084" s="2">
        <f t="shared" si="48"/>
        <v>1.7764163519765751E-3</v>
      </c>
      <c r="D1084" s="11">
        <f t="shared" si="49"/>
        <v>1.7764163519765751E-3</v>
      </c>
      <c r="E1084">
        <f t="shared" si="50"/>
        <v>4</v>
      </c>
    </row>
    <row r="1085" spans="1:5" x14ac:dyDescent="0.25">
      <c r="A1085" s="1">
        <v>42118</v>
      </c>
      <c r="B1085" s="3">
        <v>76.997562000000002</v>
      </c>
      <c r="C1085" s="2">
        <f t="shared" si="48"/>
        <v>-1.1399170579996965E-3</v>
      </c>
      <c r="D1085" s="11">
        <f t="shared" si="49"/>
        <v>-1.1399170579996965E-3</v>
      </c>
      <c r="E1085">
        <f t="shared" si="50"/>
        <v>4</v>
      </c>
    </row>
    <row r="1086" spans="1:5" x14ac:dyDescent="0.25">
      <c r="A1086" s="1">
        <v>42121</v>
      </c>
      <c r="B1086" s="3">
        <v>75.415818999999999</v>
      </c>
      <c r="C1086" s="2">
        <f t="shared" si="48"/>
        <v>-2.0542767315152172E-2</v>
      </c>
      <c r="D1086" s="11">
        <f t="shared" si="49"/>
        <v>-2.0542767315152172E-2</v>
      </c>
      <c r="E1086">
        <f t="shared" si="50"/>
        <v>4</v>
      </c>
    </row>
    <row r="1087" spans="1:5" x14ac:dyDescent="0.25">
      <c r="A1087" s="1">
        <v>42122</v>
      </c>
      <c r="B1087" s="3">
        <v>74.449202</v>
      </c>
      <c r="C1087" s="2">
        <f t="shared" si="48"/>
        <v>-1.2817165056577843E-2</v>
      </c>
      <c r="D1087" s="11">
        <f t="shared" si="49"/>
        <v>-1.2817165056577843E-2</v>
      </c>
      <c r="E1087">
        <f t="shared" si="50"/>
        <v>4</v>
      </c>
    </row>
    <row r="1088" spans="1:5" x14ac:dyDescent="0.25">
      <c r="A1088" s="1">
        <v>42123</v>
      </c>
      <c r="B1088" s="3">
        <v>73.521641000000002</v>
      </c>
      <c r="C1088" s="2">
        <f t="shared" si="48"/>
        <v>-1.2458978405168093E-2</v>
      </c>
      <c r="D1088" s="11">
        <f t="shared" si="49"/>
        <v>-1.2458978405168093E-2</v>
      </c>
      <c r="E1088">
        <f t="shared" si="50"/>
        <v>4</v>
      </c>
    </row>
    <row r="1089" spans="1:5" x14ac:dyDescent="0.25">
      <c r="A1089" s="1">
        <v>42124</v>
      </c>
      <c r="B1089" s="3">
        <v>72.818644000000006</v>
      </c>
      <c r="C1089" s="2">
        <f t="shared" si="48"/>
        <v>-9.5617697107712313E-3</v>
      </c>
      <c r="D1089" s="11">
        <f t="shared" si="49"/>
        <v>-9.5617697107712313E-3</v>
      </c>
      <c r="E1089">
        <f t="shared" si="50"/>
        <v>4</v>
      </c>
    </row>
    <row r="1090" spans="1:5" x14ac:dyDescent="0.25">
      <c r="A1090" s="1">
        <v>42125</v>
      </c>
      <c r="B1090" s="3">
        <v>74.175815</v>
      </c>
      <c r="C1090" s="2">
        <f t="shared" si="48"/>
        <v>1.8637685700381813E-2</v>
      </c>
      <c r="D1090" s="11">
        <f t="shared" si="49"/>
        <v>1.8637685700381813E-2</v>
      </c>
      <c r="E1090">
        <f t="shared" si="50"/>
        <v>5</v>
      </c>
    </row>
    <row r="1091" spans="1:5" x14ac:dyDescent="0.25">
      <c r="A1091" s="1">
        <v>42128</v>
      </c>
      <c r="B1091" s="3">
        <v>74.371088999999998</v>
      </c>
      <c r="C1091" s="2">
        <f t="shared" si="48"/>
        <v>2.632583140475069E-3</v>
      </c>
      <c r="D1091" s="11">
        <f t="shared" si="49"/>
        <v>2.632583140475069E-3</v>
      </c>
      <c r="E1091">
        <f t="shared" si="50"/>
        <v>5</v>
      </c>
    </row>
    <row r="1092" spans="1:5" x14ac:dyDescent="0.25">
      <c r="A1092" s="1">
        <v>42129</v>
      </c>
      <c r="B1092" s="3">
        <v>73.765736000000004</v>
      </c>
      <c r="C1092" s="2">
        <f t="shared" ref="C1092:C1155" si="51">(B1092-B1091)/B1091</f>
        <v>-8.139628021313414E-3</v>
      </c>
      <c r="D1092" s="11">
        <f t="shared" ref="D1092:D1155" si="52">C1092</f>
        <v>-8.139628021313414E-3</v>
      </c>
      <c r="E1092">
        <f t="shared" ref="E1092:E1155" si="53">MONTH(A1092)</f>
        <v>5</v>
      </c>
    </row>
    <row r="1093" spans="1:5" x14ac:dyDescent="0.25">
      <c r="A1093" s="1">
        <v>42130</v>
      </c>
      <c r="B1093" s="3">
        <v>73.736439000000004</v>
      </c>
      <c r="C1093" s="2">
        <f t="shared" si="51"/>
        <v>-3.9716271522051487E-4</v>
      </c>
      <c r="D1093" s="11">
        <f t="shared" si="52"/>
        <v>-3.9716271522051487E-4</v>
      </c>
      <c r="E1093">
        <f t="shared" si="53"/>
        <v>5</v>
      </c>
    </row>
    <row r="1094" spans="1:5" x14ac:dyDescent="0.25">
      <c r="A1094" s="1">
        <v>42131</v>
      </c>
      <c r="B1094" s="3">
        <v>73.961010000000002</v>
      </c>
      <c r="C1094" s="2">
        <f t="shared" si="51"/>
        <v>3.0455905254659424E-3</v>
      </c>
      <c r="D1094" s="11">
        <f t="shared" si="52"/>
        <v>3.0455905254659424E-3</v>
      </c>
      <c r="E1094">
        <f t="shared" si="53"/>
        <v>5</v>
      </c>
    </row>
    <row r="1095" spans="1:5" x14ac:dyDescent="0.25">
      <c r="A1095" s="1">
        <v>42132</v>
      </c>
      <c r="B1095" s="3">
        <v>74.703063</v>
      </c>
      <c r="C1095" s="2">
        <f t="shared" si="51"/>
        <v>1.0033029565172224E-2</v>
      </c>
      <c r="D1095" s="11">
        <f t="shared" si="52"/>
        <v>1.0033029565172224E-2</v>
      </c>
      <c r="E1095">
        <f t="shared" si="53"/>
        <v>5</v>
      </c>
    </row>
    <row r="1096" spans="1:5" x14ac:dyDescent="0.25">
      <c r="A1096" s="1">
        <v>42135</v>
      </c>
      <c r="B1096" s="3">
        <v>74.566370000000006</v>
      </c>
      <c r="C1096" s="2">
        <f t="shared" si="51"/>
        <v>-1.829817875071521E-3</v>
      </c>
      <c r="D1096" s="11">
        <f t="shared" si="52"/>
        <v>-1.829817875071521E-3</v>
      </c>
      <c r="E1096">
        <f t="shared" si="53"/>
        <v>5</v>
      </c>
    </row>
    <row r="1097" spans="1:5" x14ac:dyDescent="0.25">
      <c r="A1097" s="1">
        <v>42136</v>
      </c>
      <c r="B1097" s="3">
        <v>73.970776000000001</v>
      </c>
      <c r="C1097" s="2">
        <f t="shared" si="51"/>
        <v>-7.9874345499184873E-3</v>
      </c>
      <c r="D1097" s="11">
        <f t="shared" si="52"/>
        <v>-7.9874345499184873E-3</v>
      </c>
      <c r="E1097">
        <f t="shared" si="53"/>
        <v>5</v>
      </c>
    </row>
    <row r="1098" spans="1:5" x14ac:dyDescent="0.25">
      <c r="A1098" s="1">
        <v>42137</v>
      </c>
      <c r="B1098" s="3">
        <v>75.191254999999998</v>
      </c>
      <c r="C1098" s="2">
        <f t="shared" si="51"/>
        <v>1.6499475414452829E-2</v>
      </c>
      <c r="D1098" s="11">
        <f t="shared" si="52"/>
        <v>1.6499475414452829E-2</v>
      </c>
      <c r="E1098">
        <f t="shared" si="53"/>
        <v>5</v>
      </c>
    </row>
    <row r="1099" spans="1:5" x14ac:dyDescent="0.25">
      <c r="A1099" s="1">
        <v>42138</v>
      </c>
      <c r="B1099" s="3">
        <v>75.825905000000006</v>
      </c>
      <c r="C1099" s="2">
        <f t="shared" si="51"/>
        <v>8.4404762229332089E-3</v>
      </c>
      <c r="D1099" s="11">
        <f t="shared" si="52"/>
        <v>8.4404762229332089E-3</v>
      </c>
      <c r="E1099">
        <f t="shared" si="53"/>
        <v>5</v>
      </c>
    </row>
    <row r="1100" spans="1:5" x14ac:dyDescent="0.25">
      <c r="A1100" s="1">
        <v>42139</v>
      </c>
      <c r="B1100" s="3">
        <v>75.581809000000007</v>
      </c>
      <c r="C1100" s="2">
        <f t="shared" si="51"/>
        <v>-3.21916368818808E-3</v>
      </c>
      <c r="D1100" s="11">
        <f t="shared" si="52"/>
        <v>-3.21916368818808E-3</v>
      </c>
      <c r="E1100">
        <f t="shared" si="53"/>
        <v>5</v>
      </c>
    </row>
    <row r="1101" spans="1:5" x14ac:dyDescent="0.25">
      <c r="A1101" s="1">
        <v>42142</v>
      </c>
      <c r="B1101" s="3">
        <v>75.523221000000007</v>
      </c>
      <c r="C1101" s="2">
        <f t="shared" si="51"/>
        <v>-7.7516006530090195E-4</v>
      </c>
      <c r="D1101" s="11">
        <f t="shared" si="52"/>
        <v>-7.7516006530090195E-4</v>
      </c>
      <c r="E1101">
        <f t="shared" si="53"/>
        <v>5</v>
      </c>
    </row>
    <row r="1102" spans="1:5" x14ac:dyDescent="0.25">
      <c r="A1102" s="1">
        <v>42143</v>
      </c>
      <c r="B1102" s="3">
        <v>75.650155999999996</v>
      </c>
      <c r="C1102" s="2">
        <f t="shared" si="51"/>
        <v>1.680741344440128E-3</v>
      </c>
      <c r="D1102" s="11">
        <f t="shared" si="52"/>
        <v>1.680741344440128E-3</v>
      </c>
      <c r="E1102">
        <f t="shared" si="53"/>
        <v>5</v>
      </c>
    </row>
    <row r="1103" spans="1:5" x14ac:dyDescent="0.25">
      <c r="A1103" s="1">
        <v>42144</v>
      </c>
      <c r="B1103" s="3">
        <v>75.572042999999994</v>
      </c>
      <c r="C1103" s="2">
        <f t="shared" si="51"/>
        <v>-1.0325557028593819E-3</v>
      </c>
      <c r="D1103" s="11">
        <f t="shared" si="52"/>
        <v>-1.0325557028593819E-3</v>
      </c>
      <c r="E1103">
        <f t="shared" si="53"/>
        <v>5</v>
      </c>
    </row>
    <row r="1104" spans="1:5" x14ac:dyDescent="0.25">
      <c r="A1104" s="1">
        <v>42145</v>
      </c>
      <c r="B1104" s="3">
        <v>75.855194999999995</v>
      </c>
      <c r="C1104" s="2">
        <f t="shared" si="51"/>
        <v>3.7467823914724813E-3</v>
      </c>
      <c r="D1104" s="11">
        <f t="shared" si="52"/>
        <v>3.7467823914724813E-3</v>
      </c>
      <c r="E1104">
        <f t="shared" si="53"/>
        <v>5</v>
      </c>
    </row>
    <row r="1105" spans="1:5" x14ac:dyDescent="0.25">
      <c r="A1105" s="1">
        <v>42146</v>
      </c>
      <c r="B1105" s="3">
        <v>75.240069000000005</v>
      </c>
      <c r="C1105" s="2">
        <f t="shared" si="51"/>
        <v>-8.1092138778364412E-3</v>
      </c>
      <c r="D1105" s="11">
        <f t="shared" si="52"/>
        <v>-8.1092138778364412E-3</v>
      </c>
      <c r="E1105">
        <f t="shared" si="53"/>
        <v>5</v>
      </c>
    </row>
    <row r="1106" spans="1:5" x14ac:dyDescent="0.25">
      <c r="A1106" s="1">
        <v>42150</v>
      </c>
      <c r="B1106" s="3">
        <v>74.634716999999995</v>
      </c>
      <c r="C1106" s="2">
        <f t="shared" si="51"/>
        <v>-8.045606656740447E-3</v>
      </c>
      <c r="D1106" s="11">
        <f t="shared" si="52"/>
        <v>-8.045606656740447E-3</v>
      </c>
      <c r="E1106">
        <f t="shared" si="53"/>
        <v>5</v>
      </c>
    </row>
    <row r="1107" spans="1:5" x14ac:dyDescent="0.25">
      <c r="A1107" s="1">
        <v>42151</v>
      </c>
      <c r="B1107" s="3">
        <v>75.542753000000005</v>
      </c>
      <c r="C1107" s="2">
        <f t="shared" si="51"/>
        <v>1.2166402399569759E-2</v>
      </c>
      <c r="D1107" s="11">
        <f t="shared" si="52"/>
        <v>1.2166402399569759E-2</v>
      </c>
      <c r="E1107">
        <f t="shared" si="53"/>
        <v>5</v>
      </c>
    </row>
    <row r="1108" spans="1:5" x14ac:dyDescent="0.25">
      <c r="A1108" s="1">
        <v>42152</v>
      </c>
      <c r="B1108" s="3">
        <v>75.171723</v>
      </c>
      <c r="C1108" s="2">
        <f t="shared" si="51"/>
        <v>-4.9115234124444025E-3</v>
      </c>
      <c r="D1108" s="11">
        <f t="shared" si="52"/>
        <v>-4.9115234124444025E-3</v>
      </c>
      <c r="E1108">
        <f t="shared" si="53"/>
        <v>5</v>
      </c>
    </row>
    <row r="1109" spans="1:5" x14ac:dyDescent="0.25">
      <c r="A1109" s="1">
        <v>42153</v>
      </c>
      <c r="B1109" s="3">
        <v>74.829989999999995</v>
      </c>
      <c r="C1109" s="2">
        <f t="shared" si="51"/>
        <v>-4.5460312250659059E-3</v>
      </c>
      <c r="D1109" s="11">
        <f t="shared" si="52"/>
        <v>-4.5460312250659059E-3</v>
      </c>
      <c r="E1109">
        <f t="shared" si="53"/>
        <v>5</v>
      </c>
    </row>
    <row r="1110" spans="1:5" x14ac:dyDescent="0.25">
      <c r="A1110" s="1">
        <v>42156</v>
      </c>
      <c r="B1110" s="3">
        <v>74.654240999999999</v>
      </c>
      <c r="C1110" s="2">
        <f t="shared" si="51"/>
        <v>-2.3486439060060836E-3</v>
      </c>
      <c r="D1110" s="11">
        <f t="shared" si="52"/>
        <v>-2.3486439060060836E-3</v>
      </c>
      <c r="E1110">
        <f t="shared" si="53"/>
        <v>6</v>
      </c>
    </row>
    <row r="1111" spans="1:5" x14ac:dyDescent="0.25">
      <c r="A1111" s="1">
        <v>42157</v>
      </c>
      <c r="B1111" s="3">
        <v>74.205106000000001</v>
      </c>
      <c r="C1111" s="2">
        <f t="shared" si="51"/>
        <v>-6.0162020802006187E-3</v>
      </c>
      <c r="D1111" s="11">
        <f t="shared" si="52"/>
        <v>-6.0162020802006187E-3</v>
      </c>
      <c r="E1111">
        <f t="shared" si="53"/>
        <v>6</v>
      </c>
    </row>
    <row r="1112" spans="1:5" x14ac:dyDescent="0.25">
      <c r="A1112" s="1">
        <v>42158</v>
      </c>
      <c r="B1112" s="3">
        <v>74.341798999999995</v>
      </c>
      <c r="C1112" s="2">
        <f t="shared" si="51"/>
        <v>1.8420969575866377E-3</v>
      </c>
      <c r="D1112" s="11">
        <f t="shared" si="52"/>
        <v>1.8420969575866377E-3</v>
      </c>
      <c r="E1112">
        <f t="shared" si="53"/>
        <v>6</v>
      </c>
    </row>
    <row r="1113" spans="1:5" x14ac:dyDescent="0.25">
      <c r="A1113" s="1">
        <v>42159</v>
      </c>
      <c r="B1113" s="3">
        <v>73.482584000000003</v>
      </c>
      <c r="C1113" s="2">
        <f t="shared" si="51"/>
        <v>-1.1557629914228897E-2</v>
      </c>
      <c r="D1113" s="11">
        <f t="shared" si="52"/>
        <v>-1.1557629914228897E-2</v>
      </c>
      <c r="E1113">
        <f t="shared" si="53"/>
        <v>6</v>
      </c>
    </row>
    <row r="1114" spans="1:5" x14ac:dyDescent="0.25">
      <c r="A1114" s="1">
        <v>42160</v>
      </c>
      <c r="B1114" s="3">
        <v>72.115646999999996</v>
      </c>
      <c r="C1114" s="2">
        <f t="shared" si="51"/>
        <v>-1.860219014617133E-2</v>
      </c>
      <c r="D1114" s="11">
        <f t="shared" si="52"/>
        <v>-1.860219014617133E-2</v>
      </c>
      <c r="E1114">
        <f t="shared" si="53"/>
        <v>6</v>
      </c>
    </row>
    <row r="1115" spans="1:5" x14ac:dyDescent="0.25">
      <c r="A1115" s="1">
        <v>42163</v>
      </c>
      <c r="B1115" s="3">
        <v>71.725092000000004</v>
      </c>
      <c r="C1115" s="2">
        <f t="shared" si="51"/>
        <v>-5.4156762956032558E-3</v>
      </c>
      <c r="D1115" s="11">
        <f t="shared" si="52"/>
        <v>-5.4156762956032558E-3</v>
      </c>
      <c r="E1115">
        <f t="shared" si="53"/>
        <v>6</v>
      </c>
    </row>
    <row r="1116" spans="1:5" x14ac:dyDescent="0.25">
      <c r="A1116" s="1">
        <v>42164</v>
      </c>
      <c r="B1116" s="3">
        <v>71.539576999999994</v>
      </c>
      <c r="C1116" s="2">
        <f t="shared" si="51"/>
        <v>-2.5864728064762805E-3</v>
      </c>
      <c r="D1116" s="11">
        <f t="shared" si="52"/>
        <v>-2.5864728064762805E-3</v>
      </c>
      <c r="E1116">
        <f t="shared" si="53"/>
        <v>6</v>
      </c>
    </row>
    <row r="1117" spans="1:5" x14ac:dyDescent="0.25">
      <c r="A1117" s="1">
        <v>42165</v>
      </c>
      <c r="B1117" s="3">
        <v>72.291396000000006</v>
      </c>
      <c r="C1117" s="2">
        <f t="shared" si="51"/>
        <v>1.0509133986073357E-2</v>
      </c>
      <c r="D1117" s="11">
        <f t="shared" si="52"/>
        <v>1.0509133986073357E-2</v>
      </c>
      <c r="E1117">
        <f t="shared" si="53"/>
        <v>6</v>
      </c>
    </row>
    <row r="1118" spans="1:5" x14ac:dyDescent="0.25">
      <c r="A1118" s="1">
        <v>42166</v>
      </c>
      <c r="B1118" s="3">
        <v>72.890871000000004</v>
      </c>
      <c r="C1118" s="2">
        <f t="shared" si="51"/>
        <v>8.292480615535466E-3</v>
      </c>
      <c r="D1118" s="11">
        <f t="shared" si="52"/>
        <v>8.292480615535466E-3</v>
      </c>
      <c r="E1118">
        <f t="shared" si="53"/>
        <v>6</v>
      </c>
    </row>
    <row r="1119" spans="1:5" x14ac:dyDescent="0.25">
      <c r="A1119" s="1">
        <v>42167</v>
      </c>
      <c r="B1119" s="3">
        <v>72.271737999999999</v>
      </c>
      <c r="C1119" s="2">
        <f t="shared" si="51"/>
        <v>-8.4939717622527101E-3</v>
      </c>
      <c r="D1119" s="11">
        <f t="shared" si="52"/>
        <v>-8.4939717622527101E-3</v>
      </c>
      <c r="E1119">
        <f t="shared" si="53"/>
        <v>6</v>
      </c>
    </row>
    <row r="1120" spans="1:5" x14ac:dyDescent="0.25">
      <c r="A1120" s="1">
        <v>42170</v>
      </c>
      <c r="B1120" s="3">
        <v>71.495362</v>
      </c>
      <c r="C1120" s="2">
        <f t="shared" si="51"/>
        <v>-1.0742456477247014E-2</v>
      </c>
      <c r="D1120" s="11">
        <f t="shared" si="52"/>
        <v>-1.0742456477247014E-2</v>
      </c>
      <c r="E1120">
        <f t="shared" si="53"/>
        <v>6</v>
      </c>
    </row>
    <row r="1121" spans="1:5" x14ac:dyDescent="0.25">
      <c r="A1121" s="1">
        <v>42171</v>
      </c>
      <c r="B1121" s="3">
        <v>72.271737999999999</v>
      </c>
      <c r="C1121" s="2">
        <f t="shared" si="51"/>
        <v>1.0859109993736364E-2</v>
      </c>
      <c r="D1121" s="11">
        <f t="shared" si="52"/>
        <v>1.0859109993736364E-2</v>
      </c>
      <c r="E1121">
        <f t="shared" si="53"/>
        <v>6</v>
      </c>
    </row>
    <row r="1122" spans="1:5" x14ac:dyDescent="0.25">
      <c r="A1122" s="1">
        <v>42172</v>
      </c>
      <c r="B1122" s="3">
        <v>72.812248999999994</v>
      </c>
      <c r="C1122" s="2">
        <f t="shared" si="51"/>
        <v>7.4788709246205627E-3</v>
      </c>
      <c r="D1122" s="11">
        <f t="shared" si="52"/>
        <v>7.4788709246205627E-3</v>
      </c>
      <c r="E1122">
        <f t="shared" si="53"/>
        <v>6</v>
      </c>
    </row>
    <row r="1123" spans="1:5" x14ac:dyDescent="0.25">
      <c r="A1123" s="1">
        <v>42173</v>
      </c>
      <c r="B1123" s="3">
        <v>73.480521999999993</v>
      </c>
      <c r="C1123" s="2">
        <f t="shared" si="51"/>
        <v>9.1780299218610778E-3</v>
      </c>
      <c r="D1123" s="11">
        <f t="shared" si="52"/>
        <v>9.1780299218610778E-3</v>
      </c>
      <c r="E1123">
        <f t="shared" si="53"/>
        <v>6</v>
      </c>
    </row>
    <row r="1124" spans="1:5" x14ac:dyDescent="0.25">
      <c r="A1124" s="1">
        <v>42174</v>
      </c>
      <c r="B1124" s="3">
        <v>73.313455000000005</v>
      </c>
      <c r="C1124" s="2">
        <f t="shared" si="51"/>
        <v>-2.2736229337073678E-3</v>
      </c>
      <c r="D1124" s="11">
        <f t="shared" si="52"/>
        <v>-2.2736229337073678E-3</v>
      </c>
      <c r="E1124">
        <f t="shared" si="53"/>
        <v>6</v>
      </c>
    </row>
    <row r="1125" spans="1:5" x14ac:dyDescent="0.25">
      <c r="A1125" s="1">
        <v>42177</v>
      </c>
      <c r="B1125" s="3">
        <v>73.392077</v>
      </c>
      <c r="C1125" s="2">
        <f t="shared" si="51"/>
        <v>1.0724088777427792E-3</v>
      </c>
      <c r="D1125" s="11">
        <f t="shared" si="52"/>
        <v>1.0724088777427792E-3</v>
      </c>
      <c r="E1125">
        <f t="shared" si="53"/>
        <v>6</v>
      </c>
    </row>
    <row r="1126" spans="1:5" x14ac:dyDescent="0.25">
      <c r="A1126" s="1">
        <v>42178</v>
      </c>
      <c r="B1126" s="3">
        <v>72.969493</v>
      </c>
      <c r="C1126" s="2">
        <f t="shared" si="51"/>
        <v>-5.7578967277353453E-3</v>
      </c>
      <c r="D1126" s="11">
        <f t="shared" si="52"/>
        <v>-5.7578967277353453E-3</v>
      </c>
      <c r="E1126">
        <f t="shared" si="53"/>
        <v>6</v>
      </c>
    </row>
    <row r="1127" spans="1:5" x14ac:dyDescent="0.25">
      <c r="A1127" s="1">
        <v>42179</v>
      </c>
      <c r="B1127" s="3">
        <v>73.136559000000005</v>
      </c>
      <c r="C1127" s="2">
        <f t="shared" si="51"/>
        <v>2.2895321473592463E-3</v>
      </c>
      <c r="D1127" s="11">
        <f t="shared" si="52"/>
        <v>2.2895321473592463E-3</v>
      </c>
      <c r="E1127">
        <f t="shared" si="53"/>
        <v>6</v>
      </c>
    </row>
    <row r="1128" spans="1:5" x14ac:dyDescent="0.25">
      <c r="A1128" s="1">
        <v>42180</v>
      </c>
      <c r="B1128" s="3">
        <v>73.401906999999994</v>
      </c>
      <c r="C1128" s="2">
        <f t="shared" si="51"/>
        <v>3.6281170953091843E-3</v>
      </c>
      <c r="D1128" s="11">
        <f t="shared" si="52"/>
        <v>3.6281170953091843E-3</v>
      </c>
      <c r="E1128">
        <f t="shared" si="53"/>
        <v>6</v>
      </c>
    </row>
    <row r="1129" spans="1:5" x14ac:dyDescent="0.25">
      <c r="A1129" s="1">
        <v>42181</v>
      </c>
      <c r="B1129" s="3">
        <v>73.578802999999994</v>
      </c>
      <c r="C1129" s="2">
        <f t="shared" si="51"/>
        <v>2.4099646348425155E-3</v>
      </c>
      <c r="D1129" s="11">
        <f t="shared" si="52"/>
        <v>2.4099646348425155E-3</v>
      </c>
      <c r="E1129">
        <f t="shared" si="53"/>
        <v>6</v>
      </c>
    </row>
    <row r="1130" spans="1:5" x14ac:dyDescent="0.25">
      <c r="A1130" s="1">
        <v>42184</v>
      </c>
      <c r="B1130" s="3">
        <v>72.065360999999996</v>
      </c>
      <c r="C1130" s="2">
        <f t="shared" si="51"/>
        <v>-2.05689945785065E-2</v>
      </c>
      <c r="D1130" s="11">
        <f t="shared" si="52"/>
        <v>-2.05689945785065E-2</v>
      </c>
      <c r="E1130">
        <f t="shared" si="53"/>
        <v>6</v>
      </c>
    </row>
    <row r="1131" spans="1:5" x14ac:dyDescent="0.25">
      <c r="A1131" s="1">
        <v>42185</v>
      </c>
      <c r="B1131" s="3">
        <v>71.642775999999998</v>
      </c>
      <c r="C1131" s="2">
        <f t="shared" si="51"/>
        <v>-5.8639128998465434E-3</v>
      </c>
      <c r="D1131" s="11">
        <f t="shared" si="52"/>
        <v>-5.8639128998465434E-3</v>
      </c>
      <c r="E1131">
        <f t="shared" si="53"/>
        <v>6</v>
      </c>
    </row>
    <row r="1132" spans="1:5" x14ac:dyDescent="0.25">
      <c r="A1132" s="1">
        <v>42186</v>
      </c>
      <c r="B1132" s="3">
        <v>73.283974000000001</v>
      </c>
      <c r="C1132" s="2">
        <f t="shared" si="51"/>
        <v>2.2908073802165384E-2</v>
      </c>
      <c r="D1132" s="11">
        <f t="shared" si="52"/>
        <v>2.2908073802165384E-2</v>
      </c>
      <c r="E1132">
        <f t="shared" si="53"/>
        <v>7</v>
      </c>
    </row>
    <row r="1133" spans="1:5" x14ac:dyDescent="0.25">
      <c r="A1133" s="1">
        <v>42187</v>
      </c>
      <c r="B1133" s="3">
        <v>72.900700000000001</v>
      </c>
      <c r="C1133" s="2">
        <f t="shared" si="51"/>
        <v>-5.2299838433980134E-3</v>
      </c>
      <c r="D1133" s="11">
        <f t="shared" si="52"/>
        <v>-5.2299838433980134E-3</v>
      </c>
      <c r="E1133">
        <f t="shared" si="53"/>
        <v>7</v>
      </c>
    </row>
    <row r="1134" spans="1:5" x14ac:dyDescent="0.25">
      <c r="A1134" s="1">
        <v>42191</v>
      </c>
      <c r="B1134" s="3">
        <v>73.853972999999996</v>
      </c>
      <c r="C1134" s="2">
        <f t="shared" si="51"/>
        <v>1.3076321626541251E-2</v>
      </c>
      <c r="D1134" s="11">
        <f t="shared" si="52"/>
        <v>1.3076321626541251E-2</v>
      </c>
      <c r="E1134">
        <f t="shared" si="53"/>
        <v>7</v>
      </c>
    </row>
    <row r="1135" spans="1:5" x14ac:dyDescent="0.25">
      <c r="A1135" s="1">
        <v>42192</v>
      </c>
      <c r="B1135" s="3">
        <v>76.006198999999995</v>
      </c>
      <c r="C1135" s="2">
        <f t="shared" si="51"/>
        <v>2.9141641438843093E-2</v>
      </c>
      <c r="D1135" s="11">
        <f t="shared" si="52"/>
        <v>2.9141641438843093E-2</v>
      </c>
      <c r="E1135">
        <f t="shared" si="53"/>
        <v>7</v>
      </c>
    </row>
    <row r="1136" spans="1:5" x14ac:dyDescent="0.25">
      <c r="A1136" s="1">
        <v>42193</v>
      </c>
      <c r="B1136" s="3">
        <v>74.817068000000006</v>
      </c>
      <c r="C1136" s="2">
        <f t="shared" si="51"/>
        <v>-1.5645184414497415E-2</v>
      </c>
      <c r="D1136" s="11">
        <f t="shared" si="52"/>
        <v>-1.5645184414497415E-2</v>
      </c>
      <c r="E1136">
        <f t="shared" si="53"/>
        <v>7</v>
      </c>
    </row>
    <row r="1137" spans="1:5" x14ac:dyDescent="0.25">
      <c r="A1137" s="1">
        <v>42194</v>
      </c>
      <c r="B1137" s="3">
        <v>75.023444999999995</v>
      </c>
      <c r="C1137" s="2">
        <f t="shared" si="51"/>
        <v>2.7584213805329706E-3</v>
      </c>
      <c r="D1137" s="11">
        <f t="shared" si="52"/>
        <v>2.7584213805329706E-3</v>
      </c>
      <c r="E1137">
        <f t="shared" si="53"/>
        <v>7</v>
      </c>
    </row>
    <row r="1138" spans="1:5" x14ac:dyDescent="0.25">
      <c r="A1138" s="1">
        <v>42195</v>
      </c>
      <c r="B1138" s="3">
        <v>75.848962999999998</v>
      </c>
      <c r="C1138" s="2">
        <f t="shared" si="51"/>
        <v>1.1003466982887849E-2</v>
      </c>
      <c r="D1138" s="11">
        <f t="shared" si="52"/>
        <v>1.1003466982887849E-2</v>
      </c>
      <c r="E1138">
        <f t="shared" si="53"/>
        <v>7</v>
      </c>
    </row>
    <row r="1139" spans="1:5" x14ac:dyDescent="0.25">
      <c r="A1139" s="1">
        <v>42198</v>
      </c>
      <c r="B1139" s="3">
        <v>76.959472000000005</v>
      </c>
      <c r="C1139" s="2">
        <f t="shared" si="51"/>
        <v>1.4641057122956415E-2</v>
      </c>
      <c r="D1139" s="11">
        <f t="shared" si="52"/>
        <v>1.4641057122956415E-2</v>
      </c>
      <c r="E1139">
        <f t="shared" si="53"/>
        <v>7</v>
      </c>
    </row>
    <row r="1140" spans="1:5" x14ac:dyDescent="0.25">
      <c r="A1140" s="1">
        <v>42199</v>
      </c>
      <c r="B1140" s="3">
        <v>77.21499</v>
      </c>
      <c r="C1140" s="2">
        <f t="shared" si="51"/>
        <v>3.3201631113061042E-3</v>
      </c>
      <c r="D1140" s="11">
        <f t="shared" si="52"/>
        <v>3.3201631113061042E-3</v>
      </c>
      <c r="E1140">
        <f t="shared" si="53"/>
        <v>7</v>
      </c>
    </row>
    <row r="1141" spans="1:5" x14ac:dyDescent="0.25">
      <c r="A1141" s="1">
        <v>42200</v>
      </c>
      <c r="B1141" s="3">
        <v>76.969301999999999</v>
      </c>
      <c r="C1141" s="2">
        <f t="shared" si="51"/>
        <v>-3.1818692199532921E-3</v>
      </c>
      <c r="D1141" s="11">
        <f t="shared" si="52"/>
        <v>-3.1818692199532921E-3</v>
      </c>
      <c r="E1141">
        <f t="shared" si="53"/>
        <v>7</v>
      </c>
    </row>
    <row r="1142" spans="1:5" x14ac:dyDescent="0.25">
      <c r="A1142" s="1">
        <v>42201</v>
      </c>
      <c r="B1142" s="3">
        <v>77.401715999999993</v>
      </c>
      <c r="C1142" s="2">
        <f t="shared" si="51"/>
        <v>5.6180059941298979E-3</v>
      </c>
      <c r="D1142" s="11">
        <f t="shared" si="52"/>
        <v>5.6180059941298979E-3</v>
      </c>
      <c r="E1142">
        <f t="shared" si="53"/>
        <v>7</v>
      </c>
    </row>
    <row r="1143" spans="1:5" x14ac:dyDescent="0.25">
      <c r="A1143" s="1">
        <v>42202</v>
      </c>
      <c r="B1143" s="3">
        <v>77.313264000000004</v>
      </c>
      <c r="C1143" s="2">
        <f t="shared" si="51"/>
        <v>-1.142765361946104E-3</v>
      </c>
      <c r="D1143" s="11">
        <f t="shared" si="52"/>
        <v>-1.142765361946104E-3</v>
      </c>
      <c r="E1143">
        <f t="shared" si="53"/>
        <v>7</v>
      </c>
    </row>
    <row r="1144" spans="1:5" x14ac:dyDescent="0.25">
      <c r="A1144" s="1">
        <v>42205</v>
      </c>
      <c r="B1144" s="3">
        <v>77.784988999999996</v>
      </c>
      <c r="C1144" s="2">
        <f t="shared" si="51"/>
        <v>6.1014756795158996E-3</v>
      </c>
      <c r="D1144" s="11">
        <f t="shared" si="52"/>
        <v>6.1014756795158996E-3</v>
      </c>
      <c r="E1144">
        <f t="shared" si="53"/>
        <v>7</v>
      </c>
    </row>
    <row r="1145" spans="1:5" x14ac:dyDescent="0.25">
      <c r="A1145" s="1">
        <v>42206</v>
      </c>
      <c r="B1145" s="3">
        <v>77.421368000000001</v>
      </c>
      <c r="C1145" s="2">
        <f t="shared" si="51"/>
        <v>-4.6746937252892702E-3</v>
      </c>
      <c r="D1145" s="11">
        <f t="shared" si="52"/>
        <v>-4.6746937252892702E-3</v>
      </c>
      <c r="E1145">
        <f t="shared" si="53"/>
        <v>7</v>
      </c>
    </row>
    <row r="1146" spans="1:5" x14ac:dyDescent="0.25">
      <c r="A1146" s="1">
        <v>42207</v>
      </c>
      <c r="B1146" s="3">
        <v>77.362404999999995</v>
      </c>
      <c r="C1146" s="2">
        <f t="shared" si="51"/>
        <v>-7.6158561290218545E-4</v>
      </c>
      <c r="D1146" s="11">
        <f t="shared" si="52"/>
        <v>-7.6158561290218545E-4</v>
      </c>
      <c r="E1146">
        <f t="shared" si="53"/>
        <v>7</v>
      </c>
    </row>
    <row r="1147" spans="1:5" x14ac:dyDescent="0.25">
      <c r="A1147" s="1">
        <v>42208</v>
      </c>
      <c r="B1147" s="3">
        <v>75.927584999999993</v>
      </c>
      <c r="C1147" s="2">
        <f t="shared" si="51"/>
        <v>-1.8546734683338787E-2</v>
      </c>
      <c r="D1147" s="11">
        <f t="shared" si="52"/>
        <v>-1.8546734683338787E-2</v>
      </c>
      <c r="E1147">
        <f t="shared" si="53"/>
        <v>7</v>
      </c>
    </row>
    <row r="1148" spans="1:5" x14ac:dyDescent="0.25">
      <c r="A1148" s="1">
        <v>42209</v>
      </c>
      <c r="B1148" s="3">
        <v>76.576199000000003</v>
      </c>
      <c r="C1148" s="2">
        <f t="shared" si="51"/>
        <v>8.5425343108174612E-3</v>
      </c>
      <c r="D1148" s="11">
        <f t="shared" si="52"/>
        <v>8.5425343108174612E-3</v>
      </c>
      <c r="E1148">
        <f t="shared" si="53"/>
        <v>7</v>
      </c>
    </row>
    <row r="1149" spans="1:5" x14ac:dyDescent="0.25">
      <c r="A1149" s="1">
        <v>42212</v>
      </c>
      <c r="B1149" s="3">
        <v>76.301029</v>
      </c>
      <c r="C1149" s="2">
        <f t="shared" si="51"/>
        <v>-3.5934141886567496E-3</v>
      </c>
      <c r="D1149" s="11">
        <f t="shared" si="52"/>
        <v>-3.5934141886567496E-3</v>
      </c>
      <c r="E1149">
        <f t="shared" si="53"/>
        <v>7</v>
      </c>
    </row>
    <row r="1150" spans="1:5" x14ac:dyDescent="0.25">
      <c r="A1150" s="1">
        <v>42213</v>
      </c>
      <c r="B1150" s="3">
        <v>77.617923000000005</v>
      </c>
      <c r="C1150" s="2">
        <f t="shared" si="51"/>
        <v>1.7259190567403816E-2</v>
      </c>
      <c r="D1150" s="11">
        <f t="shared" si="52"/>
        <v>1.7259190567403816E-2</v>
      </c>
      <c r="E1150">
        <f t="shared" si="53"/>
        <v>7</v>
      </c>
    </row>
    <row r="1151" spans="1:5" x14ac:dyDescent="0.25">
      <c r="A1151" s="1">
        <v>42214</v>
      </c>
      <c r="B1151" s="3">
        <v>78.128951999999998</v>
      </c>
      <c r="C1151" s="2">
        <f t="shared" si="51"/>
        <v>6.5839045963648557E-3</v>
      </c>
      <c r="D1151" s="11">
        <f t="shared" si="52"/>
        <v>6.5839045963648557E-3</v>
      </c>
      <c r="E1151">
        <f t="shared" si="53"/>
        <v>7</v>
      </c>
    </row>
    <row r="1152" spans="1:5" x14ac:dyDescent="0.25">
      <c r="A1152" s="1">
        <v>42215</v>
      </c>
      <c r="B1152" s="3">
        <v>78.443432999999999</v>
      </c>
      <c r="C1152" s="2">
        <f t="shared" si="51"/>
        <v>4.0251531852110427E-3</v>
      </c>
      <c r="D1152" s="11">
        <f t="shared" si="52"/>
        <v>4.0251531852110427E-3</v>
      </c>
      <c r="E1152">
        <f t="shared" si="53"/>
        <v>7</v>
      </c>
    </row>
    <row r="1153" spans="1:5" x14ac:dyDescent="0.25">
      <c r="A1153" s="1">
        <v>42216</v>
      </c>
      <c r="B1153" s="3">
        <v>78.836535999999995</v>
      </c>
      <c r="C1153" s="2">
        <f t="shared" si="51"/>
        <v>5.0112926597691921E-3</v>
      </c>
      <c r="D1153" s="11">
        <f t="shared" si="52"/>
        <v>5.0112926597691921E-3</v>
      </c>
      <c r="E1153">
        <f t="shared" si="53"/>
        <v>7</v>
      </c>
    </row>
    <row r="1154" spans="1:5" x14ac:dyDescent="0.25">
      <c r="A1154" s="1">
        <v>42219</v>
      </c>
      <c r="B1154" s="3">
        <v>79.219809999999995</v>
      </c>
      <c r="C1154" s="2">
        <f t="shared" si="51"/>
        <v>4.8616291309400012E-3</v>
      </c>
      <c r="D1154" s="11">
        <f t="shared" si="52"/>
        <v>4.8616291309400012E-3</v>
      </c>
      <c r="E1154">
        <f t="shared" si="53"/>
        <v>8</v>
      </c>
    </row>
    <row r="1155" spans="1:5" x14ac:dyDescent="0.25">
      <c r="A1155" s="1">
        <v>42220</v>
      </c>
      <c r="B1155" s="3">
        <v>80.123941000000002</v>
      </c>
      <c r="C1155" s="2">
        <f t="shared" si="51"/>
        <v>1.1412940778323083E-2</v>
      </c>
      <c r="D1155" s="11">
        <f t="shared" si="52"/>
        <v>1.1412940778323083E-2</v>
      </c>
      <c r="E1155">
        <f t="shared" si="53"/>
        <v>8</v>
      </c>
    </row>
    <row r="1156" spans="1:5" x14ac:dyDescent="0.25">
      <c r="A1156" s="1">
        <v>42221</v>
      </c>
      <c r="B1156" s="3">
        <v>81.804450000000003</v>
      </c>
      <c r="C1156" s="2">
        <f t="shared" ref="C1156:C1219" si="54">(B1156-B1155)/B1155</f>
        <v>2.0973868472096258E-2</v>
      </c>
      <c r="D1156" s="11">
        <f t="shared" ref="D1156:D1219" si="55">C1156</f>
        <v>2.0973868472096258E-2</v>
      </c>
      <c r="E1156">
        <f t="shared" ref="E1156:E1219" si="56">MONTH(A1156)</f>
        <v>8</v>
      </c>
    </row>
    <row r="1157" spans="1:5" x14ac:dyDescent="0.25">
      <c r="A1157" s="1">
        <v>42222</v>
      </c>
      <c r="B1157" s="3">
        <v>80.870836999999995</v>
      </c>
      <c r="C1157" s="2">
        <f t="shared" si="54"/>
        <v>-1.1412740993919136E-2</v>
      </c>
      <c r="D1157" s="11">
        <f t="shared" si="55"/>
        <v>-1.1412740993919136E-2</v>
      </c>
      <c r="E1157">
        <f t="shared" si="56"/>
        <v>8</v>
      </c>
    </row>
    <row r="1158" spans="1:5" x14ac:dyDescent="0.25">
      <c r="A1158" s="1">
        <v>42223</v>
      </c>
      <c r="B1158" s="3">
        <v>80.458082000000005</v>
      </c>
      <c r="C1158" s="2">
        <f t="shared" si="54"/>
        <v>-5.103879412055424E-3</v>
      </c>
      <c r="D1158" s="11">
        <f t="shared" si="55"/>
        <v>-5.103879412055424E-3</v>
      </c>
      <c r="E1158">
        <f t="shared" si="56"/>
        <v>8</v>
      </c>
    </row>
    <row r="1159" spans="1:5" x14ac:dyDescent="0.25">
      <c r="A1159" s="1">
        <v>42226</v>
      </c>
      <c r="B1159" s="3">
        <v>80.359800000000007</v>
      </c>
      <c r="C1159" s="2">
        <f t="shared" si="54"/>
        <v>-1.2215304858994467E-3</v>
      </c>
      <c r="D1159" s="11">
        <f t="shared" si="55"/>
        <v>-1.2215304858994467E-3</v>
      </c>
      <c r="E1159">
        <f t="shared" si="56"/>
        <v>8</v>
      </c>
    </row>
    <row r="1160" spans="1:5" x14ac:dyDescent="0.25">
      <c r="A1160" s="1">
        <v>42227</v>
      </c>
      <c r="B1160" s="3">
        <v>80.251704000000004</v>
      </c>
      <c r="C1160" s="2">
        <f t="shared" si="54"/>
        <v>-1.3451501870338563E-3</v>
      </c>
      <c r="D1160" s="11">
        <f t="shared" si="55"/>
        <v>-1.3451501870338563E-3</v>
      </c>
      <c r="E1160">
        <f t="shared" si="56"/>
        <v>8</v>
      </c>
    </row>
    <row r="1161" spans="1:5" x14ac:dyDescent="0.25">
      <c r="A1161" s="1">
        <v>42228</v>
      </c>
      <c r="B1161" s="3">
        <v>80.202563999999995</v>
      </c>
      <c r="C1161" s="2">
        <f t="shared" si="54"/>
        <v>-6.1232344673962805E-4</v>
      </c>
      <c r="D1161" s="11">
        <f t="shared" si="55"/>
        <v>-6.1232344673962805E-4</v>
      </c>
      <c r="E1161">
        <f t="shared" si="56"/>
        <v>8</v>
      </c>
    </row>
    <row r="1162" spans="1:5" x14ac:dyDescent="0.25">
      <c r="A1162" s="1">
        <v>42229</v>
      </c>
      <c r="B1162" s="3">
        <v>80.703770000000006</v>
      </c>
      <c r="C1162" s="2">
        <f t="shared" si="54"/>
        <v>6.2492515825305845E-3</v>
      </c>
      <c r="D1162" s="11">
        <f t="shared" si="55"/>
        <v>6.2492515825305845E-3</v>
      </c>
      <c r="E1162">
        <f t="shared" si="56"/>
        <v>8</v>
      </c>
    </row>
    <row r="1163" spans="1:5" x14ac:dyDescent="0.25">
      <c r="A1163" s="1">
        <v>42230</v>
      </c>
      <c r="B1163" s="3">
        <v>80.831525999999997</v>
      </c>
      <c r="C1163" s="2">
        <f t="shared" si="54"/>
        <v>1.5830239405171637E-3</v>
      </c>
      <c r="D1163" s="11">
        <f t="shared" si="55"/>
        <v>1.5830239405171637E-3</v>
      </c>
      <c r="E1163">
        <f t="shared" si="56"/>
        <v>8</v>
      </c>
    </row>
    <row r="1164" spans="1:5" x14ac:dyDescent="0.25">
      <c r="A1164" s="1">
        <v>42233</v>
      </c>
      <c r="B1164" s="3">
        <v>81.568590999999998</v>
      </c>
      <c r="C1164" s="2">
        <f t="shared" si="54"/>
        <v>9.1185337760418036E-3</v>
      </c>
      <c r="D1164" s="11">
        <f t="shared" si="55"/>
        <v>9.1185337760418036E-3</v>
      </c>
      <c r="E1164">
        <f t="shared" si="56"/>
        <v>8</v>
      </c>
    </row>
    <row r="1165" spans="1:5" x14ac:dyDescent="0.25">
      <c r="A1165" s="1">
        <v>42234</v>
      </c>
      <c r="B1165" s="3">
        <v>81.352384000000001</v>
      </c>
      <c r="C1165" s="2">
        <f t="shared" si="54"/>
        <v>-2.6506158479554605E-3</v>
      </c>
      <c r="D1165" s="11">
        <f t="shared" si="55"/>
        <v>-2.6506158479554605E-3</v>
      </c>
      <c r="E1165">
        <f t="shared" si="56"/>
        <v>8</v>
      </c>
    </row>
    <row r="1166" spans="1:5" x14ac:dyDescent="0.25">
      <c r="A1166" s="1">
        <v>42235</v>
      </c>
      <c r="B1166" s="3">
        <v>81.165657999999993</v>
      </c>
      <c r="C1166" s="2">
        <f t="shared" si="54"/>
        <v>-2.295273854543799E-3</v>
      </c>
      <c r="D1166" s="11">
        <f t="shared" si="55"/>
        <v>-2.295273854543799E-3</v>
      </c>
      <c r="E1166">
        <f t="shared" si="56"/>
        <v>8</v>
      </c>
    </row>
    <row r="1167" spans="1:5" x14ac:dyDescent="0.25">
      <c r="A1167" s="1">
        <v>42236</v>
      </c>
      <c r="B1167" s="3">
        <v>80.015838000000002</v>
      </c>
      <c r="C1167" s="2">
        <f t="shared" si="54"/>
        <v>-1.4166336210814571E-2</v>
      </c>
      <c r="D1167" s="11">
        <f t="shared" si="55"/>
        <v>-1.4166336210814571E-2</v>
      </c>
      <c r="E1167">
        <f t="shared" si="56"/>
        <v>8</v>
      </c>
    </row>
    <row r="1168" spans="1:5" x14ac:dyDescent="0.25">
      <c r="A1168" s="1">
        <v>42237</v>
      </c>
      <c r="B1168" s="3">
        <v>77.637574999999998</v>
      </c>
      <c r="C1168" s="2">
        <f t="shared" si="54"/>
        <v>-2.97224032072251E-2</v>
      </c>
      <c r="D1168" s="11">
        <f t="shared" si="55"/>
        <v>-2.97224032072251E-2</v>
      </c>
      <c r="E1168">
        <f t="shared" si="56"/>
        <v>8</v>
      </c>
    </row>
    <row r="1169" spans="1:5" x14ac:dyDescent="0.25">
      <c r="A1169" s="1">
        <v>42240</v>
      </c>
      <c r="B1169" s="3">
        <v>75.426378</v>
      </c>
      <c r="C1169" s="2">
        <f t="shared" si="54"/>
        <v>-2.8481015796796828E-2</v>
      </c>
      <c r="D1169" s="11">
        <f t="shared" si="55"/>
        <v>-2.8481015796796828E-2</v>
      </c>
      <c r="E1169">
        <f t="shared" si="56"/>
        <v>8</v>
      </c>
    </row>
    <row r="1170" spans="1:5" x14ac:dyDescent="0.25">
      <c r="A1170" s="1">
        <v>42241</v>
      </c>
      <c r="B1170" s="3">
        <v>73.726209999999995</v>
      </c>
      <c r="C1170" s="2">
        <f t="shared" si="54"/>
        <v>-2.2540761535705785E-2</v>
      </c>
      <c r="D1170" s="11">
        <f t="shared" si="55"/>
        <v>-2.2540761535705785E-2</v>
      </c>
      <c r="E1170">
        <f t="shared" si="56"/>
        <v>8</v>
      </c>
    </row>
    <row r="1171" spans="1:5" x14ac:dyDescent="0.25">
      <c r="A1171" s="1">
        <v>42242</v>
      </c>
      <c r="B1171" s="3">
        <v>75.298623000000006</v>
      </c>
      <c r="C1171" s="2">
        <f t="shared" si="54"/>
        <v>2.132773405821365E-2</v>
      </c>
      <c r="D1171" s="11">
        <f t="shared" si="55"/>
        <v>2.132773405821365E-2</v>
      </c>
      <c r="E1171">
        <f t="shared" si="56"/>
        <v>8</v>
      </c>
    </row>
    <row r="1172" spans="1:5" x14ac:dyDescent="0.25">
      <c r="A1172" s="1">
        <v>42243</v>
      </c>
      <c r="B1172" s="3">
        <v>75.731029000000007</v>
      </c>
      <c r="C1172" s="2">
        <f t="shared" si="54"/>
        <v>5.7425485722361787E-3</v>
      </c>
      <c r="D1172" s="11">
        <f t="shared" si="55"/>
        <v>5.7425485722361787E-3</v>
      </c>
      <c r="E1172">
        <f t="shared" si="56"/>
        <v>8</v>
      </c>
    </row>
    <row r="1173" spans="1:5" x14ac:dyDescent="0.25">
      <c r="A1173" s="1">
        <v>42244</v>
      </c>
      <c r="B1173" s="3">
        <v>75.780169999999998</v>
      </c>
      <c r="C1173" s="2">
        <f t="shared" si="54"/>
        <v>6.4888858171980809E-4</v>
      </c>
      <c r="D1173" s="11">
        <f t="shared" si="55"/>
        <v>6.4888858171980809E-4</v>
      </c>
      <c r="E1173">
        <f t="shared" si="56"/>
        <v>8</v>
      </c>
    </row>
    <row r="1174" spans="1:5" x14ac:dyDescent="0.25">
      <c r="A1174" s="1">
        <v>42247</v>
      </c>
      <c r="B1174" s="3">
        <v>75.406726000000006</v>
      </c>
      <c r="C1174" s="2">
        <f t="shared" si="54"/>
        <v>-4.9279910562353198E-3</v>
      </c>
      <c r="D1174" s="11">
        <f t="shared" si="55"/>
        <v>-4.9279910562353198E-3</v>
      </c>
      <c r="E1174">
        <f t="shared" si="56"/>
        <v>8</v>
      </c>
    </row>
    <row r="1175" spans="1:5" x14ac:dyDescent="0.25">
      <c r="A1175" s="1">
        <v>42248</v>
      </c>
      <c r="B1175" s="3">
        <v>74.109491000000006</v>
      </c>
      <c r="C1175" s="2">
        <f t="shared" si="54"/>
        <v>-1.7203173626713357E-2</v>
      </c>
      <c r="D1175" s="11">
        <f t="shared" si="55"/>
        <v>-1.7203173626713357E-2</v>
      </c>
      <c r="E1175">
        <f t="shared" si="56"/>
        <v>9</v>
      </c>
    </row>
    <row r="1176" spans="1:5" x14ac:dyDescent="0.25">
      <c r="A1176" s="1">
        <v>42249</v>
      </c>
      <c r="B1176" s="3">
        <v>75.288792999999998</v>
      </c>
      <c r="C1176" s="2">
        <f t="shared" si="54"/>
        <v>1.5912968556213571E-2</v>
      </c>
      <c r="D1176" s="11">
        <f t="shared" si="55"/>
        <v>1.5912968556213571E-2</v>
      </c>
      <c r="E1176">
        <f t="shared" si="56"/>
        <v>9</v>
      </c>
    </row>
    <row r="1177" spans="1:5" x14ac:dyDescent="0.25">
      <c r="A1177" s="1">
        <v>42250</v>
      </c>
      <c r="B1177" s="3">
        <v>75.622926000000007</v>
      </c>
      <c r="C1177" s="2">
        <f t="shared" si="54"/>
        <v>4.4380177538509407E-3</v>
      </c>
      <c r="D1177" s="11">
        <f t="shared" si="55"/>
        <v>4.4380177538509407E-3</v>
      </c>
      <c r="E1177">
        <f t="shared" si="56"/>
        <v>9</v>
      </c>
    </row>
    <row r="1178" spans="1:5" x14ac:dyDescent="0.25">
      <c r="A1178" s="1">
        <v>42251</v>
      </c>
      <c r="B1178" s="3">
        <v>74.463275999999993</v>
      </c>
      <c r="C1178" s="2">
        <f t="shared" si="54"/>
        <v>-1.5334635425241458E-2</v>
      </c>
      <c r="D1178" s="11">
        <f t="shared" si="55"/>
        <v>-1.5334635425241458E-2</v>
      </c>
      <c r="E1178">
        <f t="shared" si="56"/>
        <v>9</v>
      </c>
    </row>
    <row r="1179" spans="1:5" x14ac:dyDescent="0.25">
      <c r="A1179" s="1">
        <v>42255</v>
      </c>
      <c r="B1179" s="3">
        <v>76.330510000000004</v>
      </c>
      <c r="C1179" s="2">
        <f t="shared" si="54"/>
        <v>2.5075904530442773E-2</v>
      </c>
      <c r="D1179" s="11">
        <f t="shared" si="55"/>
        <v>2.5075904530442773E-2</v>
      </c>
      <c r="E1179">
        <f t="shared" si="56"/>
        <v>9</v>
      </c>
    </row>
    <row r="1180" spans="1:5" x14ac:dyDescent="0.25">
      <c r="A1180" s="1">
        <v>42256</v>
      </c>
      <c r="B1180" s="3">
        <v>74.708963999999995</v>
      </c>
      <c r="C1180" s="2">
        <f t="shared" si="54"/>
        <v>-2.1243746439005964E-2</v>
      </c>
      <c r="D1180" s="11">
        <f t="shared" si="55"/>
        <v>-2.1243746439005964E-2</v>
      </c>
      <c r="E1180">
        <f t="shared" si="56"/>
        <v>9</v>
      </c>
    </row>
    <row r="1181" spans="1:5" x14ac:dyDescent="0.25">
      <c r="A1181" s="1">
        <v>42257</v>
      </c>
      <c r="B1181" s="3">
        <v>75.114453999999995</v>
      </c>
      <c r="C1181" s="2">
        <f t="shared" si="54"/>
        <v>5.4275950072069047E-3</v>
      </c>
      <c r="D1181" s="11">
        <f t="shared" si="55"/>
        <v>5.4275950072069047E-3</v>
      </c>
      <c r="E1181">
        <f t="shared" si="56"/>
        <v>9</v>
      </c>
    </row>
    <row r="1182" spans="1:5" x14ac:dyDescent="0.25">
      <c r="A1182" s="1">
        <v>42258</v>
      </c>
      <c r="B1182" s="3">
        <v>75.608953</v>
      </c>
      <c r="C1182" s="2">
        <f t="shared" si="54"/>
        <v>6.5832735734191019E-3</v>
      </c>
      <c r="D1182" s="11">
        <f t="shared" si="55"/>
        <v>6.5832735734191019E-3</v>
      </c>
      <c r="E1182">
        <f t="shared" si="56"/>
        <v>9</v>
      </c>
    </row>
    <row r="1183" spans="1:5" x14ac:dyDescent="0.25">
      <c r="A1183" s="1">
        <v>42261</v>
      </c>
      <c r="B1183" s="3">
        <v>75.361703000000006</v>
      </c>
      <c r="C1183" s="2">
        <f t="shared" si="54"/>
        <v>-3.270115379060916E-3</v>
      </c>
      <c r="D1183" s="11">
        <f t="shared" si="55"/>
        <v>-3.270115379060916E-3</v>
      </c>
      <c r="E1183">
        <f t="shared" si="56"/>
        <v>9</v>
      </c>
    </row>
    <row r="1184" spans="1:5" x14ac:dyDescent="0.25">
      <c r="A1184" s="1">
        <v>42262</v>
      </c>
      <c r="B1184" s="3">
        <v>75.955108999999993</v>
      </c>
      <c r="C1184" s="2">
        <f t="shared" si="54"/>
        <v>7.8741054989161716E-3</v>
      </c>
      <c r="D1184" s="11">
        <f t="shared" si="55"/>
        <v>7.8741054989161716E-3</v>
      </c>
      <c r="E1184">
        <f t="shared" si="56"/>
        <v>9</v>
      </c>
    </row>
    <row r="1185" spans="1:5" x14ac:dyDescent="0.25">
      <c r="A1185" s="1">
        <v>42263</v>
      </c>
      <c r="B1185" s="3">
        <v>76.410047000000006</v>
      </c>
      <c r="C1185" s="2">
        <f t="shared" si="54"/>
        <v>5.9895641779674456E-3</v>
      </c>
      <c r="D1185" s="11">
        <f t="shared" si="55"/>
        <v>5.9895641779674456E-3</v>
      </c>
      <c r="E1185">
        <f t="shared" si="56"/>
        <v>9</v>
      </c>
    </row>
    <row r="1186" spans="1:5" x14ac:dyDescent="0.25">
      <c r="A1186" s="1">
        <v>42264</v>
      </c>
      <c r="B1186" s="3">
        <v>76.953992</v>
      </c>
      <c r="C1186" s="2">
        <f t="shared" si="54"/>
        <v>7.1187627983005123E-3</v>
      </c>
      <c r="D1186" s="11">
        <f t="shared" si="55"/>
        <v>7.1187627983005123E-3</v>
      </c>
      <c r="E1186">
        <f t="shared" si="56"/>
        <v>9</v>
      </c>
    </row>
    <row r="1187" spans="1:5" x14ac:dyDescent="0.25">
      <c r="A1187" s="1">
        <v>42265</v>
      </c>
      <c r="B1187" s="3">
        <v>76.380377999999993</v>
      </c>
      <c r="C1187" s="2">
        <f t="shared" si="54"/>
        <v>-7.4539862727330151E-3</v>
      </c>
      <c r="D1187" s="11">
        <f t="shared" si="55"/>
        <v>-7.4539862727330151E-3</v>
      </c>
      <c r="E1187">
        <f t="shared" si="56"/>
        <v>9</v>
      </c>
    </row>
    <row r="1188" spans="1:5" x14ac:dyDescent="0.25">
      <c r="A1188" s="1">
        <v>42268</v>
      </c>
      <c r="B1188" s="3">
        <v>77.201241999999993</v>
      </c>
      <c r="C1188" s="2">
        <f t="shared" si="54"/>
        <v>1.0747053385884007E-2</v>
      </c>
      <c r="D1188" s="11">
        <f t="shared" si="55"/>
        <v>1.0747053385884007E-2</v>
      </c>
      <c r="E1188">
        <f t="shared" si="56"/>
        <v>9</v>
      </c>
    </row>
    <row r="1189" spans="1:5" x14ac:dyDescent="0.25">
      <c r="A1189" s="1">
        <v>42269</v>
      </c>
      <c r="B1189" s="3">
        <v>76.410047000000006</v>
      </c>
      <c r="C1189" s="2">
        <f t="shared" si="54"/>
        <v>-1.0248475018057193E-2</v>
      </c>
      <c r="D1189" s="11">
        <f t="shared" si="55"/>
        <v>-1.0248475018057193E-2</v>
      </c>
      <c r="E1189">
        <f t="shared" si="56"/>
        <v>9</v>
      </c>
    </row>
    <row r="1190" spans="1:5" x14ac:dyDescent="0.25">
      <c r="A1190" s="1">
        <v>42270</v>
      </c>
      <c r="B1190" s="3">
        <v>76.775971999999996</v>
      </c>
      <c r="C1190" s="2">
        <f t="shared" si="54"/>
        <v>4.7889644669370512E-3</v>
      </c>
      <c r="D1190" s="11">
        <f t="shared" si="55"/>
        <v>4.7889644669370512E-3</v>
      </c>
      <c r="E1190">
        <f t="shared" si="56"/>
        <v>9</v>
      </c>
    </row>
    <row r="1191" spans="1:5" x14ac:dyDescent="0.25">
      <c r="A1191" s="1">
        <v>42271</v>
      </c>
      <c r="B1191" s="3">
        <v>76.963883999999993</v>
      </c>
      <c r="C1191" s="2">
        <f t="shared" si="54"/>
        <v>2.4475365808458564E-3</v>
      </c>
      <c r="D1191" s="11">
        <f t="shared" si="55"/>
        <v>2.4475365808458564E-3</v>
      </c>
      <c r="E1191">
        <f t="shared" si="56"/>
        <v>9</v>
      </c>
    </row>
    <row r="1192" spans="1:5" x14ac:dyDescent="0.25">
      <c r="A1192" s="1">
        <v>42272</v>
      </c>
      <c r="B1192" s="3">
        <v>77.349592999999999</v>
      </c>
      <c r="C1192" s="2">
        <f t="shared" si="54"/>
        <v>5.0115584083569075E-3</v>
      </c>
      <c r="D1192" s="11">
        <f t="shared" si="55"/>
        <v>5.0115584083569075E-3</v>
      </c>
      <c r="E1192">
        <f t="shared" si="56"/>
        <v>9</v>
      </c>
    </row>
    <row r="1193" spans="1:5" x14ac:dyDescent="0.25">
      <c r="A1193" s="1">
        <v>42275</v>
      </c>
      <c r="B1193" s="3">
        <v>76.340817999999999</v>
      </c>
      <c r="C1193" s="2">
        <f t="shared" si="54"/>
        <v>-1.3041762223622818E-2</v>
      </c>
      <c r="D1193" s="11">
        <f t="shared" si="55"/>
        <v>-1.3041762223622818E-2</v>
      </c>
      <c r="E1193">
        <f t="shared" si="56"/>
        <v>9</v>
      </c>
    </row>
    <row r="1194" spans="1:5" x14ac:dyDescent="0.25">
      <c r="A1194" s="1">
        <v>42276</v>
      </c>
      <c r="B1194" s="3">
        <v>77.379261999999997</v>
      </c>
      <c r="C1194" s="2">
        <f t="shared" si="54"/>
        <v>1.3602736088051851E-2</v>
      </c>
      <c r="D1194" s="11">
        <f t="shared" si="55"/>
        <v>1.3602736088051851E-2</v>
      </c>
      <c r="E1194">
        <f t="shared" si="56"/>
        <v>9</v>
      </c>
    </row>
    <row r="1195" spans="1:5" x14ac:dyDescent="0.25">
      <c r="A1195" s="1">
        <v>42277</v>
      </c>
      <c r="B1195" s="3">
        <v>78.180356000000003</v>
      </c>
      <c r="C1195" s="2">
        <f t="shared" si="54"/>
        <v>1.0352825541293043E-2</v>
      </c>
      <c r="D1195" s="11">
        <f t="shared" si="55"/>
        <v>1.0352825541293043E-2</v>
      </c>
      <c r="E1195">
        <f t="shared" si="56"/>
        <v>9</v>
      </c>
    </row>
    <row r="1196" spans="1:5" x14ac:dyDescent="0.25">
      <c r="A1196" s="1">
        <v>42278</v>
      </c>
      <c r="B1196" s="3">
        <v>78.348483999999999</v>
      </c>
      <c r="C1196" s="2">
        <f t="shared" si="54"/>
        <v>2.1505146382295296E-3</v>
      </c>
      <c r="D1196" s="11">
        <f t="shared" si="55"/>
        <v>2.1505146382295296E-3</v>
      </c>
      <c r="E1196">
        <f t="shared" si="56"/>
        <v>10</v>
      </c>
    </row>
    <row r="1197" spans="1:5" x14ac:dyDescent="0.25">
      <c r="A1197" s="1">
        <v>42279</v>
      </c>
      <c r="B1197" s="3">
        <v>78.694631999999999</v>
      </c>
      <c r="C1197" s="2">
        <f t="shared" si="54"/>
        <v>4.4180561298416375E-3</v>
      </c>
      <c r="D1197" s="11">
        <f t="shared" si="55"/>
        <v>4.4180561298416375E-3</v>
      </c>
      <c r="E1197">
        <f t="shared" si="56"/>
        <v>10</v>
      </c>
    </row>
    <row r="1198" spans="1:5" x14ac:dyDescent="0.25">
      <c r="A1198" s="1">
        <v>42282</v>
      </c>
      <c r="B1198" s="3">
        <v>81.661627999999993</v>
      </c>
      <c r="C1198" s="2">
        <f t="shared" si="54"/>
        <v>3.7702647875651731E-2</v>
      </c>
      <c r="D1198" s="11">
        <f t="shared" si="55"/>
        <v>3.7702647875651731E-2</v>
      </c>
      <c r="E1198">
        <f t="shared" si="56"/>
        <v>10</v>
      </c>
    </row>
    <row r="1199" spans="1:5" x14ac:dyDescent="0.25">
      <c r="A1199" s="1">
        <v>42283</v>
      </c>
      <c r="B1199" s="3">
        <v>81.058338000000006</v>
      </c>
      <c r="C1199" s="2">
        <f t="shared" si="54"/>
        <v>-7.3876802945930381E-3</v>
      </c>
      <c r="D1199" s="11">
        <f t="shared" si="55"/>
        <v>-7.3876802945930381E-3</v>
      </c>
      <c r="E1199">
        <f t="shared" si="56"/>
        <v>10</v>
      </c>
    </row>
    <row r="1200" spans="1:5" x14ac:dyDescent="0.25">
      <c r="A1200" s="1">
        <v>42284</v>
      </c>
      <c r="B1200" s="3">
        <v>82.195688000000004</v>
      </c>
      <c r="C1200" s="2">
        <f t="shared" si="54"/>
        <v>1.4031252404903711E-2</v>
      </c>
      <c r="D1200" s="11">
        <f t="shared" si="55"/>
        <v>1.4031252404903711E-2</v>
      </c>
      <c r="E1200">
        <f t="shared" si="56"/>
        <v>10</v>
      </c>
    </row>
    <row r="1201" spans="1:5" x14ac:dyDescent="0.25">
      <c r="A1201" s="1">
        <v>42285</v>
      </c>
      <c r="B1201" s="3">
        <v>82.680295999999998</v>
      </c>
      <c r="C1201" s="2">
        <f t="shared" si="54"/>
        <v>5.8957837301634895E-3</v>
      </c>
      <c r="D1201" s="11">
        <f t="shared" si="55"/>
        <v>5.8957837301634895E-3</v>
      </c>
      <c r="E1201">
        <f t="shared" si="56"/>
        <v>10</v>
      </c>
    </row>
    <row r="1202" spans="1:5" x14ac:dyDescent="0.25">
      <c r="A1202" s="1">
        <v>42286</v>
      </c>
      <c r="B1202" s="3">
        <v>82.779194000000004</v>
      </c>
      <c r="C1202" s="2">
        <f t="shared" si="54"/>
        <v>1.1961495638574573E-3</v>
      </c>
      <c r="D1202" s="11">
        <f t="shared" si="55"/>
        <v>1.1961495638574573E-3</v>
      </c>
      <c r="E1202">
        <f t="shared" si="56"/>
        <v>10</v>
      </c>
    </row>
    <row r="1203" spans="1:5" x14ac:dyDescent="0.25">
      <c r="A1203" s="1">
        <v>42289</v>
      </c>
      <c r="B1203" s="3">
        <v>83.105564999999999</v>
      </c>
      <c r="C1203" s="2">
        <f t="shared" si="54"/>
        <v>3.9426694587047393E-3</v>
      </c>
      <c r="D1203" s="11">
        <f t="shared" si="55"/>
        <v>3.9426694587047393E-3</v>
      </c>
      <c r="E1203">
        <f t="shared" si="56"/>
        <v>10</v>
      </c>
    </row>
    <row r="1204" spans="1:5" x14ac:dyDescent="0.25">
      <c r="A1204" s="1">
        <v>42290</v>
      </c>
      <c r="B1204" s="3">
        <v>82.680295999999998</v>
      </c>
      <c r="C1204" s="2">
        <f t="shared" si="54"/>
        <v>-5.1172144729417354E-3</v>
      </c>
      <c r="D1204" s="11">
        <f t="shared" si="55"/>
        <v>-5.1172144729417354E-3</v>
      </c>
      <c r="E1204">
        <f t="shared" si="56"/>
        <v>10</v>
      </c>
    </row>
    <row r="1205" spans="1:5" x14ac:dyDescent="0.25">
      <c r="A1205" s="1">
        <v>42291</v>
      </c>
      <c r="B1205" s="3">
        <v>81.889100999999997</v>
      </c>
      <c r="C1205" s="2">
        <f t="shared" si="54"/>
        <v>-9.5693295534404216E-3</v>
      </c>
      <c r="D1205" s="11">
        <f t="shared" si="55"/>
        <v>-9.5693295534404216E-3</v>
      </c>
      <c r="E1205">
        <f t="shared" si="56"/>
        <v>10</v>
      </c>
    </row>
    <row r="1206" spans="1:5" x14ac:dyDescent="0.25">
      <c r="A1206" s="1">
        <v>42292</v>
      </c>
      <c r="B1206" s="3">
        <v>82.067121</v>
      </c>
      <c r="C1206" s="2">
        <f t="shared" si="54"/>
        <v>2.1739156716350278E-3</v>
      </c>
      <c r="D1206" s="11">
        <f t="shared" si="55"/>
        <v>2.1739156716350278E-3</v>
      </c>
      <c r="E1206">
        <f t="shared" si="56"/>
        <v>10</v>
      </c>
    </row>
    <row r="1207" spans="1:5" x14ac:dyDescent="0.25">
      <c r="A1207" s="1">
        <v>42293</v>
      </c>
      <c r="B1207" s="3">
        <v>83.204464000000002</v>
      </c>
      <c r="C1207" s="2">
        <f t="shared" si="54"/>
        <v>1.385869256946398E-2</v>
      </c>
      <c r="D1207" s="11">
        <f t="shared" si="55"/>
        <v>1.385869256946398E-2</v>
      </c>
      <c r="E1207">
        <f t="shared" si="56"/>
        <v>10</v>
      </c>
    </row>
    <row r="1208" spans="1:5" x14ac:dyDescent="0.25">
      <c r="A1208" s="1">
        <v>42296</v>
      </c>
      <c r="B1208" s="3">
        <v>83.965997000000002</v>
      </c>
      <c r="C1208" s="2">
        <f t="shared" si="54"/>
        <v>9.152549795885952E-3</v>
      </c>
      <c r="D1208" s="11">
        <f t="shared" si="55"/>
        <v>9.152549795885952E-3</v>
      </c>
      <c r="E1208">
        <f t="shared" si="56"/>
        <v>10</v>
      </c>
    </row>
    <row r="1209" spans="1:5" x14ac:dyDescent="0.25">
      <c r="A1209" s="1">
        <v>42297</v>
      </c>
      <c r="B1209" s="3">
        <v>83.797869000000006</v>
      </c>
      <c r="C1209" s="2">
        <f t="shared" si="54"/>
        <v>-2.002334349701056E-3</v>
      </c>
      <c r="D1209" s="11">
        <f t="shared" si="55"/>
        <v>-2.002334349701056E-3</v>
      </c>
      <c r="E1209">
        <f t="shared" si="56"/>
        <v>10</v>
      </c>
    </row>
    <row r="1210" spans="1:5" x14ac:dyDescent="0.25">
      <c r="A1210" s="1">
        <v>42298</v>
      </c>
      <c r="B1210" s="3">
        <v>83.886875000000003</v>
      </c>
      <c r="C1210" s="2">
        <f t="shared" si="54"/>
        <v>1.0621511150838178E-3</v>
      </c>
      <c r="D1210" s="11">
        <f t="shared" si="55"/>
        <v>1.0621511150838178E-3</v>
      </c>
      <c r="E1210">
        <f t="shared" si="56"/>
        <v>10</v>
      </c>
    </row>
    <row r="1211" spans="1:5" x14ac:dyDescent="0.25">
      <c r="A1211" s="1">
        <v>42299</v>
      </c>
      <c r="B1211" s="3">
        <v>88.614288000000002</v>
      </c>
      <c r="C1211" s="2">
        <f t="shared" si="54"/>
        <v>5.6354620433768675E-2</v>
      </c>
      <c r="D1211" s="11">
        <f t="shared" si="55"/>
        <v>5.6354620433768675E-2</v>
      </c>
      <c r="E1211">
        <f t="shared" si="56"/>
        <v>10</v>
      </c>
    </row>
    <row r="1212" spans="1:5" x14ac:dyDescent="0.25">
      <c r="A1212" s="1">
        <v>42300</v>
      </c>
      <c r="B1212" s="3">
        <v>88.901099000000002</v>
      </c>
      <c r="C1212" s="2">
        <f t="shared" si="54"/>
        <v>3.2366225184814455E-3</v>
      </c>
      <c r="D1212" s="11">
        <f t="shared" si="55"/>
        <v>3.2366225184814455E-3</v>
      </c>
      <c r="E1212">
        <f t="shared" si="56"/>
        <v>10</v>
      </c>
    </row>
    <row r="1213" spans="1:5" x14ac:dyDescent="0.25">
      <c r="A1213" s="1">
        <v>42303</v>
      </c>
      <c r="B1213" s="3">
        <v>88.891206999999994</v>
      </c>
      <c r="C1213" s="2">
        <f t="shared" si="54"/>
        <v>-1.1126971557469479E-4</v>
      </c>
      <c r="D1213" s="11">
        <f t="shared" si="55"/>
        <v>-1.1126971557469479E-4</v>
      </c>
      <c r="E1213">
        <f t="shared" si="56"/>
        <v>10</v>
      </c>
    </row>
    <row r="1214" spans="1:5" x14ac:dyDescent="0.25">
      <c r="A1214" s="1">
        <v>42304</v>
      </c>
      <c r="B1214" s="3">
        <v>89.494496999999996</v>
      </c>
      <c r="C1214" s="2">
        <f t="shared" si="54"/>
        <v>6.7868355078135149E-3</v>
      </c>
      <c r="D1214" s="11">
        <f t="shared" si="55"/>
        <v>6.7868355078135149E-3</v>
      </c>
      <c r="E1214">
        <f t="shared" si="56"/>
        <v>10</v>
      </c>
    </row>
    <row r="1215" spans="1:5" x14ac:dyDescent="0.25">
      <c r="A1215" s="1">
        <v>42305</v>
      </c>
      <c r="B1215" s="3">
        <v>89.929659000000001</v>
      </c>
      <c r="C1215" s="2">
        <f t="shared" si="54"/>
        <v>4.8624442238052405E-3</v>
      </c>
      <c r="D1215" s="11">
        <f t="shared" si="55"/>
        <v>4.8624442238052405E-3</v>
      </c>
      <c r="E1215">
        <f t="shared" si="56"/>
        <v>10</v>
      </c>
    </row>
    <row r="1216" spans="1:5" x14ac:dyDescent="0.25">
      <c r="A1216" s="1">
        <v>42306</v>
      </c>
      <c r="B1216" s="3">
        <v>89.089010999999999</v>
      </c>
      <c r="C1216" s="2">
        <f t="shared" si="54"/>
        <v>-9.3478392929300623E-3</v>
      </c>
      <c r="D1216" s="11">
        <f t="shared" si="55"/>
        <v>-9.3478392929300623E-3</v>
      </c>
      <c r="E1216">
        <f t="shared" si="56"/>
        <v>10</v>
      </c>
    </row>
    <row r="1217" spans="1:5" x14ac:dyDescent="0.25">
      <c r="A1217" s="1">
        <v>42307</v>
      </c>
      <c r="B1217" s="3">
        <v>88.386823000000007</v>
      </c>
      <c r="C1217" s="2">
        <f t="shared" si="54"/>
        <v>-7.8818699648601168E-3</v>
      </c>
      <c r="D1217" s="11">
        <f t="shared" si="55"/>
        <v>-7.8818699648601168E-3</v>
      </c>
      <c r="E1217">
        <f t="shared" si="56"/>
        <v>10</v>
      </c>
    </row>
    <row r="1218" spans="1:5" x14ac:dyDescent="0.25">
      <c r="A1218" s="1">
        <v>42310</v>
      </c>
      <c r="B1218" s="3">
        <v>88.159350000000003</v>
      </c>
      <c r="C1218" s="2">
        <f t="shared" si="54"/>
        <v>-2.5736076066452049E-3</v>
      </c>
      <c r="D1218" s="11">
        <f t="shared" si="55"/>
        <v>-2.5736076066452049E-3</v>
      </c>
      <c r="E1218">
        <f t="shared" si="56"/>
        <v>11</v>
      </c>
    </row>
    <row r="1219" spans="1:5" x14ac:dyDescent="0.25">
      <c r="A1219" s="1">
        <v>42311</v>
      </c>
      <c r="B1219" s="3">
        <v>87.259365000000003</v>
      </c>
      <c r="C1219" s="2">
        <f t="shared" si="54"/>
        <v>-1.0208616556269992E-2</v>
      </c>
      <c r="D1219" s="11">
        <f t="shared" si="55"/>
        <v>-1.0208616556269992E-2</v>
      </c>
      <c r="E1219">
        <f t="shared" si="56"/>
        <v>11</v>
      </c>
    </row>
    <row r="1220" spans="1:5" x14ac:dyDescent="0.25">
      <c r="A1220" s="1">
        <v>42312</v>
      </c>
      <c r="B1220" s="3">
        <v>87.209912000000003</v>
      </c>
      <c r="C1220" s="2">
        <f t="shared" ref="C1220:C1259" si="57">(B1220-B1219)/B1219</f>
        <v>-5.667357308868767E-4</v>
      </c>
      <c r="D1220" s="11">
        <f t="shared" ref="D1220:D1259" si="58">C1220</f>
        <v>-5.667357308868767E-4</v>
      </c>
      <c r="E1220">
        <f t="shared" ref="E1220:E1259" si="59">MONTH(A1220)</f>
        <v>11</v>
      </c>
    </row>
    <row r="1221" spans="1:5" x14ac:dyDescent="0.25">
      <c r="A1221" s="1">
        <v>42313</v>
      </c>
      <c r="B1221" s="3">
        <v>86.735189000000005</v>
      </c>
      <c r="C1221" s="2">
        <f t="shared" si="57"/>
        <v>-5.4434523451875206E-3</v>
      </c>
      <c r="D1221" s="11">
        <f t="shared" si="58"/>
        <v>-5.4434523451875206E-3</v>
      </c>
      <c r="E1221">
        <f t="shared" si="59"/>
        <v>11</v>
      </c>
    </row>
    <row r="1222" spans="1:5" x14ac:dyDescent="0.25">
      <c r="A1222" s="1">
        <v>42314</v>
      </c>
      <c r="B1222" s="3">
        <v>85.311036000000001</v>
      </c>
      <c r="C1222" s="2">
        <f t="shared" si="57"/>
        <v>-1.6419552622408004E-2</v>
      </c>
      <c r="D1222" s="11">
        <f t="shared" si="58"/>
        <v>-1.6419552622408004E-2</v>
      </c>
      <c r="E1222">
        <f t="shared" si="59"/>
        <v>11</v>
      </c>
    </row>
    <row r="1223" spans="1:5" x14ac:dyDescent="0.25">
      <c r="A1223" s="1">
        <v>42317</v>
      </c>
      <c r="B1223" s="3">
        <v>84.954995999999994</v>
      </c>
      <c r="C1223" s="2">
        <f t="shared" si="57"/>
        <v>-4.1734342553290203E-3</v>
      </c>
      <c r="D1223" s="11">
        <f t="shared" si="58"/>
        <v>-4.1734342553290203E-3</v>
      </c>
      <c r="E1223">
        <f t="shared" si="59"/>
        <v>11</v>
      </c>
    </row>
    <row r="1224" spans="1:5" x14ac:dyDescent="0.25">
      <c r="A1224" s="1">
        <v>42318</v>
      </c>
      <c r="B1224" s="3">
        <v>86.181352000000004</v>
      </c>
      <c r="C1224" s="2">
        <f t="shared" si="57"/>
        <v>1.4435360576086777E-2</v>
      </c>
      <c r="D1224" s="11">
        <f t="shared" si="58"/>
        <v>1.4435360576086777E-2</v>
      </c>
      <c r="E1224">
        <f t="shared" si="59"/>
        <v>11</v>
      </c>
    </row>
    <row r="1225" spans="1:5" x14ac:dyDescent="0.25">
      <c r="A1225" s="1">
        <v>42319</v>
      </c>
      <c r="B1225" s="3">
        <v>87.506614999999996</v>
      </c>
      <c r="C1225" s="2">
        <f t="shared" si="57"/>
        <v>1.5377607443429206E-2</v>
      </c>
      <c r="D1225" s="11">
        <f t="shared" si="58"/>
        <v>1.5377607443429206E-2</v>
      </c>
      <c r="E1225">
        <f t="shared" si="59"/>
        <v>11</v>
      </c>
    </row>
    <row r="1226" spans="1:5" x14ac:dyDescent="0.25">
      <c r="A1226" s="1">
        <v>42320</v>
      </c>
      <c r="B1226" s="3">
        <v>85.864873000000003</v>
      </c>
      <c r="C1226" s="2">
        <f t="shared" si="57"/>
        <v>-1.8761347356425494E-2</v>
      </c>
      <c r="D1226" s="11">
        <f t="shared" si="58"/>
        <v>-1.8761347356425494E-2</v>
      </c>
      <c r="E1226">
        <f t="shared" si="59"/>
        <v>11</v>
      </c>
    </row>
    <row r="1227" spans="1:5" x14ac:dyDescent="0.25">
      <c r="A1227" s="1">
        <v>42321</v>
      </c>
      <c r="B1227" s="3">
        <v>85.904433999999995</v>
      </c>
      <c r="C1227" s="2">
        <f t="shared" si="57"/>
        <v>4.6073555597050687E-4</v>
      </c>
      <c r="D1227" s="11">
        <f t="shared" si="58"/>
        <v>4.6073555597050687E-4</v>
      </c>
      <c r="E1227">
        <f t="shared" si="59"/>
        <v>11</v>
      </c>
    </row>
    <row r="1228" spans="1:5" x14ac:dyDescent="0.25">
      <c r="A1228" s="1">
        <v>42324</v>
      </c>
      <c r="B1228" s="3">
        <v>87.051668000000006</v>
      </c>
      <c r="C1228" s="2">
        <f t="shared" si="57"/>
        <v>1.3354770488331391E-2</v>
      </c>
      <c r="D1228" s="11">
        <f t="shared" si="58"/>
        <v>1.3354770488331391E-2</v>
      </c>
      <c r="E1228">
        <f t="shared" si="59"/>
        <v>11</v>
      </c>
    </row>
    <row r="1229" spans="1:5" x14ac:dyDescent="0.25">
      <c r="A1229" s="1">
        <v>42325</v>
      </c>
      <c r="B1229" s="3">
        <v>86.201136000000005</v>
      </c>
      <c r="C1229" s="2">
        <f t="shared" si="57"/>
        <v>-9.7704273742348184E-3</v>
      </c>
      <c r="D1229" s="11">
        <f t="shared" si="58"/>
        <v>-9.7704273742348184E-3</v>
      </c>
      <c r="E1229">
        <f t="shared" si="59"/>
        <v>11</v>
      </c>
    </row>
    <row r="1230" spans="1:5" x14ac:dyDescent="0.25">
      <c r="A1230" s="1">
        <v>42326</v>
      </c>
      <c r="B1230" s="3">
        <v>87.793418000000003</v>
      </c>
      <c r="C1230" s="2">
        <f t="shared" si="57"/>
        <v>1.8471705523695155E-2</v>
      </c>
      <c r="D1230" s="11">
        <f t="shared" si="58"/>
        <v>1.8471705523695155E-2</v>
      </c>
      <c r="E1230">
        <f t="shared" si="59"/>
        <v>11</v>
      </c>
    </row>
    <row r="1231" spans="1:5" x14ac:dyDescent="0.25">
      <c r="A1231" s="1">
        <v>42327</v>
      </c>
      <c r="B1231" s="3">
        <v>88.337370000000007</v>
      </c>
      <c r="C1231" s="2">
        <f t="shared" si="57"/>
        <v>6.195817549784933E-3</v>
      </c>
      <c r="D1231" s="11">
        <f t="shared" si="58"/>
        <v>6.195817549784933E-3</v>
      </c>
      <c r="E1231">
        <f t="shared" si="59"/>
        <v>11</v>
      </c>
    </row>
    <row r="1232" spans="1:5" x14ac:dyDescent="0.25">
      <c r="A1232" s="1">
        <v>42328</v>
      </c>
      <c r="B1232" s="3">
        <v>86.913208999999995</v>
      </c>
      <c r="C1232" s="2">
        <f t="shared" si="57"/>
        <v>-1.6121840620792902E-2</v>
      </c>
      <c r="D1232" s="11">
        <f t="shared" si="58"/>
        <v>-1.6121840620792902E-2</v>
      </c>
      <c r="E1232">
        <f t="shared" si="59"/>
        <v>11</v>
      </c>
    </row>
    <row r="1233" spans="1:5" x14ac:dyDescent="0.25">
      <c r="A1233" s="1">
        <v>42331</v>
      </c>
      <c r="B1233" s="3">
        <v>88.159350000000003</v>
      </c>
      <c r="C1233" s="2">
        <f t="shared" si="57"/>
        <v>1.4337763089612866E-2</v>
      </c>
      <c r="D1233" s="11">
        <f t="shared" si="58"/>
        <v>1.4337763089612866E-2</v>
      </c>
      <c r="E1233">
        <f t="shared" si="59"/>
        <v>11</v>
      </c>
    </row>
    <row r="1234" spans="1:5" x14ac:dyDescent="0.25">
      <c r="A1234" s="1">
        <v>42332</v>
      </c>
      <c r="B1234" s="3">
        <v>88.456052</v>
      </c>
      <c r="C1234" s="2">
        <f t="shared" si="57"/>
        <v>3.3655193691876839E-3</v>
      </c>
      <c r="D1234" s="11">
        <f t="shared" si="58"/>
        <v>3.3655193691876839E-3</v>
      </c>
      <c r="E1234">
        <f t="shared" si="59"/>
        <v>11</v>
      </c>
    </row>
    <row r="1235" spans="1:5" x14ac:dyDescent="0.25">
      <c r="A1235" s="1">
        <v>42333</v>
      </c>
      <c r="B1235" s="3">
        <v>88.802200999999997</v>
      </c>
      <c r="C1235" s="2">
        <f t="shared" si="57"/>
        <v>3.9132313976662321E-3</v>
      </c>
      <c r="D1235" s="11">
        <f t="shared" si="58"/>
        <v>3.9132313976662321E-3</v>
      </c>
      <c r="E1235">
        <f t="shared" si="59"/>
        <v>11</v>
      </c>
    </row>
    <row r="1236" spans="1:5" x14ac:dyDescent="0.25">
      <c r="A1236" s="1">
        <v>42335</v>
      </c>
      <c r="B1236" s="3">
        <v>89.573617999999996</v>
      </c>
      <c r="C1236" s="2">
        <f t="shared" si="57"/>
        <v>8.686913064238121E-3</v>
      </c>
      <c r="D1236" s="11">
        <f t="shared" si="58"/>
        <v>8.686913064238121E-3</v>
      </c>
      <c r="E1236">
        <f t="shared" si="59"/>
        <v>11</v>
      </c>
    </row>
    <row r="1237" spans="1:5" x14ac:dyDescent="0.25">
      <c r="A1237" s="1">
        <v>42338</v>
      </c>
      <c r="B1237" s="3">
        <v>88.762640000000005</v>
      </c>
      <c r="C1237" s="2">
        <f t="shared" si="57"/>
        <v>-9.0537595567479652E-3</v>
      </c>
      <c r="D1237" s="11">
        <f t="shared" si="58"/>
        <v>-9.0537595567479652E-3</v>
      </c>
      <c r="E1237">
        <f t="shared" si="59"/>
        <v>11</v>
      </c>
    </row>
    <row r="1238" spans="1:5" x14ac:dyDescent="0.25">
      <c r="A1238" s="1">
        <v>42339</v>
      </c>
      <c r="B1238" s="3">
        <v>90.631846999999993</v>
      </c>
      <c r="C1238" s="2">
        <f t="shared" si="57"/>
        <v>2.1058488120677669E-2</v>
      </c>
      <c r="D1238" s="11">
        <f t="shared" si="58"/>
        <v>2.1058488120677669E-2</v>
      </c>
      <c r="E1238">
        <f t="shared" si="59"/>
        <v>12</v>
      </c>
    </row>
    <row r="1239" spans="1:5" x14ac:dyDescent="0.25">
      <c r="A1239" s="1">
        <v>42340</v>
      </c>
      <c r="B1239" s="3">
        <v>89.850537000000003</v>
      </c>
      <c r="C1239" s="2">
        <f t="shared" si="57"/>
        <v>-8.6207004034684481E-3</v>
      </c>
      <c r="D1239" s="11">
        <f t="shared" si="58"/>
        <v>-8.6207004034684481E-3</v>
      </c>
      <c r="E1239">
        <f t="shared" si="59"/>
        <v>12</v>
      </c>
    </row>
    <row r="1240" spans="1:5" x14ac:dyDescent="0.25">
      <c r="A1240" s="1">
        <v>42341</v>
      </c>
      <c r="B1240" s="3">
        <v>88.802200999999997</v>
      </c>
      <c r="C1240" s="2">
        <f t="shared" si="57"/>
        <v>-1.166755408484655E-2</v>
      </c>
      <c r="D1240" s="11">
        <f t="shared" si="58"/>
        <v>-1.166755408484655E-2</v>
      </c>
      <c r="E1240">
        <f t="shared" si="59"/>
        <v>12</v>
      </c>
    </row>
    <row r="1241" spans="1:5" x14ac:dyDescent="0.25">
      <c r="A1241" s="1">
        <v>42342</v>
      </c>
      <c r="B1241" s="3">
        <v>91.403265000000005</v>
      </c>
      <c r="C1241" s="2">
        <f t="shared" si="57"/>
        <v>2.9290535264998759E-2</v>
      </c>
      <c r="D1241" s="11">
        <f t="shared" si="58"/>
        <v>2.9290535264998759E-2</v>
      </c>
      <c r="E1241">
        <f t="shared" si="59"/>
        <v>12</v>
      </c>
    </row>
    <row r="1242" spans="1:5" x14ac:dyDescent="0.25">
      <c r="A1242" s="1">
        <v>42345</v>
      </c>
      <c r="B1242" s="3">
        <v>90.809866999999997</v>
      </c>
      <c r="C1242" s="2">
        <f t="shared" si="57"/>
        <v>-6.4920875638305436E-3</v>
      </c>
      <c r="D1242" s="11">
        <f t="shared" si="58"/>
        <v>-6.4920875638305436E-3</v>
      </c>
      <c r="E1242">
        <f t="shared" si="59"/>
        <v>12</v>
      </c>
    </row>
    <row r="1243" spans="1:5" x14ac:dyDescent="0.25">
      <c r="A1243" s="1">
        <v>42346</v>
      </c>
      <c r="B1243" s="3">
        <v>91.541724000000002</v>
      </c>
      <c r="C1243" s="2">
        <f t="shared" si="57"/>
        <v>8.0592233440888658E-3</v>
      </c>
      <c r="D1243" s="11">
        <f t="shared" si="58"/>
        <v>8.0592233440888658E-3</v>
      </c>
      <c r="E1243">
        <f t="shared" si="59"/>
        <v>12</v>
      </c>
    </row>
    <row r="1244" spans="1:5" x14ac:dyDescent="0.25">
      <c r="A1244" s="1">
        <v>42347</v>
      </c>
      <c r="B1244" s="3">
        <v>89.939550999999994</v>
      </c>
      <c r="C1244" s="2">
        <f t="shared" si="57"/>
        <v>-1.7502106471143232E-2</v>
      </c>
      <c r="D1244" s="11">
        <f t="shared" si="58"/>
        <v>-1.7502106471143232E-2</v>
      </c>
      <c r="E1244">
        <f t="shared" si="59"/>
        <v>12</v>
      </c>
    </row>
    <row r="1245" spans="1:5" x14ac:dyDescent="0.25">
      <c r="A1245" s="1">
        <v>42348</v>
      </c>
      <c r="B1245" s="3">
        <v>90.555987999999999</v>
      </c>
      <c r="C1245" s="2">
        <f t="shared" si="57"/>
        <v>6.8539034623377746E-3</v>
      </c>
      <c r="D1245" s="11">
        <f t="shared" si="58"/>
        <v>6.8539034623377746E-3</v>
      </c>
      <c r="E1245">
        <f t="shared" si="59"/>
        <v>12</v>
      </c>
    </row>
    <row r="1246" spans="1:5" x14ac:dyDescent="0.25">
      <c r="A1246" s="1">
        <v>42349</v>
      </c>
      <c r="B1246" s="3">
        <v>89.919670999999994</v>
      </c>
      <c r="C1246" s="2">
        <f t="shared" si="57"/>
        <v>-7.0267799408251759E-3</v>
      </c>
      <c r="D1246" s="11">
        <f t="shared" si="58"/>
        <v>-7.0267799408251759E-3</v>
      </c>
      <c r="E1246">
        <f t="shared" si="59"/>
        <v>12</v>
      </c>
    </row>
    <row r="1247" spans="1:5" x14ac:dyDescent="0.25">
      <c r="A1247" s="1">
        <v>42352</v>
      </c>
      <c r="B1247" s="3">
        <v>91.301672999999994</v>
      </c>
      <c r="C1247" s="2">
        <f t="shared" si="57"/>
        <v>1.536929555714233E-2</v>
      </c>
      <c r="D1247" s="11">
        <f t="shared" si="58"/>
        <v>1.536929555714233E-2</v>
      </c>
      <c r="E1247">
        <f t="shared" si="59"/>
        <v>12</v>
      </c>
    </row>
    <row r="1248" spans="1:5" x14ac:dyDescent="0.25">
      <c r="A1248" s="1">
        <v>42353</v>
      </c>
      <c r="B1248" s="3">
        <v>92.793042999999997</v>
      </c>
      <c r="C1248" s="2">
        <f t="shared" si="57"/>
        <v>1.6334530912703028E-2</v>
      </c>
      <c r="D1248" s="11">
        <f t="shared" si="58"/>
        <v>1.6334530912703028E-2</v>
      </c>
      <c r="E1248">
        <f t="shared" si="59"/>
        <v>12</v>
      </c>
    </row>
    <row r="1249" spans="1:5" x14ac:dyDescent="0.25">
      <c r="A1249" s="1">
        <v>42354</v>
      </c>
      <c r="B1249" s="3">
        <v>93.538728000000006</v>
      </c>
      <c r="C1249" s="2">
        <f t="shared" si="57"/>
        <v>8.0360011471981678E-3</v>
      </c>
      <c r="D1249" s="11">
        <f t="shared" si="58"/>
        <v>8.0360011471981678E-3</v>
      </c>
      <c r="E1249">
        <f t="shared" si="59"/>
        <v>12</v>
      </c>
    </row>
    <row r="1250" spans="1:5" x14ac:dyDescent="0.25">
      <c r="A1250" s="1">
        <v>42355</v>
      </c>
      <c r="B1250" s="3">
        <v>92.494765999999998</v>
      </c>
      <c r="C1250" s="2">
        <f t="shared" si="57"/>
        <v>-1.1160746167085012E-2</v>
      </c>
      <c r="D1250" s="11">
        <f t="shared" si="58"/>
        <v>-1.1160746167085012E-2</v>
      </c>
      <c r="E1250">
        <f t="shared" si="59"/>
        <v>12</v>
      </c>
    </row>
    <row r="1251" spans="1:5" x14ac:dyDescent="0.25">
      <c r="A1251" s="1">
        <v>42356</v>
      </c>
      <c r="B1251" s="3">
        <v>91.112763000000001</v>
      </c>
      <c r="C1251" s="2">
        <f t="shared" si="57"/>
        <v>-1.494141841496196E-2</v>
      </c>
      <c r="D1251" s="11">
        <f t="shared" si="58"/>
        <v>-1.494141841496196E-2</v>
      </c>
      <c r="E1251">
        <f t="shared" si="59"/>
        <v>12</v>
      </c>
    </row>
    <row r="1252" spans="1:5" x14ac:dyDescent="0.25">
      <c r="A1252" s="1">
        <v>42359</v>
      </c>
      <c r="B1252" s="3">
        <v>91.649658000000002</v>
      </c>
      <c r="C1252" s="2">
        <f t="shared" si="57"/>
        <v>5.892643163504999E-3</v>
      </c>
      <c r="D1252" s="11">
        <f t="shared" si="58"/>
        <v>5.892643163504999E-3</v>
      </c>
      <c r="E1252">
        <f t="shared" si="59"/>
        <v>12</v>
      </c>
    </row>
    <row r="1253" spans="1:5" x14ac:dyDescent="0.25">
      <c r="A1253" s="1">
        <v>42360</v>
      </c>
      <c r="B1253" s="3">
        <v>93.001834000000002</v>
      </c>
      <c r="C1253" s="2">
        <f t="shared" si="57"/>
        <v>1.4753748453703995E-2</v>
      </c>
      <c r="D1253" s="11">
        <f t="shared" si="58"/>
        <v>1.4753748453703995E-2</v>
      </c>
      <c r="E1253">
        <f t="shared" si="59"/>
        <v>12</v>
      </c>
    </row>
    <row r="1254" spans="1:5" x14ac:dyDescent="0.25">
      <c r="A1254" s="1">
        <v>42361</v>
      </c>
      <c r="B1254" s="3">
        <v>93.310047999999995</v>
      </c>
      <c r="C1254" s="2">
        <f t="shared" si="57"/>
        <v>3.3140636774968593E-3</v>
      </c>
      <c r="D1254" s="11">
        <f t="shared" si="58"/>
        <v>3.3140636774968593E-3</v>
      </c>
      <c r="E1254">
        <f t="shared" si="59"/>
        <v>12</v>
      </c>
    </row>
    <row r="1255" spans="1:5" x14ac:dyDescent="0.25">
      <c r="A1255" s="1">
        <v>42362</v>
      </c>
      <c r="B1255" s="3">
        <v>93.379644999999996</v>
      </c>
      <c r="C1255" s="2">
        <f t="shared" si="57"/>
        <v>7.4586822632436854E-4</v>
      </c>
      <c r="D1255" s="11">
        <f t="shared" si="58"/>
        <v>7.4586822632436854E-4</v>
      </c>
      <c r="E1255">
        <f t="shared" si="59"/>
        <v>12</v>
      </c>
    </row>
    <row r="1256" spans="1:5" x14ac:dyDescent="0.25">
      <c r="A1256" s="1">
        <v>42366</v>
      </c>
      <c r="B1256" s="3">
        <v>93.787289000000001</v>
      </c>
      <c r="C1256" s="2">
        <f t="shared" si="57"/>
        <v>4.3654481659252909E-3</v>
      </c>
      <c r="D1256" s="11">
        <f t="shared" si="58"/>
        <v>4.3654481659252909E-3</v>
      </c>
      <c r="E1256">
        <f t="shared" si="59"/>
        <v>12</v>
      </c>
    </row>
    <row r="1257" spans="1:5" x14ac:dyDescent="0.25">
      <c r="A1257" s="1">
        <v>42367</v>
      </c>
      <c r="B1257" s="3">
        <v>94.443488000000002</v>
      </c>
      <c r="C1257" s="2">
        <f t="shared" si="57"/>
        <v>6.996673077947704E-3</v>
      </c>
      <c r="D1257" s="11">
        <f t="shared" si="58"/>
        <v>6.996673077947704E-3</v>
      </c>
      <c r="E1257">
        <f t="shared" si="59"/>
        <v>12</v>
      </c>
    </row>
    <row r="1258" spans="1:5" x14ac:dyDescent="0.25">
      <c r="A1258" s="1">
        <v>42368</v>
      </c>
      <c r="B1258" s="3">
        <v>94.105447999999996</v>
      </c>
      <c r="C1258" s="2">
        <f t="shared" si="57"/>
        <v>-3.5792833064361893E-3</v>
      </c>
      <c r="D1258" s="11">
        <f t="shared" si="58"/>
        <v>-3.5792833064361893E-3</v>
      </c>
      <c r="E1258">
        <f t="shared" si="59"/>
        <v>12</v>
      </c>
    </row>
    <row r="1259" spans="1:5" x14ac:dyDescent="0.25">
      <c r="A1259" s="1">
        <v>42369</v>
      </c>
      <c r="B1259" s="3">
        <v>92.663786000000002</v>
      </c>
      <c r="C1259" s="2">
        <f t="shared" si="57"/>
        <v>-1.5319644405709581E-2</v>
      </c>
      <c r="D1259" s="11">
        <f t="shared" si="58"/>
        <v>-1.5319644405709581E-2</v>
      </c>
      <c r="E1259">
        <f t="shared" si="59"/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19BDD-A80E-45E2-888E-CF2838596612}">
  <dimension ref="A1:J1259"/>
  <sheetViews>
    <sheetView workbookViewId="0">
      <selection activeCell="J15" sqref="J15"/>
    </sheetView>
  </sheetViews>
  <sheetFormatPr defaultRowHeight="15" x14ac:dyDescent="0.25"/>
  <cols>
    <col min="1" max="1" width="10.7109375" bestFit="1" customWidth="1"/>
    <col min="3" max="3" width="18.5703125" bestFit="1" customWidth="1"/>
    <col min="5" max="5" width="19.5703125" bestFit="1" customWidth="1"/>
    <col min="9" max="9" width="30.5703125" bestFit="1" customWidth="1"/>
    <col min="10" max="10" width="20.42578125" bestFit="1" customWidth="1"/>
  </cols>
  <sheetData>
    <row r="1" spans="1:10" s="4" customFormat="1" x14ac:dyDescent="0.25">
      <c r="A1" s="4" t="s">
        <v>0</v>
      </c>
      <c r="B1" s="4" t="s">
        <v>6</v>
      </c>
      <c r="C1" s="4" t="s">
        <v>45</v>
      </c>
      <c r="D1" s="4" t="s">
        <v>32</v>
      </c>
      <c r="E1" s="4" t="s">
        <v>44</v>
      </c>
    </row>
    <row r="2" spans="1:10" x14ac:dyDescent="0.25">
      <c r="A2" s="1">
        <v>40546</v>
      </c>
      <c r="B2" s="3">
        <v>30.336245000000002</v>
      </c>
    </row>
    <row r="3" spans="1:10" x14ac:dyDescent="0.25">
      <c r="A3" s="1">
        <v>40547</v>
      </c>
      <c r="B3" s="3">
        <v>30.430537000000001</v>
      </c>
      <c r="C3" s="11">
        <v>3.1082291166886137E-3</v>
      </c>
      <c r="D3" s="3">
        <f>1+C3</f>
        <v>1.0031082291166886</v>
      </c>
      <c r="E3" s="11">
        <f>(C3-$J$6)^2</f>
        <v>4.6360860931241774E-6</v>
      </c>
    </row>
    <row r="4" spans="1:10" x14ac:dyDescent="0.25">
      <c r="A4" s="1">
        <v>40548</v>
      </c>
      <c r="B4" s="3">
        <v>31.073436000000001</v>
      </c>
      <c r="C4" s="11">
        <v>2.1126771440149079E-2</v>
      </c>
      <c r="D4" s="3">
        <f t="shared" ref="D4:D67" si="0">1+C4</f>
        <v>1.0211267714401491</v>
      </c>
      <c r="E4" s="11">
        <f t="shared" ref="E4:E67" si="1">(C4-$J$6)^2</f>
        <v>4.0689746321255515E-4</v>
      </c>
    </row>
    <row r="5" spans="1:10" x14ac:dyDescent="0.25">
      <c r="A5" s="1">
        <v>40549</v>
      </c>
      <c r="B5" s="3">
        <v>31.356313</v>
      </c>
      <c r="C5" s="11">
        <v>9.1034992074902552E-3</v>
      </c>
      <c r="D5" s="3">
        <f t="shared" si="0"/>
        <v>1.0091034992074903</v>
      </c>
      <c r="E5" s="11">
        <f t="shared" si="1"/>
        <v>6.639686793871201E-5</v>
      </c>
      <c r="I5" s="4" t="s">
        <v>30</v>
      </c>
    </row>
    <row r="6" spans="1:10" x14ac:dyDescent="0.25">
      <c r="A6" s="1">
        <v>40550</v>
      </c>
      <c r="B6" s="3">
        <v>30.379104000000002</v>
      </c>
      <c r="C6" s="11">
        <v>-3.1164665309980751E-2</v>
      </c>
      <c r="D6" s="3">
        <f t="shared" si="0"/>
        <v>0.96883533469001926</v>
      </c>
      <c r="E6" s="11">
        <f t="shared" si="1"/>
        <v>1.0316775170457336E-3</v>
      </c>
      <c r="I6" s="4" t="s">
        <v>31</v>
      </c>
      <c r="J6" s="19">
        <f>AVERAGE(C3:C1259)</f>
        <v>9.5507187832347823E-4</v>
      </c>
    </row>
    <row r="7" spans="1:10" x14ac:dyDescent="0.25">
      <c r="A7" s="1">
        <v>40553</v>
      </c>
      <c r="B7" s="3">
        <v>30.070516000000001</v>
      </c>
      <c r="C7" s="11">
        <v>-1.0157903274566633E-2</v>
      </c>
      <c r="D7" s="3">
        <f t="shared" si="0"/>
        <v>0.98984209672543333</v>
      </c>
      <c r="E7" s="11">
        <f t="shared" si="1"/>
        <v>1.23498216748753E-4</v>
      </c>
      <c r="I7" s="4" t="s">
        <v>33</v>
      </c>
      <c r="J7" s="11">
        <f>PRODUCT(D3:D1259)^(1/COUNT(D3:D1259))-1</f>
        <v>8.8872764875436161E-4</v>
      </c>
    </row>
    <row r="8" spans="1:10" x14ac:dyDescent="0.25">
      <c r="A8" s="1">
        <v>40554</v>
      </c>
      <c r="B8" s="3">
        <v>30.541974</v>
      </c>
      <c r="C8" s="11">
        <v>1.56784140318709E-2</v>
      </c>
      <c r="D8" s="3">
        <f t="shared" si="0"/>
        <v>1.0156784140318709</v>
      </c>
      <c r="E8" s="11">
        <f t="shared" si="1"/>
        <v>2.1677680417042642E-4</v>
      </c>
      <c r="I8" s="4" t="s">
        <v>34</v>
      </c>
      <c r="J8" s="11">
        <f t="array" ref="J8">(PRODUCT(1+C3:C1259)^(1/COUNT(C3:C1259))-1)</f>
        <v>8.8872764875436161E-4</v>
      </c>
    </row>
    <row r="9" spans="1:10" x14ac:dyDescent="0.25">
      <c r="A9" s="1">
        <v>40555</v>
      </c>
      <c r="B9" s="3">
        <v>30.739128999999998</v>
      </c>
      <c r="C9" s="11">
        <v>6.4552147153290954E-3</v>
      </c>
      <c r="D9" s="3">
        <f t="shared" si="0"/>
        <v>1.0064552147153292</v>
      </c>
      <c r="E9" s="11">
        <f t="shared" si="1"/>
        <v>3.0251571227464197E-5</v>
      </c>
      <c r="I9" s="21" t="s">
        <v>35</v>
      </c>
      <c r="J9" s="11">
        <f t="array" ref="J9">(GEOMEAN(1+C3:C1259)-1)</f>
        <v>8.8872764875436161E-4</v>
      </c>
    </row>
    <row r="10" spans="1:10" x14ac:dyDescent="0.25">
      <c r="A10" s="1">
        <v>40556</v>
      </c>
      <c r="B10" s="3">
        <v>30.644836999999999</v>
      </c>
      <c r="C10" s="11">
        <v>-3.067490949401962E-3</v>
      </c>
      <c r="D10" s="3">
        <f t="shared" si="0"/>
        <v>0.99693250905059805</v>
      </c>
      <c r="E10" s="11">
        <f t="shared" si="1"/>
        <v>1.6181011702998494E-5</v>
      </c>
    </row>
    <row r="11" spans="1:10" x14ac:dyDescent="0.25">
      <c r="A11" s="1">
        <v>40557</v>
      </c>
      <c r="B11" s="3">
        <v>30.473396999999999</v>
      </c>
      <c r="C11" s="11">
        <v>-5.5944170954474477E-3</v>
      </c>
      <c r="D11" s="3">
        <f t="shared" si="0"/>
        <v>0.9944055829045525</v>
      </c>
      <c r="E11" s="11">
        <f t="shared" si="1"/>
        <v>4.2895805817546935E-5</v>
      </c>
      <c r="I11" s="4" t="s">
        <v>36</v>
      </c>
    </row>
    <row r="12" spans="1:10" x14ac:dyDescent="0.25">
      <c r="A12" s="1">
        <v>40561</v>
      </c>
      <c r="B12" s="3">
        <v>30.293386000000002</v>
      </c>
      <c r="C12" s="11">
        <v>-5.9071523926261596E-3</v>
      </c>
      <c r="D12" s="3">
        <f t="shared" si="0"/>
        <v>0.99409284760737382</v>
      </c>
      <c r="E12" s="11">
        <f t="shared" si="1"/>
        <v>4.7090121944810286E-5</v>
      </c>
      <c r="I12" s="4" t="s">
        <v>37</v>
      </c>
      <c r="J12" s="11">
        <f t="array" ref="J12">(SQRT(SUM((C3:C1259-J6)^2)/(COUNT(C3:C1259)-1)))</f>
        <v>1.1528883567925799E-2</v>
      </c>
    </row>
    <row r="13" spans="1:10" x14ac:dyDescent="0.25">
      <c r="A13" s="1">
        <v>40562</v>
      </c>
      <c r="B13" s="3">
        <v>30.327674999999999</v>
      </c>
      <c r="C13" s="11">
        <v>1.1318972398792783E-3</v>
      </c>
      <c r="D13" s="3">
        <f t="shared" si="0"/>
        <v>1.0011318972398793</v>
      </c>
      <c r="E13" s="11">
        <f t="shared" si="1"/>
        <v>3.1267208489339422E-8</v>
      </c>
      <c r="I13" s="4" t="s">
        <v>38</v>
      </c>
      <c r="J13" s="11">
        <f>STDEV(C3:C1259)</f>
        <v>1.1528883567925799E-2</v>
      </c>
    </row>
    <row r="14" spans="1:10" x14ac:dyDescent="0.25">
      <c r="A14" s="1">
        <v>40563</v>
      </c>
      <c r="B14" s="3">
        <v>30.019082999999998</v>
      </c>
      <c r="C14" s="11">
        <v>-1.0175260714842165E-2</v>
      </c>
      <c r="D14" s="3">
        <f t="shared" si="0"/>
        <v>0.9898247392851578</v>
      </c>
      <c r="E14" s="11">
        <f t="shared" si="1"/>
        <v>1.2388430363448542E-4</v>
      </c>
      <c r="I14" s="21" t="s">
        <v>39</v>
      </c>
      <c r="J14" s="11">
        <f>PERCENTILE(C3:C1259,0.05)</f>
        <v>-1.6662120517154117E-2</v>
      </c>
    </row>
    <row r="15" spans="1:10" x14ac:dyDescent="0.25">
      <c r="A15" s="1">
        <v>40564</v>
      </c>
      <c r="B15" s="3">
        <v>30.156234000000001</v>
      </c>
      <c r="C15" s="11">
        <v>4.5687937902701061E-3</v>
      </c>
      <c r="D15" s="3">
        <f t="shared" si="0"/>
        <v>1.0045687937902701</v>
      </c>
      <c r="E15" s="11">
        <f t="shared" si="1"/>
        <v>1.3058986056883192E-5</v>
      </c>
      <c r="I15" s="4" t="s">
        <v>43</v>
      </c>
      <c r="J15" s="11">
        <f>SQRT(SUMIFS(E3:E1259,C3:C1259,"&lt;"&amp;J6)/COUNTIFS(C3:C1259,"&lt;"&amp;J6))</f>
        <v>1.1599935162362148E-2</v>
      </c>
    </row>
    <row r="16" spans="1:10" x14ac:dyDescent="0.25">
      <c r="A16" s="1">
        <v>40567</v>
      </c>
      <c r="B16" s="3">
        <v>29.950505</v>
      </c>
      <c r="C16" s="11">
        <v>-6.8221051740081865E-3</v>
      </c>
      <c r="D16" s="3">
        <f t="shared" si="0"/>
        <v>0.99317789482599184</v>
      </c>
      <c r="E16" s="11">
        <f t="shared" si="1"/>
        <v>6.0484482903314239E-5</v>
      </c>
    </row>
    <row r="17" spans="1:10" x14ac:dyDescent="0.25">
      <c r="A17" s="1">
        <v>40568</v>
      </c>
      <c r="B17" s="3">
        <v>30.36196</v>
      </c>
      <c r="C17" s="11">
        <v>1.3737831799497209E-2</v>
      </c>
      <c r="D17" s="3">
        <f t="shared" si="0"/>
        <v>1.0137378317994972</v>
      </c>
      <c r="E17" s="11">
        <f t="shared" si="1"/>
        <v>1.6339895120236545E-4</v>
      </c>
      <c r="I17" s="4" t="s">
        <v>41</v>
      </c>
    </row>
    <row r="18" spans="1:10" x14ac:dyDescent="0.25">
      <c r="A18" s="1">
        <v>40569</v>
      </c>
      <c r="B18" s="3">
        <v>30.319101</v>
      </c>
      <c r="C18" s="11">
        <v>-1.4116018860442468E-3</v>
      </c>
      <c r="D18" s="3">
        <f t="shared" si="0"/>
        <v>0.99858839811395572</v>
      </c>
      <c r="E18" s="11">
        <f t="shared" si="1"/>
        <v>5.6011447069464981E-6</v>
      </c>
      <c r="I18" s="4" t="s">
        <v>42</v>
      </c>
      <c r="J18" s="11">
        <v>1E-4</v>
      </c>
    </row>
    <row r="19" spans="1:10" x14ac:dyDescent="0.25">
      <c r="A19" s="1">
        <v>40570</v>
      </c>
      <c r="B19" s="3">
        <v>30.36196</v>
      </c>
      <c r="C19" s="11">
        <v>1.4135973226910646E-3</v>
      </c>
      <c r="D19" s="3">
        <f t="shared" si="0"/>
        <v>1.001413597322691</v>
      </c>
      <c r="E19" s="11">
        <f t="shared" si="1"/>
        <v>2.1024558313249251E-7</v>
      </c>
      <c r="I19" s="4" t="s">
        <v>40</v>
      </c>
      <c r="J19" s="2">
        <f>(J7-J18)/J13</f>
        <v>6.8413185379776045E-2</v>
      </c>
    </row>
    <row r="20" spans="1:10" x14ac:dyDescent="0.25">
      <c r="A20" s="1">
        <v>40571</v>
      </c>
      <c r="B20" s="3">
        <v>29.864787</v>
      </c>
      <c r="C20" s="11">
        <v>-1.6374865127284276E-2</v>
      </c>
      <c r="D20" s="3">
        <f t="shared" si="0"/>
        <v>0.98362513487271575</v>
      </c>
      <c r="E20" s="11">
        <f t="shared" si="1"/>
        <v>3.0032671661833304E-4</v>
      </c>
      <c r="I20" s="4" t="s">
        <v>46</v>
      </c>
      <c r="J20" s="2">
        <f>(J7-J18)/J15</f>
        <v>6.7994142873618379E-2</v>
      </c>
    </row>
    <row r="21" spans="1:10" x14ac:dyDescent="0.25">
      <c r="A21" s="1">
        <v>40574</v>
      </c>
      <c r="B21" s="3">
        <v>30.370533999999999</v>
      </c>
      <c r="C21" s="11">
        <v>1.6934559084583443E-2</v>
      </c>
      <c r="D21" s="3">
        <f t="shared" si="0"/>
        <v>1.0169345590845835</v>
      </c>
      <c r="E21" s="11">
        <f t="shared" si="1"/>
        <v>2.5534401137502588E-4</v>
      </c>
    </row>
    <row r="22" spans="1:10" x14ac:dyDescent="0.25">
      <c r="A22" s="1">
        <v>40575</v>
      </c>
      <c r="B22" s="3">
        <v>30.301956000000001</v>
      </c>
      <c r="C22" s="11">
        <v>-2.2580439316608227E-3</v>
      </c>
      <c r="D22" s="3">
        <f t="shared" si="0"/>
        <v>0.99774195606833915</v>
      </c>
      <c r="E22" s="11">
        <f t="shared" si="1"/>
        <v>1.0324113208371069E-5</v>
      </c>
    </row>
    <row r="23" spans="1:10" x14ac:dyDescent="0.25">
      <c r="A23" s="1">
        <v>40576</v>
      </c>
      <c r="B23" s="3">
        <v>30.336245000000002</v>
      </c>
      <c r="C23" s="11">
        <v>1.1315771166719773E-3</v>
      </c>
      <c r="D23" s="3">
        <f t="shared" si="0"/>
        <v>1.001131577116672</v>
      </c>
      <c r="E23" s="11">
        <f t="shared" si="1"/>
        <v>3.1154099164460484E-8</v>
      </c>
    </row>
    <row r="24" spans="1:10" x14ac:dyDescent="0.25">
      <c r="A24" s="1">
        <v>40577</v>
      </c>
      <c r="B24" s="3">
        <v>30.233381999999999</v>
      </c>
      <c r="C24" s="11">
        <v>-3.3907624361552593E-3</v>
      </c>
      <c r="D24" s="3">
        <f t="shared" si="0"/>
        <v>0.99660923756384479</v>
      </c>
      <c r="E24" s="11">
        <f t="shared" si="1"/>
        <v>1.8886275888900882E-5</v>
      </c>
    </row>
    <row r="25" spans="1:10" x14ac:dyDescent="0.25">
      <c r="A25" s="1">
        <v>40578</v>
      </c>
      <c r="B25" s="3">
        <v>30.550545</v>
      </c>
      <c r="C25" s="11">
        <v>1.0490490279916444E-2</v>
      </c>
      <c r="D25" s="3">
        <f t="shared" si="0"/>
        <v>1.0104904902799166</v>
      </c>
      <c r="E25" s="11">
        <f t="shared" si="1"/>
        <v>9.0924204093437746E-5</v>
      </c>
    </row>
    <row r="26" spans="1:10" x14ac:dyDescent="0.25">
      <c r="A26" s="1">
        <v>40581</v>
      </c>
      <c r="B26" s="3">
        <v>30.610548000000001</v>
      </c>
      <c r="C26" s="11">
        <v>1.9640566150293491E-3</v>
      </c>
      <c r="D26" s="3">
        <f t="shared" si="0"/>
        <v>1.0019640566150294</v>
      </c>
      <c r="E26" s="11">
        <f t="shared" si="1"/>
        <v>1.0180501989054156E-6</v>
      </c>
    </row>
    <row r="27" spans="1:10" x14ac:dyDescent="0.25">
      <c r="A27" s="1">
        <v>40582</v>
      </c>
      <c r="B27" s="3">
        <v>30.224807999999999</v>
      </c>
      <c r="C27" s="11">
        <v>-1.2601538528483775E-2</v>
      </c>
      <c r="D27" s="3">
        <f t="shared" si="0"/>
        <v>0.98739846147151622</v>
      </c>
      <c r="E27" s="11">
        <f t="shared" si="1"/>
        <v>1.8378168572195472E-4</v>
      </c>
    </row>
    <row r="28" spans="1:10" x14ac:dyDescent="0.25">
      <c r="A28" s="1">
        <v>40583</v>
      </c>
      <c r="B28" s="3">
        <v>30.156234000000001</v>
      </c>
      <c r="C28" s="11">
        <v>-2.2687985313255966E-3</v>
      </c>
      <c r="D28" s="3">
        <f t="shared" si="0"/>
        <v>0.99773120146867444</v>
      </c>
      <c r="E28" s="11">
        <f t="shared" si="1"/>
        <v>1.0393340418210893E-5</v>
      </c>
    </row>
    <row r="29" spans="1:10" x14ac:dyDescent="0.25">
      <c r="A29" s="1">
        <v>40584</v>
      </c>
      <c r="B29" s="3">
        <v>29.110451000000001</v>
      </c>
      <c r="C29" s="11">
        <v>-3.4678832907318602E-2</v>
      </c>
      <c r="D29" s="3">
        <f t="shared" si="0"/>
        <v>0.96532116709268134</v>
      </c>
      <c r="E29" s="11">
        <f t="shared" si="1"/>
        <v>1.2697751702722055E-3</v>
      </c>
    </row>
    <row r="30" spans="1:10" x14ac:dyDescent="0.25">
      <c r="A30" s="1">
        <v>40585</v>
      </c>
      <c r="B30" s="3">
        <v>29.110451000000001</v>
      </c>
      <c r="C30" s="11">
        <v>0</v>
      </c>
      <c r="D30" s="3">
        <f t="shared" si="0"/>
        <v>1</v>
      </c>
      <c r="E30" s="11">
        <f t="shared" si="1"/>
        <v>9.1216229276433684E-7</v>
      </c>
    </row>
    <row r="31" spans="1:10" x14ac:dyDescent="0.25">
      <c r="A31" s="1">
        <v>40588</v>
      </c>
      <c r="B31" s="3">
        <v>28.913295999999999</v>
      </c>
      <c r="C31" s="11">
        <v>-6.7726535737973343E-3</v>
      </c>
      <c r="D31" s="3">
        <f t="shared" si="0"/>
        <v>0.9932273464262027</v>
      </c>
      <c r="E31" s="11">
        <f t="shared" si="1"/>
        <v>5.971774066335582E-5</v>
      </c>
    </row>
    <row r="32" spans="1:10" x14ac:dyDescent="0.25">
      <c r="A32" s="1">
        <v>40589</v>
      </c>
      <c r="B32" s="3">
        <v>29.144739999999999</v>
      </c>
      <c r="C32" s="11">
        <v>8.0047601629367939E-3</v>
      </c>
      <c r="D32" s="3">
        <f t="shared" si="0"/>
        <v>1.0080047601629367</v>
      </c>
      <c r="E32" s="11">
        <f t="shared" si="1"/>
        <v>4.9698104910214235E-5</v>
      </c>
    </row>
    <row r="33" spans="1:5" x14ac:dyDescent="0.25">
      <c r="A33" s="1">
        <v>40590</v>
      </c>
      <c r="B33" s="3">
        <v>29.35904</v>
      </c>
      <c r="C33" s="11">
        <v>7.3529563139009477E-3</v>
      </c>
      <c r="D33" s="3">
        <f t="shared" si="0"/>
        <v>1.007352956313901</v>
      </c>
      <c r="E33" s="11">
        <f t="shared" si="1"/>
        <v>4.0932925251004435E-5</v>
      </c>
    </row>
    <row r="34" spans="1:5" x14ac:dyDescent="0.25">
      <c r="A34" s="1">
        <v>40591</v>
      </c>
      <c r="B34" s="3">
        <v>31.030577000000001</v>
      </c>
      <c r="C34" s="11">
        <v>5.6934320740732694E-2</v>
      </c>
      <c r="D34" s="3">
        <f t="shared" si="0"/>
        <v>1.0569343207407327</v>
      </c>
      <c r="E34" s="11">
        <f t="shared" si="1"/>
        <v>3.1336763031995433E-3</v>
      </c>
    </row>
    <row r="35" spans="1:5" x14ac:dyDescent="0.25">
      <c r="A35" s="1">
        <v>40592</v>
      </c>
      <c r="B35" s="3">
        <v>31.210588000000001</v>
      </c>
      <c r="C35" s="11">
        <v>5.8010845238230784E-3</v>
      </c>
      <c r="D35" s="3">
        <f t="shared" si="0"/>
        <v>1.005801084523823</v>
      </c>
      <c r="E35" s="11">
        <f t="shared" si="1"/>
        <v>2.3483838560342033E-5</v>
      </c>
    </row>
    <row r="36" spans="1:5" x14ac:dyDescent="0.25">
      <c r="A36" s="1">
        <v>40596</v>
      </c>
      <c r="B36" s="3">
        <v>30.687695999999999</v>
      </c>
      <c r="C36" s="11">
        <v>-1.6753673464915249E-2</v>
      </c>
      <c r="D36" s="3">
        <f t="shared" si="0"/>
        <v>0.9832463265350847</v>
      </c>
      <c r="E36" s="11">
        <f t="shared" si="1"/>
        <v>3.1359966163167931E-4</v>
      </c>
    </row>
    <row r="37" spans="1:5" x14ac:dyDescent="0.25">
      <c r="A37" s="1">
        <v>40597</v>
      </c>
      <c r="B37" s="3">
        <v>30.473396999999999</v>
      </c>
      <c r="C37" s="11">
        <v>-6.9832222008455918E-3</v>
      </c>
      <c r="D37" s="3">
        <f t="shared" si="0"/>
        <v>0.99301677779915443</v>
      </c>
      <c r="E37" s="11">
        <f t="shared" si="1"/>
        <v>6.3016512887370698E-5</v>
      </c>
    </row>
    <row r="38" spans="1:5" x14ac:dyDescent="0.25">
      <c r="A38" s="1">
        <v>40598</v>
      </c>
      <c r="B38" s="3">
        <v>30.721985</v>
      </c>
      <c r="C38" s="11">
        <v>8.1575414778996113E-3</v>
      </c>
      <c r="D38" s="3">
        <f t="shared" si="0"/>
        <v>1.0081575414778996</v>
      </c>
      <c r="E38" s="11">
        <f t="shared" si="1"/>
        <v>5.1875568332818382E-5</v>
      </c>
    </row>
    <row r="39" spans="1:5" x14ac:dyDescent="0.25">
      <c r="A39" s="1">
        <v>40599</v>
      </c>
      <c r="B39" s="3">
        <v>31.227732</v>
      </c>
      <c r="C39" s="11">
        <v>1.6462054779337973E-2</v>
      </c>
      <c r="D39" s="3">
        <f t="shared" si="0"/>
        <v>1.0164620547793379</v>
      </c>
      <c r="E39" s="11">
        <f t="shared" si="1"/>
        <v>2.4046651869235591E-4</v>
      </c>
    </row>
    <row r="40" spans="1:5" x14ac:dyDescent="0.25">
      <c r="A40" s="1">
        <v>40602</v>
      </c>
      <c r="B40" s="3">
        <v>30.91057</v>
      </c>
      <c r="C40" s="11">
        <v>-1.0156421222008685E-2</v>
      </c>
      <c r="D40" s="3">
        <f t="shared" si="0"/>
        <v>0.98984357877799134</v>
      </c>
      <c r="E40" s="11">
        <f t="shared" si="1"/>
        <v>1.2346527891872927E-4</v>
      </c>
    </row>
    <row r="41" spans="1:5" x14ac:dyDescent="0.25">
      <c r="A41" s="1">
        <v>40603</v>
      </c>
      <c r="B41" s="3">
        <v>31.296306000000001</v>
      </c>
      <c r="C41" s="11">
        <v>1.2479096956154526E-2</v>
      </c>
      <c r="D41" s="3">
        <f t="shared" si="0"/>
        <v>1.0124790969561546</v>
      </c>
      <c r="E41" s="11">
        <f t="shared" si="1"/>
        <v>1.3280315399447887E-4</v>
      </c>
    </row>
    <row r="42" spans="1:5" x14ac:dyDescent="0.25">
      <c r="A42" s="1">
        <v>40604</v>
      </c>
      <c r="B42" s="3">
        <v>31.219158</v>
      </c>
      <c r="C42" s="11">
        <v>-2.4650832593470008E-3</v>
      </c>
      <c r="D42" s="3">
        <f t="shared" si="0"/>
        <v>0.99753491674065298</v>
      </c>
      <c r="E42" s="11">
        <f t="shared" si="1"/>
        <v>1.1697461165733773E-5</v>
      </c>
    </row>
    <row r="43" spans="1:5" x14ac:dyDescent="0.25">
      <c r="A43" s="1">
        <v>40605</v>
      </c>
      <c r="B43" s="3">
        <v>31.982067000000001</v>
      </c>
      <c r="C43" s="11">
        <v>2.4437206153990459E-2</v>
      </c>
      <c r="D43" s="3">
        <f t="shared" si="0"/>
        <v>1.0244372061539904</v>
      </c>
      <c r="E43" s="11">
        <f t="shared" si="1"/>
        <v>5.5141063014045404E-4</v>
      </c>
    </row>
    <row r="44" spans="1:5" x14ac:dyDescent="0.25">
      <c r="A44" s="1">
        <v>40606</v>
      </c>
      <c r="B44" s="3">
        <v>32.067785999999998</v>
      </c>
      <c r="C44" s="11">
        <v>2.680220762466586E-3</v>
      </c>
      <c r="D44" s="3">
        <f t="shared" si="0"/>
        <v>1.0026802207624665</v>
      </c>
      <c r="E44" s="11">
        <f t="shared" si="1"/>
        <v>2.9761386724602102E-6</v>
      </c>
    </row>
    <row r="45" spans="1:5" x14ac:dyDescent="0.25">
      <c r="A45" s="1">
        <v>40609</v>
      </c>
      <c r="B45" s="3">
        <v>32.016353000000002</v>
      </c>
      <c r="C45" s="11">
        <v>-1.603883723060764E-3</v>
      </c>
      <c r="D45" s="3">
        <f t="shared" si="0"/>
        <v>0.99839611627693925</v>
      </c>
      <c r="E45" s="11">
        <f t="shared" si="1"/>
        <v>6.5482537698557887E-6</v>
      </c>
    </row>
    <row r="46" spans="1:5" x14ac:dyDescent="0.25">
      <c r="A46" s="1">
        <v>40610</v>
      </c>
      <c r="B46" s="3">
        <v>32.213510999999997</v>
      </c>
      <c r="C46" s="11">
        <v>6.1580405488406067E-3</v>
      </c>
      <c r="D46" s="3">
        <f t="shared" si="0"/>
        <v>1.0061580405488406</v>
      </c>
      <c r="E46" s="11">
        <f t="shared" si="1"/>
        <v>2.7070882986382775E-5</v>
      </c>
    </row>
    <row r="47" spans="1:5" x14ac:dyDescent="0.25">
      <c r="A47" s="1">
        <v>40611</v>
      </c>
      <c r="B47" s="3">
        <v>32.547817999999999</v>
      </c>
      <c r="C47" s="11">
        <v>1.0377850461565726E-2</v>
      </c>
      <c r="D47" s="3">
        <f t="shared" si="0"/>
        <v>1.0103778504615657</v>
      </c>
      <c r="E47" s="11">
        <f t="shared" si="1"/>
        <v>8.8788756228808785E-5</v>
      </c>
    </row>
    <row r="48" spans="1:5" x14ac:dyDescent="0.25">
      <c r="A48" s="1">
        <v>40612</v>
      </c>
      <c r="B48" s="3">
        <v>31.939205000000001</v>
      </c>
      <c r="C48" s="11">
        <v>-1.8699041514856643E-2</v>
      </c>
      <c r="D48" s="3">
        <f t="shared" si="0"/>
        <v>0.98130095848514332</v>
      </c>
      <c r="E48" s="11">
        <f t="shared" si="1"/>
        <v>3.8628417327198224E-4</v>
      </c>
    </row>
    <row r="49" spans="1:5" x14ac:dyDescent="0.25">
      <c r="A49" s="1">
        <v>40613</v>
      </c>
      <c r="B49" s="3">
        <v>32.119219000000001</v>
      </c>
      <c r="C49" s="11">
        <v>5.6361452954135803E-3</v>
      </c>
      <c r="D49" s="3">
        <f t="shared" si="0"/>
        <v>1.0056361452954137</v>
      </c>
      <c r="E49" s="11">
        <f t="shared" si="1"/>
        <v>2.1912448336187606E-5</v>
      </c>
    </row>
    <row r="50" spans="1:5" x14ac:dyDescent="0.25">
      <c r="A50" s="1">
        <v>40616</v>
      </c>
      <c r="B50" s="3">
        <v>32.316374000000003</v>
      </c>
      <c r="C50" s="11">
        <v>6.1382252164973936E-3</v>
      </c>
      <c r="D50" s="3">
        <f t="shared" si="0"/>
        <v>1.0061382252164974</v>
      </c>
      <c r="E50" s="11">
        <f t="shared" si="1"/>
        <v>2.6865078527023403E-5</v>
      </c>
    </row>
    <row r="51" spans="1:5" x14ac:dyDescent="0.25">
      <c r="A51" s="1">
        <v>40617</v>
      </c>
      <c r="B51" s="3">
        <v>32.076357000000002</v>
      </c>
      <c r="C51" s="11">
        <v>-7.4271018153212881E-3</v>
      </c>
      <c r="D51" s="3">
        <f t="shared" si="0"/>
        <v>0.99257289818467875</v>
      </c>
      <c r="E51" s="11">
        <f t="shared" si="1"/>
        <v>7.0260835830430348E-5</v>
      </c>
    </row>
    <row r="52" spans="1:5" x14ac:dyDescent="0.25">
      <c r="A52" s="1">
        <v>40618</v>
      </c>
      <c r="B52" s="3">
        <v>31.707764000000001</v>
      </c>
      <c r="C52" s="11">
        <v>-1.1491111662088079E-2</v>
      </c>
      <c r="D52" s="3">
        <f t="shared" si="0"/>
        <v>0.98850888833791195</v>
      </c>
      <c r="E52" s="11">
        <f t="shared" si="1"/>
        <v>1.5490748472161156E-4</v>
      </c>
    </row>
    <row r="53" spans="1:5" x14ac:dyDescent="0.25">
      <c r="A53" s="1">
        <v>40619</v>
      </c>
      <c r="B53" s="3">
        <v>32.156537</v>
      </c>
      <c r="C53" s="11">
        <v>1.4153410502235326E-2</v>
      </c>
      <c r="D53" s="3">
        <f t="shared" si="0"/>
        <v>1.0141534105022354</v>
      </c>
      <c r="E53" s="11">
        <f t="shared" si="1"/>
        <v>1.7419614243144329E-4</v>
      </c>
    </row>
    <row r="54" spans="1:5" x14ac:dyDescent="0.25">
      <c r="A54" s="1">
        <v>40620</v>
      </c>
      <c r="B54" s="3">
        <v>32.691619000000003</v>
      </c>
      <c r="C54" s="11">
        <v>1.6639913682247646E-2</v>
      </c>
      <c r="D54" s="3">
        <f t="shared" si="0"/>
        <v>1.0166399136822477</v>
      </c>
      <c r="E54" s="11">
        <f t="shared" si="1"/>
        <v>2.4601426241412718E-4</v>
      </c>
    </row>
    <row r="55" spans="1:5" x14ac:dyDescent="0.25">
      <c r="A55" s="1">
        <v>40623</v>
      </c>
      <c r="B55" s="3">
        <v>31.93215</v>
      </c>
      <c r="C55" s="11">
        <v>-2.3231305858544441E-2</v>
      </c>
      <c r="D55" s="3">
        <f t="shared" si="0"/>
        <v>0.97676869414145551</v>
      </c>
      <c r="E55" s="11">
        <f t="shared" si="1"/>
        <v>5.8498086803046015E-4</v>
      </c>
    </row>
    <row r="56" spans="1:5" x14ac:dyDescent="0.25">
      <c r="A56" s="1">
        <v>40624</v>
      </c>
      <c r="B56" s="3">
        <v>32.260103000000001</v>
      </c>
      <c r="C56" s="11">
        <v>1.0270307511395281E-2</v>
      </c>
      <c r="D56" s="3">
        <f t="shared" si="0"/>
        <v>1.0102703075113952</v>
      </c>
      <c r="E56" s="11">
        <f t="shared" si="1"/>
        <v>8.6773614899650638E-5</v>
      </c>
    </row>
    <row r="57" spans="1:5" x14ac:dyDescent="0.25">
      <c r="A57" s="1">
        <v>40625</v>
      </c>
      <c r="B57" s="3">
        <v>32.536273000000001</v>
      </c>
      <c r="C57" s="11">
        <v>8.5607290218509373E-3</v>
      </c>
      <c r="D57" s="3">
        <f t="shared" si="0"/>
        <v>1.008560729021851</v>
      </c>
      <c r="E57" s="11">
        <f t="shared" si="1"/>
        <v>5.7846020584890266E-5</v>
      </c>
    </row>
    <row r="58" spans="1:5" x14ac:dyDescent="0.25">
      <c r="A58" s="1">
        <v>40626</v>
      </c>
      <c r="B58" s="3">
        <v>32.691619000000003</v>
      </c>
      <c r="C58" s="11">
        <v>4.7745480866847141E-3</v>
      </c>
      <c r="D58" s="3">
        <f t="shared" si="0"/>
        <v>1.0047745480866848</v>
      </c>
      <c r="E58" s="11">
        <f t="shared" si="1"/>
        <v>1.4588398506237524E-5</v>
      </c>
    </row>
    <row r="59" spans="1:5" x14ac:dyDescent="0.25">
      <c r="A59" s="1">
        <v>40627</v>
      </c>
      <c r="B59" s="3">
        <v>32.691619000000003</v>
      </c>
      <c r="C59" s="11">
        <v>0</v>
      </c>
      <c r="D59" s="3">
        <f t="shared" si="0"/>
        <v>1</v>
      </c>
      <c r="E59" s="11">
        <f t="shared" si="1"/>
        <v>9.1216229276433684E-7</v>
      </c>
    </row>
    <row r="60" spans="1:5" x14ac:dyDescent="0.25">
      <c r="A60" s="1">
        <v>40630</v>
      </c>
      <c r="B60" s="3">
        <v>32.199691000000001</v>
      </c>
      <c r="C60" s="11">
        <v>-1.504752640118562E-2</v>
      </c>
      <c r="D60" s="3">
        <f t="shared" si="0"/>
        <v>0.98495247359881433</v>
      </c>
      <c r="E60" s="11">
        <f t="shared" si="1"/>
        <v>2.5608315169534747E-4</v>
      </c>
    </row>
    <row r="61" spans="1:5" x14ac:dyDescent="0.25">
      <c r="A61" s="1">
        <v>40631</v>
      </c>
      <c r="B61" s="3">
        <v>32.406816999999997</v>
      </c>
      <c r="C61" s="11">
        <v>6.4325462005208446E-3</v>
      </c>
      <c r="D61" s="3">
        <f t="shared" si="0"/>
        <v>1.0064325462005208</v>
      </c>
      <c r="E61" s="11">
        <f t="shared" si="1"/>
        <v>3.0002724950331497E-5</v>
      </c>
    </row>
    <row r="62" spans="1:5" x14ac:dyDescent="0.25">
      <c r="A62" s="1">
        <v>40632</v>
      </c>
      <c r="B62" s="3">
        <v>32.285992999999998</v>
      </c>
      <c r="C62" s="11">
        <v>-3.7283513527415833E-3</v>
      </c>
      <c r="D62" s="3">
        <f t="shared" si="0"/>
        <v>0.99627164864725837</v>
      </c>
      <c r="E62" s="11">
        <f t="shared" si="1"/>
        <v>2.1934453161279904E-5</v>
      </c>
    </row>
    <row r="63" spans="1:5" x14ac:dyDescent="0.25">
      <c r="A63" s="1">
        <v>40633</v>
      </c>
      <c r="B63" s="3">
        <v>32.070234999999997</v>
      </c>
      <c r="C63" s="11">
        <v>-6.6827122213648817E-3</v>
      </c>
      <c r="D63" s="3">
        <f t="shared" si="0"/>
        <v>0.99331728777863515</v>
      </c>
      <c r="E63" s="11">
        <f t="shared" si="1"/>
        <v>5.8335745953452331E-5</v>
      </c>
    </row>
    <row r="64" spans="1:5" x14ac:dyDescent="0.25">
      <c r="A64" s="1">
        <v>40634</v>
      </c>
      <c r="B64" s="3">
        <v>32.372295000000001</v>
      </c>
      <c r="C64" s="11">
        <v>9.4187024198607982E-3</v>
      </c>
      <c r="D64" s="3">
        <f t="shared" si="0"/>
        <v>1.0094187024198609</v>
      </c>
      <c r="E64" s="11">
        <f t="shared" si="1"/>
        <v>7.1633041943643312E-5</v>
      </c>
    </row>
    <row r="65" spans="1:5" x14ac:dyDescent="0.25">
      <c r="A65" s="1">
        <v>40637</v>
      </c>
      <c r="B65" s="3">
        <v>32.570794999999997</v>
      </c>
      <c r="C65" s="11">
        <v>6.1317864550534855E-3</v>
      </c>
      <c r="D65" s="3">
        <f t="shared" si="0"/>
        <v>1.0061317864550534</v>
      </c>
      <c r="E65" s="11">
        <f t="shared" si="1"/>
        <v>2.679837380892894E-5</v>
      </c>
    </row>
    <row r="66" spans="1:5" x14ac:dyDescent="0.25">
      <c r="A66" s="1">
        <v>40638</v>
      </c>
      <c r="B66" s="3">
        <v>32.285992999999998</v>
      </c>
      <c r="C66" s="11">
        <v>-8.7440911405447467E-3</v>
      </c>
      <c r="D66" s="3">
        <f t="shared" si="0"/>
        <v>0.99125590885945525</v>
      </c>
      <c r="E66" s="11">
        <f t="shared" si="1"/>
        <v>9.407376326658098E-5</v>
      </c>
    </row>
    <row r="67" spans="1:5" x14ac:dyDescent="0.25">
      <c r="A67" s="1">
        <v>40639</v>
      </c>
      <c r="B67" s="3">
        <v>32.424078000000002</v>
      </c>
      <c r="C67" s="11">
        <v>4.2769321048915484E-3</v>
      </c>
      <c r="D67" s="3">
        <f t="shared" si="0"/>
        <v>1.0042769321048914</v>
      </c>
      <c r="E67" s="11">
        <f t="shared" si="1"/>
        <v>1.103475536485487E-5</v>
      </c>
    </row>
    <row r="68" spans="1:5" x14ac:dyDescent="0.25">
      <c r="A68" s="1">
        <v>40640</v>
      </c>
      <c r="B68" s="3">
        <v>32.493122</v>
      </c>
      <c r="C68" s="11">
        <v>2.1294051907967313E-3</v>
      </c>
      <c r="D68" s="3">
        <f t="shared" ref="D68:D131" si="2">1+C68</f>
        <v>1.0021294051907967</v>
      </c>
      <c r="E68" s="11">
        <f t="shared" ref="E68:E131" si="3">(C68-$J$6)^2</f>
        <v>1.379058728784403E-6</v>
      </c>
    </row>
    <row r="69" spans="1:5" x14ac:dyDescent="0.25">
      <c r="A69" s="1">
        <v>40641</v>
      </c>
      <c r="B69" s="3">
        <v>32.329143999999999</v>
      </c>
      <c r="C69" s="11">
        <v>-5.0465449272618429E-3</v>
      </c>
      <c r="D69" s="3">
        <f t="shared" si="2"/>
        <v>0.99495345507273814</v>
      </c>
      <c r="E69" s="11">
        <f t="shared" si="3"/>
        <v>3.6019404281084157E-5</v>
      </c>
    </row>
    <row r="70" spans="1:5" x14ac:dyDescent="0.25">
      <c r="A70" s="1">
        <v>40644</v>
      </c>
      <c r="B70" s="3">
        <v>32.924636999999997</v>
      </c>
      <c r="C70" s="11">
        <v>1.8419695863274254E-2</v>
      </c>
      <c r="D70" s="3">
        <f t="shared" si="2"/>
        <v>1.0184196958632743</v>
      </c>
      <c r="E70" s="11">
        <f t="shared" si="3"/>
        <v>3.0501309093571791E-4</v>
      </c>
    </row>
    <row r="71" spans="1:5" x14ac:dyDescent="0.25">
      <c r="A71" s="1">
        <v>40645</v>
      </c>
      <c r="B71" s="3">
        <v>33.373410999999997</v>
      </c>
      <c r="C71" s="11">
        <v>1.36303401006365E-2</v>
      </c>
      <c r="D71" s="3">
        <f t="shared" si="2"/>
        <v>1.0136303401006366</v>
      </c>
      <c r="E71" s="11">
        <f t="shared" si="3"/>
        <v>1.6066242450757831E-4</v>
      </c>
    </row>
    <row r="72" spans="1:5" x14ac:dyDescent="0.25">
      <c r="A72" s="1">
        <v>40646</v>
      </c>
      <c r="B72" s="3">
        <v>33.269848000000003</v>
      </c>
      <c r="C72" s="11">
        <v>-3.1031589788647639E-3</v>
      </c>
      <c r="D72" s="3">
        <f t="shared" si="2"/>
        <v>0.99689684102113518</v>
      </c>
      <c r="E72" s="11">
        <f t="shared" si="3"/>
        <v>1.6469237690234812E-5</v>
      </c>
    </row>
    <row r="73" spans="1:5" x14ac:dyDescent="0.25">
      <c r="A73" s="1">
        <v>40647</v>
      </c>
      <c r="B73" s="3">
        <v>33.364781999999998</v>
      </c>
      <c r="C73" s="11">
        <v>2.8534545754460602E-3</v>
      </c>
      <c r="D73" s="3">
        <f t="shared" si="2"/>
        <v>1.0028534545754462</v>
      </c>
      <c r="E73" s="11">
        <f t="shared" si="3"/>
        <v>3.603856864734409E-6</v>
      </c>
    </row>
    <row r="74" spans="1:5" x14ac:dyDescent="0.25">
      <c r="A74" s="1">
        <v>40648</v>
      </c>
      <c r="B74" s="3">
        <v>33.062722000000001</v>
      </c>
      <c r="C74" s="11">
        <v>-9.0532586126292492E-3</v>
      </c>
      <c r="D74" s="3">
        <f t="shared" si="2"/>
        <v>0.99094674138737071</v>
      </c>
      <c r="E74" s="11">
        <f t="shared" si="3"/>
        <v>1.0016667921613406E-4</v>
      </c>
    </row>
    <row r="75" spans="1:5" x14ac:dyDescent="0.25">
      <c r="A75" s="1">
        <v>40651</v>
      </c>
      <c r="B75" s="3">
        <v>33.261218999999997</v>
      </c>
      <c r="C75" s="11">
        <v>6.0036496692557903E-3</v>
      </c>
      <c r="D75" s="3">
        <f t="shared" si="2"/>
        <v>1.0060036496692557</v>
      </c>
      <c r="E75" s="11">
        <f t="shared" si="3"/>
        <v>2.5488137711094983E-5</v>
      </c>
    </row>
    <row r="76" spans="1:5" x14ac:dyDescent="0.25">
      <c r="A76" s="1">
        <v>40652</v>
      </c>
      <c r="B76" s="3">
        <v>33.502867000000002</v>
      </c>
      <c r="C76" s="11">
        <v>7.265157660036603E-3</v>
      </c>
      <c r="D76" s="3">
        <f t="shared" si="2"/>
        <v>1.0072651576600367</v>
      </c>
      <c r="E76" s="11">
        <f t="shared" si="3"/>
        <v>3.9817182572578138E-5</v>
      </c>
    </row>
    <row r="77" spans="1:5" x14ac:dyDescent="0.25">
      <c r="A77" s="1">
        <v>40653</v>
      </c>
      <c r="B77" s="3">
        <v>33.546017999999997</v>
      </c>
      <c r="C77" s="11">
        <v>1.2879793242767733E-3</v>
      </c>
      <c r="D77" s="3">
        <f t="shared" si="2"/>
        <v>1.0012879793242768</v>
      </c>
      <c r="E77" s="11">
        <f t="shared" si="3"/>
        <v>1.1082736757114606E-7</v>
      </c>
    </row>
    <row r="78" spans="1:5" x14ac:dyDescent="0.25">
      <c r="A78" s="1">
        <v>40654</v>
      </c>
      <c r="B78" s="3">
        <v>33.718623999999998</v>
      </c>
      <c r="C78" s="11">
        <v>5.1453498892179046E-3</v>
      </c>
      <c r="D78" s="3">
        <f t="shared" si="2"/>
        <v>1.005145349889218</v>
      </c>
      <c r="E78" s="11">
        <f t="shared" si="3"/>
        <v>1.755842980858535E-5</v>
      </c>
    </row>
    <row r="79" spans="1:5" x14ac:dyDescent="0.25">
      <c r="A79" s="1">
        <v>40658</v>
      </c>
      <c r="B79" s="3">
        <v>33.442455000000002</v>
      </c>
      <c r="C79" s="11">
        <v>-8.1903994658855568E-3</v>
      </c>
      <c r="D79" s="3">
        <f t="shared" si="2"/>
        <v>0.99180960053411449</v>
      </c>
      <c r="E79" s="11">
        <f t="shared" si="3"/>
        <v>8.3639646107748619E-5</v>
      </c>
    </row>
    <row r="80" spans="1:5" x14ac:dyDescent="0.25">
      <c r="A80" s="1">
        <v>40659</v>
      </c>
      <c r="B80" s="3">
        <v>33.338892000000001</v>
      </c>
      <c r="C80" s="11">
        <v>-3.0967523167782143E-3</v>
      </c>
      <c r="D80" s="3">
        <f t="shared" si="2"/>
        <v>0.9969032476832218</v>
      </c>
      <c r="E80" s="11">
        <f t="shared" si="3"/>
        <v>1.6417279308011478E-5</v>
      </c>
    </row>
    <row r="81" spans="1:5" x14ac:dyDescent="0.25">
      <c r="A81" s="1">
        <v>40660</v>
      </c>
      <c r="B81" s="3">
        <v>34.573027000000003</v>
      </c>
      <c r="C81" s="11">
        <v>3.7017876898848404E-2</v>
      </c>
      <c r="D81" s="3">
        <f t="shared" si="2"/>
        <v>1.0370178768988485</v>
      </c>
      <c r="E81" s="11">
        <f t="shared" si="3"/>
        <v>1.3005259059483978E-3</v>
      </c>
    </row>
    <row r="82" spans="1:5" x14ac:dyDescent="0.25">
      <c r="A82" s="1">
        <v>40661</v>
      </c>
      <c r="B82" s="3">
        <v>34.193291000000002</v>
      </c>
      <c r="C82" s="11">
        <v>-1.0983591341307811E-2</v>
      </c>
      <c r="D82" s="3">
        <f t="shared" si="2"/>
        <v>0.98901640865869223</v>
      </c>
      <c r="E82" s="11">
        <f t="shared" si="3"/>
        <v>1.4253167947177693E-4</v>
      </c>
    </row>
    <row r="83" spans="1:5" x14ac:dyDescent="0.25">
      <c r="A83" s="1">
        <v>40662</v>
      </c>
      <c r="B83" s="3">
        <v>33.830818999999998</v>
      </c>
      <c r="C83" s="11">
        <v>-1.0600676021503865E-2</v>
      </c>
      <c r="D83" s="3">
        <f t="shared" si="2"/>
        <v>0.98939932397849617</v>
      </c>
      <c r="E83" s="11">
        <f t="shared" si="3"/>
        <v>1.3353530952436404E-4</v>
      </c>
    </row>
    <row r="84" spans="1:5" x14ac:dyDescent="0.25">
      <c r="A84" s="1">
        <v>40665</v>
      </c>
      <c r="B84" s="3">
        <v>33.994793999999999</v>
      </c>
      <c r="C84" s="11">
        <v>4.8469119237107639E-3</v>
      </c>
      <c r="D84" s="3">
        <f t="shared" si="2"/>
        <v>1.0048469119237107</v>
      </c>
      <c r="E84" s="11">
        <f t="shared" si="3"/>
        <v>1.514641893888011E-5</v>
      </c>
    </row>
    <row r="85" spans="1:5" x14ac:dyDescent="0.25">
      <c r="A85" s="1">
        <v>40666</v>
      </c>
      <c r="B85" s="3">
        <v>34.279595999999998</v>
      </c>
      <c r="C85" s="11">
        <v>8.377812202656652E-3</v>
      </c>
      <c r="D85" s="3">
        <f t="shared" si="2"/>
        <v>1.0083778122026565</v>
      </c>
      <c r="E85" s="11">
        <f t="shared" si="3"/>
        <v>5.5097073922481747E-5</v>
      </c>
    </row>
    <row r="86" spans="1:5" x14ac:dyDescent="0.25">
      <c r="A86" s="1">
        <v>40667</v>
      </c>
      <c r="B86" s="3">
        <v>33.839447999999997</v>
      </c>
      <c r="C86" s="11">
        <v>-1.2839941287522779E-2</v>
      </c>
      <c r="D86" s="3">
        <f t="shared" si="2"/>
        <v>0.98716005871247725</v>
      </c>
      <c r="E86" s="11">
        <f t="shared" si="3"/>
        <v>1.9030238824587156E-4</v>
      </c>
    </row>
    <row r="87" spans="1:5" x14ac:dyDescent="0.25">
      <c r="A87" s="1">
        <v>40668</v>
      </c>
      <c r="B87" s="3">
        <v>33.899859999999997</v>
      </c>
      <c r="C87" s="11">
        <v>1.7852537074481674E-3</v>
      </c>
      <c r="D87" s="3">
        <f t="shared" si="2"/>
        <v>1.0017852537074481</v>
      </c>
      <c r="E87" s="11">
        <f t="shared" si="3"/>
        <v>6.8920186940881464E-7</v>
      </c>
    </row>
    <row r="88" spans="1:5" x14ac:dyDescent="0.25">
      <c r="A88" s="1">
        <v>40669</v>
      </c>
      <c r="B88" s="3">
        <v>33.899859999999997</v>
      </c>
      <c r="C88" s="11">
        <v>0</v>
      </c>
      <c r="D88" s="3">
        <f t="shared" si="2"/>
        <v>1</v>
      </c>
      <c r="E88" s="11">
        <f t="shared" si="3"/>
        <v>9.1216229276433684E-7</v>
      </c>
    </row>
    <row r="89" spans="1:5" x14ac:dyDescent="0.25">
      <c r="A89" s="1">
        <v>40672</v>
      </c>
      <c r="B89" s="3">
        <v>33.986165</v>
      </c>
      <c r="C89" s="11">
        <v>2.5458807204514406E-3</v>
      </c>
      <c r="D89" s="3">
        <f t="shared" si="2"/>
        <v>1.0025458807204515</v>
      </c>
      <c r="E89" s="11">
        <f t="shared" si="3"/>
        <v>2.5306727721925082E-6</v>
      </c>
    </row>
    <row r="90" spans="1:5" x14ac:dyDescent="0.25">
      <c r="A90" s="1">
        <v>40673</v>
      </c>
      <c r="B90" s="3">
        <v>34.219183999999998</v>
      </c>
      <c r="C90" s="11">
        <v>6.8562899050245525E-3</v>
      </c>
      <c r="D90" s="3">
        <f t="shared" si="2"/>
        <v>1.0068562899050246</v>
      </c>
      <c r="E90" s="11">
        <f t="shared" si="3"/>
        <v>3.4824374198661719E-5</v>
      </c>
    </row>
    <row r="91" spans="1:5" x14ac:dyDescent="0.25">
      <c r="A91" s="1">
        <v>40674</v>
      </c>
      <c r="B91" s="3">
        <v>35.168517000000001</v>
      </c>
      <c r="C91" s="11">
        <v>2.7742712976440435E-2</v>
      </c>
      <c r="D91" s="3">
        <f t="shared" si="2"/>
        <v>1.0277427129764405</v>
      </c>
      <c r="E91" s="11">
        <f t="shared" si="3"/>
        <v>7.175777156015246E-4</v>
      </c>
    </row>
    <row r="92" spans="1:5" x14ac:dyDescent="0.25">
      <c r="A92" s="1">
        <v>40675</v>
      </c>
      <c r="B92" s="3">
        <v>35.746746000000002</v>
      </c>
      <c r="C92" s="11">
        <v>1.6441665709134117E-2</v>
      </c>
      <c r="D92" s="3">
        <f t="shared" si="2"/>
        <v>1.0164416657091342</v>
      </c>
      <c r="E92" s="11">
        <f t="shared" si="3"/>
        <v>2.3983458848050214E-4</v>
      </c>
    </row>
    <row r="93" spans="1:5" x14ac:dyDescent="0.25">
      <c r="A93" s="1">
        <v>40676</v>
      </c>
      <c r="B93" s="3">
        <v>36.057437999999998</v>
      </c>
      <c r="C93" s="11">
        <v>8.6914764213782136E-3</v>
      </c>
      <c r="D93" s="3">
        <f t="shared" si="2"/>
        <v>1.0086914764213781</v>
      </c>
      <c r="E93" s="11">
        <f t="shared" si="3"/>
        <v>5.9851955253797952E-5</v>
      </c>
    </row>
    <row r="94" spans="1:5" x14ac:dyDescent="0.25">
      <c r="A94" s="1">
        <v>40679</v>
      </c>
      <c r="B94" s="3">
        <v>36.126482000000003</v>
      </c>
      <c r="C94" s="11">
        <v>1.9148337716064358E-3</v>
      </c>
      <c r="D94" s="3">
        <f t="shared" si="2"/>
        <v>1.0019148337716064</v>
      </c>
      <c r="E94" s="11">
        <f t="shared" si="3"/>
        <v>9.2114289179808716E-7</v>
      </c>
    </row>
    <row r="95" spans="1:5" x14ac:dyDescent="0.25">
      <c r="A95" s="1">
        <v>40680</v>
      </c>
      <c r="B95" s="3">
        <v>36.437173999999999</v>
      </c>
      <c r="C95" s="11">
        <v>8.6001177750990518E-3</v>
      </c>
      <c r="D95" s="3">
        <f t="shared" si="2"/>
        <v>1.0086001177750989</v>
      </c>
      <c r="E95" s="11">
        <f t="shared" si="3"/>
        <v>5.8446726763805037E-5</v>
      </c>
    </row>
    <row r="96" spans="1:5" x14ac:dyDescent="0.25">
      <c r="A96" s="1">
        <v>40681</v>
      </c>
      <c r="B96" s="3">
        <v>35.936613999999999</v>
      </c>
      <c r="C96" s="11">
        <v>-1.37376186199292E-2</v>
      </c>
      <c r="D96" s="3">
        <f t="shared" si="2"/>
        <v>0.98626238138007083</v>
      </c>
      <c r="E96" s="11">
        <f t="shared" si="3"/>
        <v>2.1587515407744454E-4</v>
      </c>
    </row>
    <row r="97" spans="1:5" x14ac:dyDescent="0.25">
      <c r="A97" s="1">
        <v>40682</v>
      </c>
      <c r="B97" s="3">
        <v>36.488953000000002</v>
      </c>
      <c r="C97" s="11">
        <v>1.5369811969486148E-2</v>
      </c>
      <c r="D97" s="3">
        <f t="shared" si="2"/>
        <v>1.0153698119694861</v>
      </c>
      <c r="E97" s="11">
        <f t="shared" si="3"/>
        <v>2.0778473189577237E-4</v>
      </c>
    </row>
    <row r="98" spans="1:5" x14ac:dyDescent="0.25">
      <c r="A98" s="1">
        <v>40683</v>
      </c>
      <c r="B98" s="3">
        <v>36.333607999999998</v>
      </c>
      <c r="C98" s="11">
        <v>-4.2573159059950023E-3</v>
      </c>
      <c r="D98" s="3">
        <f t="shared" si="2"/>
        <v>0.99574268409400502</v>
      </c>
      <c r="E98" s="11">
        <f t="shared" si="3"/>
        <v>2.7168986414112519E-5</v>
      </c>
    </row>
    <row r="99" spans="1:5" x14ac:dyDescent="0.25">
      <c r="A99" s="1">
        <v>40686</v>
      </c>
      <c r="B99" s="3">
        <v>36.161003999999998</v>
      </c>
      <c r="C99" s="11">
        <v>-4.7505328950540717E-3</v>
      </c>
      <c r="D99" s="3">
        <f t="shared" si="2"/>
        <v>0.99524946710494588</v>
      </c>
      <c r="E99" s="11">
        <f t="shared" si="3"/>
        <v>3.2553925829988681E-5</v>
      </c>
    </row>
    <row r="100" spans="1:5" x14ac:dyDescent="0.25">
      <c r="A100" s="1">
        <v>40687</v>
      </c>
      <c r="B100" s="3">
        <v>36.169632999999997</v>
      </c>
      <c r="C100" s="11">
        <v>2.3862722395647835E-4</v>
      </c>
      <c r="D100" s="3">
        <f t="shared" si="2"/>
        <v>1.0002386272239565</v>
      </c>
      <c r="E100" s="11">
        <f t="shared" si="3"/>
        <v>5.1329294277105001E-7</v>
      </c>
    </row>
    <row r="101" spans="1:5" x14ac:dyDescent="0.25">
      <c r="A101" s="1">
        <v>40688</v>
      </c>
      <c r="B101" s="3">
        <v>35.764006999999999</v>
      </c>
      <c r="C101" s="11">
        <v>-1.1214545638325886E-2</v>
      </c>
      <c r="D101" s="3">
        <f t="shared" si="2"/>
        <v>0.98878545436167409</v>
      </c>
      <c r="E101" s="11">
        <f t="shared" si="3"/>
        <v>1.4809959050153906E-4</v>
      </c>
    </row>
    <row r="102" spans="1:5" x14ac:dyDescent="0.25">
      <c r="A102" s="1">
        <v>40689</v>
      </c>
      <c r="B102" s="3">
        <v>35.867573</v>
      </c>
      <c r="C102" s="11">
        <v>2.8958164559133633E-3</v>
      </c>
      <c r="D102" s="3">
        <f t="shared" si="2"/>
        <v>1.0028958164559134</v>
      </c>
      <c r="E102" s="11">
        <f t="shared" si="3"/>
        <v>3.7664895154445416E-6</v>
      </c>
    </row>
    <row r="103" spans="1:5" x14ac:dyDescent="0.25">
      <c r="A103" s="1">
        <v>40690</v>
      </c>
      <c r="B103" s="3">
        <v>35.436058000000003</v>
      </c>
      <c r="C103" s="11">
        <v>-1.203078334851364E-2</v>
      </c>
      <c r="D103" s="3">
        <f t="shared" si="2"/>
        <v>0.9879692166514864</v>
      </c>
      <c r="E103" s="11">
        <f t="shared" si="3"/>
        <v>1.6863243597237289E-4</v>
      </c>
    </row>
    <row r="104" spans="1:5" x14ac:dyDescent="0.25">
      <c r="A104" s="1">
        <v>40694</v>
      </c>
      <c r="B104" s="3">
        <v>35.556882000000002</v>
      </c>
      <c r="C104" s="11">
        <v>3.4096343334802906E-3</v>
      </c>
      <c r="D104" s="3">
        <f t="shared" si="2"/>
        <v>1.0034096343334802</v>
      </c>
      <c r="E104" s="11">
        <f t="shared" si="3"/>
        <v>6.0248768462654387E-6</v>
      </c>
    </row>
    <row r="105" spans="1:5" x14ac:dyDescent="0.25">
      <c r="A105" s="1">
        <v>40695</v>
      </c>
      <c r="B105" s="3">
        <v>35.332492000000002</v>
      </c>
      <c r="C105" s="11">
        <v>-6.3107333202050628E-3</v>
      </c>
      <c r="D105" s="3">
        <f t="shared" si="2"/>
        <v>0.99368926667979496</v>
      </c>
      <c r="E105" s="11">
        <f t="shared" si="3"/>
        <v>5.2791925182964368E-5</v>
      </c>
    </row>
    <row r="106" spans="1:5" x14ac:dyDescent="0.25">
      <c r="A106" s="1">
        <v>40696</v>
      </c>
      <c r="B106" s="3">
        <v>35.177146</v>
      </c>
      <c r="C106" s="11">
        <v>-4.3966895966466657E-3</v>
      </c>
      <c r="D106" s="3">
        <f t="shared" si="2"/>
        <v>0.99560331040335337</v>
      </c>
      <c r="E106" s="11">
        <f t="shared" si="3"/>
        <v>2.8641350884974612E-5</v>
      </c>
    </row>
    <row r="107" spans="1:5" x14ac:dyDescent="0.25">
      <c r="A107" s="1">
        <v>40697</v>
      </c>
      <c r="B107" s="3">
        <v>34.780152000000001</v>
      </c>
      <c r="C107" s="11">
        <v>-1.1285565918281131E-2</v>
      </c>
      <c r="D107" s="3">
        <f t="shared" si="2"/>
        <v>0.98871443408171888</v>
      </c>
      <c r="E107" s="11">
        <f t="shared" si="3"/>
        <v>1.4983321366766533E-4</v>
      </c>
    </row>
    <row r="108" spans="1:5" x14ac:dyDescent="0.25">
      <c r="A108" s="1">
        <v>40700</v>
      </c>
      <c r="B108" s="3">
        <v>34.581654999999998</v>
      </c>
      <c r="C108" s="11">
        <v>-5.7071918489603858E-3</v>
      </c>
      <c r="D108" s="3">
        <f t="shared" si="2"/>
        <v>0.9942928081510396</v>
      </c>
      <c r="E108" s="11">
        <f t="shared" si="3"/>
        <v>4.4385757971882283E-5</v>
      </c>
    </row>
    <row r="109" spans="1:5" x14ac:dyDescent="0.25">
      <c r="A109" s="1">
        <v>40701</v>
      </c>
      <c r="B109" s="3">
        <v>34.667957000000001</v>
      </c>
      <c r="C109" s="11">
        <v>2.4956006298716311E-3</v>
      </c>
      <c r="D109" s="3">
        <f t="shared" si="2"/>
        <v>1.0024956006298715</v>
      </c>
      <c r="E109" s="11">
        <f t="shared" si="3"/>
        <v>2.3732288343465108E-6</v>
      </c>
    </row>
    <row r="110" spans="1:5" x14ac:dyDescent="0.25">
      <c r="A110" s="1">
        <v>40702</v>
      </c>
      <c r="B110" s="3">
        <v>34.296857000000003</v>
      </c>
      <c r="C110" s="11">
        <v>-1.070440926184368E-2</v>
      </c>
      <c r="D110" s="3">
        <f t="shared" si="2"/>
        <v>0.98929559073815632</v>
      </c>
      <c r="E110" s="11">
        <f t="shared" si="3"/>
        <v>1.3594350045791366E-4</v>
      </c>
    </row>
    <row r="111" spans="1:5" x14ac:dyDescent="0.25">
      <c r="A111" s="1">
        <v>40703</v>
      </c>
      <c r="B111" s="3">
        <v>34.443570999999999</v>
      </c>
      <c r="C111" s="11">
        <v>4.2777680765323711E-3</v>
      </c>
      <c r="D111" s="3">
        <f t="shared" si="2"/>
        <v>1.0042777680765325</v>
      </c>
      <c r="E111" s="11">
        <f t="shared" si="3"/>
        <v>1.1040310025591831E-5</v>
      </c>
    </row>
    <row r="112" spans="1:5" x14ac:dyDescent="0.25">
      <c r="A112" s="1">
        <v>40704</v>
      </c>
      <c r="B112" s="3">
        <v>34.788784</v>
      </c>
      <c r="C112" s="11">
        <v>1.0022567056127866E-2</v>
      </c>
      <c r="D112" s="3">
        <f t="shared" si="2"/>
        <v>1.0100225670561278</v>
      </c>
      <c r="E112" s="11">
        <f t="shared" si="3"/>
        <v>8.2219468799505827E-5</v>
      </c>
    </row>
    <row r="113" spans="1:5" x14ac:dyDescent="0.25">
      <c r="A113" s="1">
        <v>40707</v>
      </c>
      <c r="B113" s="3">
        <v>35.185777999999999</v>
      </c>
      <c r="C113" s="11">
        <v>1.141155149314789E-2</v>
      </c>
      <c r="D113" s="3">
        <f t="shared" si="2"/>
        <v>1.0114115514931479</v>
      </c>
      <c r="E113" s="11">
        <f t="shared" si="3"/>
        <v>1.0933796593523847E-4</v>
      </c>
    </row>
    <row r="114" spans="1:5" x14ac:dyDescent="0.25">
      <c r="A114" s="1">
        <v>40708</v>
      </c>
      <c r="B114" s="3">
        <v>35.487836999999999</v>
      </c>
      <c r="C114" s="11">
        <v>8.5846900983687184E-3</v>
      </c>
      <c r="D114" s="3">
        <f t="shared" si="2"/>
        <v>1.0085846900983688</v>
      </c>
      <c r="E114" s="11">
        <f t="shared" si="3"/>
        <v>5.8211074183646302E-5</v>
      </c>
    </row>
    <row r="115" spans="1:5" x14ac:dyDescent="0.25">
      <c r="A115" s="1">
        <v>40709</v>
      </c>
      <c r="B115" s="3">
        <v>35.142626999999997</v>
      </c>
      <c r="C115" s="11">
        <v>-9.7275582053648856E-3</v>
      </c>
      <c r="D115" s="3">
        <f t="shared" si="2"/>
        <v>0.99027244179463514</v>
      </c>
      <c r="E115" s="11">
        <f t="shared" si="3"/>
        <v>1.1411858550492366E-4</v>
      </c>
    </row>
    <row r="116" spans="1:5" x14ac:dyDescent="0.25">
      <c r="A116" s="1">
        <v>40710</v>
      </c>
      <c r="B116" s="3">
        <v>35.386187999999997</v>
      </c>
      <c r="C116" s="11">
        <v>6.9306429482349089E-3</v>
      </c>
      <c r="D116" s="3">
        <f t="shared" si="2"/>
        <v>1.006930642948235</v>
      </c>
      <c r="E116" s="11">
        <f t="shared" si="3"/>
        <v>3.570744961156244E-5</v>
      </c>
    </row>
    <row r="117" spans="1:5" x14ac:dyDescent="0.25">
      <c r="A117" s="1">
        <v>40711</v>
      </c>
      <c r="B117" s="3">
        <v>35.264408000000003</v>
      </c>
      <c r="C117" s="11">
        <v>-3.441455745388399E-3</v>
      </c>
      <c r="D117" s="3">
        <f t="shared" si="2"/>
        <v>0.99655854425461166</v>
      </c>
      <c r="E117" s="11">
        <f t="shared" si="3"/>
        <v>1.9329455146061605E-5</v>
      </c>
    </row>
    <row r="118" spans="1:5" x14ac:dyDescent="0.25">
      <c r="A118" s="1">
        <v>40714</v>
      </c>
      <c r="B118" s="3">
        <v>35.577559999999998</v>
      </c>
      <c r="C118" s="11">
        <v>8.8801150440408691E-3</v>
      </c>
      <c r="D118" s="3">
        <f t="shared" si="2"/>
        <v>1.008880115044041</v>
      </c>
      <c r="E118" s="11">
        <f t="shared" si="3"/>
        <v>6.280630917848393E-5</v>
      </c>
    </row>
    <row r="119" spans="1:5" x14ac:dyDescent="0.25">
      <c r="A119" s="1">
        <v>40715</v>
      </c>
      <c r="B119" s="3">
        <v>35.499271999999998</v>
      </c>
      <c r="C119" s="11">
        <v>-2.2004881728820242E-3</v>
      </c>
      <c r="D119" s="3">
        <f t="shared" si="2"/>
        <v>0.99779951182711801</v>
      </c>
      <c r="E119" s="11">
        <f t="shared" si="3"/>
        <v>9.957559236764073E-6</v>
      </c>
    </row>
    <row r="120" spans="1:5" x14ac:dyDescent="0.25">
      <c r="A120" s="1">
        <v>40716</v>
      </c>
      <c r="B120" s="3">
        <v>35.177419</v>
      </c>
      <c r="C120" s="11">
        <v>-9.0664676165752717E-3</v>
      </c>
      <c r="D120" s="3">
        <f t="shared" si="2"/>
        <v>0.99093353238342474</v>
      </c>
      <c r="E120" s="11">
        <f t="shared" si="3"/>
        <v>1.0043125384781549E-4</v>
      </c>
    </row>
    <row r="121" spans="1:5" x14ac:dyDescent="0.25">
      <c r="A121" s="1">
        <v>40717</v>
      </c>
      <c r="B121" s="3">
        <v>34.829473999999998</v>
      </c>
      <c r="C121" s="11">
        <v>-9.8911463629552474E-3</v>
      </c>
      <c r="D121" s="3">
        <f t="shared" si="2"/>
        <v>0.99010885363704471</v>
      </c>
      <c r="E121" s="11">
        <f t="shared" si="3"/>
        <v>1.1764045013744737E-4</v>
      </c>
    </row>
    <row r="122" spans="1:5" x14ac:dyDescent="0.25">
      <c r="A122" s="1">
        <v>40718</v>
      </c>
      <c r="B122" s="3">
        <v>34.698993000000002</v>
      </c>
      <c r="C122" s="11">
        <v>-3.7462810951436154E-3</v>
      </c>
      <c r="D122" s="3">
        <f t="shared" si="2"/>
        <v>0.99625371890485637</v>
      </c>
      <c r="E122" s="11">
        <f t="shared" si="3"/>
        <v>2.2102719781127888E-5</v>
      </c>
    </row>
    <row r="123" spans="1:5" x14ac:dyDescent="0.25">
      <c r="A123" s="1">
        <v>40721</v>
      </c>
      <c r="B123" s="3">
        <v>35.273105000000001</v>
      </c>
      <c r="C123" s="11">
        <v>1.6545494562334978E-2</v>
      </c>
      <c r="D123" s="3">
        <f t="shared" si="2"/>
        <v>1.0165454945623349</v>
      </c>
      <c r="E123" s="11">
        <f t="shared" si="3"/>
        <v>2.4306127946614034E-4</v>
      </c>
    </row>
    <row r="124" spans="1:5" x14ac:dyDescent="0.25">
      <c r="A124" s="1">
        <v>40722</v>
      </c>
      <c r="B124" s="3">
        <v>35.473174</v>
      </c>
      <c r="C124" s="11">
        <v>5.6719985382630523E-3</v>
      </c>
      <c r="D124" s="3">
        <f t="shared" si="2"/>
        <v>1.0056719985382629</v>
      </c>
      <c r="E124" s="11">
        <f t="shared" si="3"/>
        <v>2.2249397115248708E-5</v>
      </c>
    </row>
    <row r="125" spans="1:5" x14ac:dyDescent="0.25">
      <c r="A125" s="1">
        <v>40723</v>
      </c>
      <c r="B125" s="3">
        <v>36.021191000000002</v>
      </c>
      <c r="C125" s="11">
        <v>1.5448772641546017E-2</v>
      </c>
      <c r="D125" s="3">
        <f t="shared" si="2"/>
        <v>1.015448772641546</v>
      </c>
      <c r="E125" s="11">
        <f t="shared" si="3"/>
        <v>2.100673618138376E-4</v>
      </c>
    </row>
    <row r="126" spans="1:5" x14ac:dyDescent="0.25">
      <c r="A126" s="1">
        <v>40724</v>
      </c>
      <c r="B126" s="3">
        <v>36.473522000000003</v>
      </c>
      <c r="C126" s="11">
        <v>1.2557358250592017E-2</v>
      </c>
      <c r="D126" s="3">
        <f t="shared" si="2"/>
        <v>1.012557358250592</v>
      </c>
      <c r="E126" s="11">
        <f t="shared" si="3"/>
        <v>1.3461304906412826E-4</v>
      </c>
    </row>
    <row r="127" spans="1:5" x14ac:dyDescent="0.25">
      <c r="A127" s="1">
        <v>40725</v>
      </c>
      <c r="B127" s="3">
        <v>36.664893999999997</v>
      </c>
      <c r="C127" s="11">
        <v>5.2468747054368395E-3</v>
      </c>
      <c r="D127" s="3">
        <f t="shared" si="2"/>
        <v>1.0052468747054368</v>
      </c>
      <c r="E127" s="11">
        <f t="shared" si="3"/>
        <v>1.841957150681824E-5</v>
      </c>
    </row>
    <row r="128" spans="1:5" x14ac:dyDescent="0.25">
      <c r="A128" s="1">
        <v>40729</v>
      </c>
      <c r="B128" s="3">
        <v>37.178116000000003</v>
      </c>
      <c r="C128" s="11">
        <v>1.3997640358649506E-2</v>
      </c>
      <c r="D128" s="3">
        <f t="shared" si="2"/>
        <v>1.0139976403586495</v>
      </c>
      <c r="E128" s="11">
        <f t="shared" si="3"/>
        <v>1.70108592563994E-4</v>
      </c>
    </row>
    <row r="129" spans="1:5" x14ac:dyDescent="0.25">
      <c r="A129" s="1">
        <v>40730</v>
      </c>
      <c r="B129" s="3">
        <v>37.239006000000003</v>
      </c>
      <c r="C129" s="11">
        <v>1.6377914362309415E-3</v>
      </c>
      <c r="D129" s="3">
        <f t="shared" si="2"/>
        <v>1.0016377914362309</v>
      </c>
      <c r="E129" s="11">
        <f t="shared" si="3"/>
        <v>4.6610599474936217E-7</v>
      </c>
    </row>
    <row r="130" spans="1:5" x14ac:dyDescent="0.25">
      <c r="A130" s="1">
        <v>40731</v>
      </c>
      <c r="B130" s="3">
        <v>36.229961000000003</v>
      </c>
      <c r="C130" s="11">
        <v>-2.7096453648628546E-2</v>
      </c>
      <c r="D130" s="3">
        <f t="shared" si="2"/>
        <v>0.97290354635137144</v>
      </c>
      <c r="E130" s="11">
        <f t="shared" si="3"/>
        <v>7.8688808438924106E-4</v>
      </c>
    </row>
    <row r="131" spans="1:5" x14ac:dyDescent="0.25">
      <c r="A131" s="1">
        <v>40732</v>
      </c>
      <c r="B131" s="3">
        <v>36.464821999999998</v>
      </c>
      <c r="C131" s="11">
        <v>6.4825076681698634E-3</v>
      </c>
      <c r="D131" s="3">
        <f t="shared" si="2"/>
        <v>1.0064825076681698</v>
      </c>
      <c r="E131" s="11">
        <f t="shared" si="3"/>
        <v>3.0552546410874732E-5</v>
      </c>
    </row>
    <row r="132" spans="1:5" x14ac:dyDescent="0.25">
      <c r="A132" s="1">
        <v>40735</v>
      </c>
      <c r="B132" s="3">
        <v>35.890709999999999</v>
      </c>
      <c r="C132" s="11">
        <v>-1.5744269915810901E-2</v>
      </c>
      <c r="D132" s="3">
        <f t="shared" ref="D132:D195" si="4">1+C132</f>
        <v>0.9842557300841891</v>
      </c>
      <c r="E132" s="11">
        <f t="shared" ref="E132:E195" si="5">(C132-$J$6)^2</f>
        <v>2.7886801635732325E-4</v>
      </c>
    </row>
    <row r="133" spans="1:5" x14ac:dyDescent="0.25">
      <c r="A133" s="1">
        <v>40736</v>
      </c>
      <c r="B133" s="3">
        <v>36.064684</v>
      </c>
      <c r="C133" s="11">
        <v>4.84732678734974E-3</v>
      </c>
      <c r="D133" s="3">
        <f t="shared" si="4"/>
        <v>1.0048473267873497</v>
      </c>
      <c r="E133" s="11">
        <f t="shared" si="5"/>
        <v>1.5149648276839034E-5</v>
      </c>
    </row>
    <row r="134" spans="1:5" x14ac:dyDescent="0.25">
      <c r="A134" s="1">
        <v>40737</v>
      </c>
      <c r="B134" s="3">
        <v>36.073383999999997</v>
      </c>
      <c r="C134" s="11">
        <v>2.4123322417014627E-4</v>
      </c>
      <c r="D134" s="3">
        <f t="shared" si="4"/>
        <v>1.0002412332241701</v>
      </c>
      <c r="E134" s="11">
        <f t="shared" si="5"/>
        <v>5.0956562416344029E-7</v>
      </c>
    </row>
    <row r="135" spans="1:5" x14ac:dyDescent="0.25">
      <c r="A135" s="1">
        <v>40738</v>
      </c>
      <c r="B135" s="3">
        <v>35.551462000000001</v>
      </c>
      <c r="C135" s="11">
        <v>-1.4468340425173211E-2</v>
      </c>
      <c r="D135" s="3">
        <f t="shared" si="4"/>
        <v>0.9855316595748268</v>
      </c>
      <c r="E135" s="11">
        <f t="shared" si="5"/>
        <v>2.3788164708365303E-4</v>
      </c>
    </row>
    <row r="136" spans="1:5" x14ac:dyDescent="0.25">
      <c r="A136" s="1">
        <v>40739</v>
      </c>
      <c r="B136" s="3">
        <v>35.516669999999998</v>
      </c>
      <c r="C136" s="11">
        <v>-9.7863767177853458E-4</v>
      </c>
      <c r="D136" s="3">
        <f t="shared" si="4"/>
        <v>0.99902136232822147</v>
      </c>
      <c r="E136" s="11">
        <f t="shared" si="5"/>
        <v>3.7392326241557286E-6</v>
      </c>
    </row>
    <row r="137" spans="1:5" x14ac:dyDescent="0.25">
      <c r="A137" s="1">
        <v>40742</v>
      </c>
      <c r="B137" s="3">
        <v>34.594610000000003</v>
      </c>
      <c r="C137" s="11">
        <v>-2.5961330271109168E-2</v>
      </c>
      <c r="D137" s="3">
        <f t="shared" si="4"/>
        <v>0.97403866972889086</v>
      </c>
      <c r="E137" s="11">
        <f t="shared" si="5"/>
        <v>7.2449270466998239E-4</v>
      </c>
    </row>
    <row r="138" spans="1:5" x14ac:dyDescent="0.25">
      <c r="A138" s="1">
        <v>40743</v>
      </c>
      <c r="B138" s="3">
        <v>35.473174</v>
      </c>
      <c r="C138" s="11">
        <v>2.5395979315852878E-2</v>
      </c>
      <c r="D138" s="3">
        <f t="shared" si="4"/>
        <v>1.0253959793158529</v>
      </c>
      <c r="E138" s="11">
        <f t="shared" si="5"/>
        <v>5.9735795636987996E-4</v>
      </c>
    </row>
    <row r="139" spans="1:5" x14ac:dyDescent="0.25">
      <c r="A139" s="1">
        <v>40744</v>
      </c>
      <c r="B139" s="3">
        <v>35.464477000000002</v>
      </c>
      <c r="C139" s="11">
        <v>-2.4517118203175043E-4</v>
      </c>
      <c r="D139" s="3">
        <f t="shared" si="4"/>
        <v>0.99975482881796829</v>
      </c>
      <c r="E139" s="11">
        <f t="shared" si="5"/>
        <v>1.4405834039308852E-6</v>
      </c>
    </row>
    <row r="140" spans="1:5" x14ac:dyDescent="0.25">
      <c r="A140" s="1">
        <v>40745</v>
      </c>
      <c r="B140" s="3">
        <v>35.220914999999998</v>
      </c>
      <c r="C140" s="11">
        <v>-6.8677736316259301E-3</v>
      </c>
      <c r="D140" s="3">
        <f t="shared" si="4"/>
        <v>0.99313222636837406</v>
      </c>
      <c r="E140" s="11">
        <f t="shared" si="5"/>
        <v>6.1196911872535612E-5</v>
      </c>
    </row>
    <row r="141" spans="1:5" x14ac:dyDescent="0.25">
      <c r="A141" s="1">
        <v>40746</v>
      </c>
      <c r="B141" s="3">
        <v>35.107830999999997</v>
      </c>
      <c r="C141" s="11">
        <v>-3.2107059115301416E-3</v>
      </c>
      <c r="D141" s="3">
        <f t="shared" si="4"/>
        <v>0.99678929408846983</v>
      </c>
      <c r="E141" s="11">
        <f t="shared" si="5"/>
        <v>1.7353704594437711E-5</v>
      </c>
    </row>
    <row r="142" spans="1:5" x14ac:dyDescent="0.25">
      <c r="A142" s="1">
        <v>40749</v>
      </c>
      <c r="B142" s="3">
        <v>34.551116999999998</v>
      </c>
      <c r="C142" s="11">
        <v>-1.5857259880281398E-2</v>
      </c>
      <c r="D142" s="3">
        <f t="shared" si="4"/>
        <v>0.98414274011971858</v>
      </c>
      <c r="E142" s="11">
        <f t="shared" si="5"/>
        <v>2.8265449916139415E-4</v>
      </c>
    </row>
    <row r="143" spans="1:5" x14ac:dyDescent="0.25">
      <c r="A143" s="1">
        <v>40750</v>
      </c>
      <c r="B143" s="3">
        <v>34.481526000000002</v>
      </c>
      <c r="C143" s="11">
        <v>-2.0141461707300383E-3</v>
      </c>
      <c r="D143" s="3">
        <f t="shared" si="4"/>
        <v>0.99798585382926996</v>
      </c>
      <c r="E143" s="11">
        <f t="shared" si="5"/>
        <v>8.81625582282517E-6</v>
      </c>
    </row>
    <row r="144" spans="1:5" x14ac:dyDescent="0.25">
      <c r="A144" s="1">
        <v>40751</v>
      </c>
      <c r="B144" s="3">
        <v>33.602961999999998</v>
      </c>
      <c r="C144" s="11">
        <v>-2.547926678187051E-2</v>
      </c>
      <c r="D144" s="3">
        <f t="shared" si="4"/>
        <v>0.97452073321812949</v>
      </c>
      <c r="E144" s="11">
        <f t="shared" si="5"/>
        <v>6.987742604018265E-4</v>
      </c>
    </row>
    <row r="145" spans="1:5" x14ac:dyDescent="0.25">
      <c r="A145" s="1">
        <v>40752</v>
      </c>
      <c r="B145" s="3">
        <v>33.272410999999998</v>
      </c>
      <c r="C145" s="11">
        <v>-9.8369602060675437E-3</v>
      </c>
      <c r="D145" s="3">
        <f t="shared" si="4"/>
        <v>0.9901630397939325</v>
      </c>
      <c r="E145" s="11">
        <f t="shared" si="5"/>
        <v>1.1646795651052523E-4</v>
      </c>
    </row>
    <row r="146" spans="1:5" x14ac:dyDescent="0.25">
      <c r="A146" s="1">
        <v>40753</v>
      </c>
      <c r="B146" s="3">
        <v>32.846175000000002</v>
      </c>
      <c r="C146" s="11">
        <v>-1.2810493354388892E-2</v>
      </c>
      <c r="D146" s="3">
        <f t="shared" si="4"/>
        <v>0.98718950664561111</v>
      </c>
      <c r="E146" s="11">
        <f t="shared" si="5"/>
        <v>1.8949078617605959E-4</v>
      </c>
    </row>
    <row r="147" spans="1:5" x14ac:dyDescent="0.25">
      <c r="A147" s="1">
        <v>40756</v>
      </c>
      <c r="B147" s="3">
        <v>32.680902000000003</v>
      </c>
      <c r="C147" s="11">
        <v>-5.0317274385830038E-3</v>
      </c>
      <c r="D147" s="3">
        <f t="shared" si="4"/>
        <v>0.99496827256141696</v>
      </c>
      <c r="E147" s="11">
        <f t="shared" si="5"/>
        <v>3.5841766060911921E-5</v>
      </c>
    </row>
    <row r="148" spans="1:5" x14ac:dyDescent="0.25">
      <c r="A148" s="1">
        <v>40757</v>
      </c>
      <c r="B148" s="3">
        <v>32.454737999999999</v>
      </c>
      <c r="C148" s="11">
        <v>-6.9203720264515416E-3</v>
      </c>
      <c r="D148" s="3">
        <f t="shared" si="4"/>
        <v>0.99307962797354843</v>
      </c>
      <c r="E148" s="11">
        <f t="shared" si="5"/>
        <v>6.2022616697258008E-5</v>
      </c>
    </row>
    <row r="149" spans="1:5" x14ac:dyDescent="0.25">
      <c r="A149" s="1">
        <v>40758</v>
      </c>
      <c r="B149" s="3">
        <v>32.959259000000003</v>
      </c>
      <c r="C149" s="11">
        <v>1.5545372758825044E-2</v>
      </c>
      <c r="D149" s="3">
        <f t="shared" si="4"/>
        <v>1.0155453727588251</v>
      </c>
      <c r="E149" s="11">
        <f t="shared" si="5"/>
        <v>2.1287687978356477E-4</v>
      </c>
    </row>
    <row r="150" spans="1:5" x14ac:dyDescent="0.25">
      <c r="A150" s="1">
        <v>40759</v>
      </c>
      <c r="B150" s="3">
        <v>31.819735000000001</v>
      </c>
      <c r="C150" s="11">
        <v>-3.4573714172396942E-2</v>
      </c>
      <c r="D150" s="3">
        <f t="shared" si="4"/>
        <v>0.96542628582760304</v>
      </c>
      <c r="E150" s="11">
        <f t="shared" si="5"/>
        <v>1.2622946382378659E-3</v>
      </c>
    </row>
    <row r="151" spans="1:5" x14ac:dyDescent="0.25">
      <c r="A151" s="1">
        <v>40760</v>
      </c>
      <c r="B151" s="3">
        <v>32.567818000000003</v>
      </c>
      <c r="C151" s="11">
        <v>2.3510032374562551E-2</v>
      </c>
      <c r="D151" s="3">
        <f t="shared" si="4"/>
        <v>1.0235100323745625</v>
      </c>
      <c r="E151" s="11">
        <f t="shared" si="5"/>
        <v>5.0872624298690515E-4</v>
      </c>
    </row>
    <row r="152" spans="1:5" x14ac:dyDescent="0.25">
      <c r="A152" s="1">
        <v>40763</v>
      </c>
      <c r="B152" s="3">
        <v>30.932471</v>
      </c>
      <c r="C152" s="11">
        <v>-5.0213588150118095E-2</v>
      </c>
      <c r="D152" s="3">
        <f t="shared" si="4"/>
        <v>0.94978641184988188</v>
      </c>
      <c r="E152" s="11">
        <f t="shared" si="5"/>
        <v>2.6182317691062344E-3</v>
      </c>
    </row>
    <row r="153" spans="1:5" x14ac:dyDescent="0.25">
      <c r="A153" s="1">
        <v>40764</v>
      </c>
      <c r="B153" s="3">
        <v>31.506582999999999</v>
      </c>
      <c r="C153" s="11">
        <v>1.856017257722474E-2</v>
      </c>
      <c r="D153" s="3">
        <f t="shared" si="4"/>
        <v>1.0185601725772246</v>
      </c>
      <c r="E153" s="11">
        <f t="shared" si="5"/>
        <v>3.0993957061845371E-4</v>
      </c>
    </row>
    <row r="154" spans="1:5" x14ac:dyDescent="0.25">
      <c r="A154" s="1">
        <v>40765</v>
      </c>
      <c r="B154" s="3">
        <v>30.454041</v>
      </c>
      <c r="C154" s="11">
        <v>-3.3407050202809964E-2</v>
      </c>
      <c r="D154" s="3">
        <f t="shared" si="4"/>
        <v>0.96659294979719002</v>
      </c>
      <c r="E154" s="11">
        <f t="shared" si="5"/>
        <v>1.1807554339187186E-3</v>
      </c>
    </row>
    <row r="155" spans="1:5" x14ac:dyDescent="0.25">
      <c r="A155" s="1">
        <v>40766</v>
      </c>
      <c r="B155" s="3">
        <v>31.863227999999999</v>
      </c>
      <c r="C155" s="11">
        <v>4.6272578407574851E-2</v>
      </c>
      <c r="D155" s="3">
        <f t="shared" si="4"/>
        <v>1.0462725784075748</v>
      </c>
      <c r="E155" s="11">
        <f t="shared" si="5"/>
        <v>2.0536763980287405E-3</v>
      </c>
    </row>
    <row r="156" spans="1:5" x14ac:dyDescent="0.25">
      <c r="A156" s="1">
        <v>40767</v>
      </c>
      <c r="B156" s="3">
        <v>32.559120999999998</v>
      </c>
      <c r="C156" s="11">
        <v>2.18400031534783E-2</v>
      </c>
      <c r="D156" s="3">
        <f t="shared" si="4"/>
        <v>1.0218400031534782</v>
      </c>
      <c r="E156" s="11">
        <f t="shared" si="5"/>
        <v>4.3618035436793998E-4</v>
      </c>
    </row>
    <row r="157" spans="1:5" x14ac:dyDescent="0.25">
      <c r="A157" s="1">
        <v>40770</v>
      </c>
      <c r="B157" s="3">
        <v>32.228569999999998</v>
      </c>
      <c r="C157" s="11">
        <v>-1.0152331815100286E-2</v>
      </c>
      <c r="D157" s="3">
        <f t="shared" si="4"/>
        <v>0.98984766818489967</v>
      </c>
      <c r="E157" s="11">
        <f t="shared" si="5"/>
        <v>1.2337441680868388E-4</v>
      </c>
    </row>
    <row r="158" spans="1:5" x14ac:dyDescent="0.25">
      <c r="A158" s="1">
        <v>40771</v>
      </c>
      <c r="B158" s="3">
        <v>32.089391999999997</v>
      </c>
      <c r="C158" s="11">
        <v>-4.318466503478161E-3</v>
      </c>
      <c r="D158" s="3">
        <f t="shared" si="4"/>
        <v>0.99568153349652189</v>
      </c>
      <c r="E158" s="11">
        <f t="shared" si="5"/>
        <v>2.7810207064335052E-5</v>
      </c>
    </row>
    <row r="159" spans="1:5" x14ac:dyDescent="0.25">
      <c r="A159" s="1">
        <v>40772</v>
      </c>
      <c r="B159" s="3">
        <v>32.341653999999998</v>
      </c>
      <c r="C159" s="11">
        <v>7.8612271619232232E-3</v>
      </c>
      <c r="D159" s="3">
        <f t="shared" si="4"/>
        <v>1.0078612271619232</v>
      </c>
      <c r="E159" s="11">
        <f t="shared" si="5"/>
        <v>4.7694980801192671E-5</v>
      </c>
    </row>
    <row r="160" spans="1:5" x14ac:dyDescent="0.25">
      <c r="A160" s="1">
        <v>40773</v>
      </c>
      <c r="B160" s="3">
        <v>31.550075</v>
      </c>
      <c r="C160" s="11">
        <v>-2.4475526205307827E-2</v>
      </c>
      <c r="D160" s="3">
        <f t="shared" si="4"/>
        <v>0.9755244737946922</v>
      </c>
      <c r="E160" s="11">
        <f t="shared" si="5"/>
        <v>6.4671531889119228E-4</v>
      </c>
    </row>
    <row r="161" spans="1:5" x14ac:dyDescent="0.25">
      <c r="A161" s="1">
        <v>40774</v>
      </c>
      <c r="B161" s="3">
        <v>31.089047000000001</v>
      </c>
      <c r="C161" s="11">
        <v>-1.4612580160268998E-2</v>
      </c>
      <c r="D161" s="3">
        <f t="shared" si="4"/>
        <v>0.98538741983973099</v>
      </c>
      <c r="E161" s="11">
        <f t="shared" si="5"/>
        <v>2.4235178999469246E-4</v>
      </c>
    </row>
    <row r="162" spans="1:5" x14ac:dyDescent="0.25">
      <c r="A162" s="1">
        <v>40777</v>
      </c>
      <c r="B162" s="3">
        <v>31.167335000000001</v>
      </c>
      <c r="C162" s="11">
        <v>2.5181859064383858E-3</v>
      </c>
      <c r="D162" s="3">
        <f t="shared" si="4"/>
        <v>1.0025181859064385</v>
      </c>
      <c r="E162" s="11">
        <f t="shared" si="5"/>
        <v>2.443325464889612E-6</v>
      </c>
    </row>
    <row r="163" spans="1:5" x14ac:dyDescent="0.25">
      <c r="A163" s="1">
        <v>40778</v>
      </c>
      <c r="B163" s="3">
        <v>31.680553</v>
      </c>
      <c r="C163" s="11">
        <v>1.6466534594632438E-2</v>
      </c>
      <c r="D163" s="3">
        <f t="shared" si="4"/>
        <v>1.0164665345946324</v>
      </c>
      <c r="E163" s="11">
        <f t="shared" si="5"/>
        <v>2.4060547559944296E-4</v>
      </c>
    </row>
    <row r="164" spans="1:5" x14ac:dyDescent="0.25">
      <c r="A164" s="1">
        <v>40779</v>
      </c>
      <c r="B164" s="3">
        <v>31.393498999999998</v>
      </c>
      <c r="C164" s="11">
        <v>-9.0608898146443736E-3</v>
      </c>
      <c r="D164" s="3">
        <f t="shared" si="4"/>
        <v>0.99093911018535563</v>
      </c>
      <c r="E164" s="11">
        <f t="shared" si="5"/>
        <v>1.0031948863499943E-4</v>
      </c>
    </row>
    <row r="165" spans="1:5" x14ac:dyDescent="0.25">
      <c r="A165" s="1">
        <v>40780</v>
      </c>
      <c r="B165" s="3">
        <v>30.958565</v>
      </c>
      <c r="C165" s="11">
        <v>-1.3854269637162726E-2</v>
      </c>
      <c r="D165" s="3">
        <f t="shared" si="4"/>
        <v>0.98614573036283726</v>
      </c>
      <c r="E165" s="11">
        <f t="shared" si="5"/>
        <v>2.1931659612230321E-4</v>
      </c>
    </row>
    <row r="166" spans="1:5" x14ac:dyDescent="0.25">
      <c r="A166" s="1">
        <v>40781</v>
      </c>
      <c r="B166" s="3">
        <v>31.811035</v>
      </c>
      <c r="C166" s="11">
        <v>2.7535837013117379E-2</v>
      </c>
      <c r="D166" s="3">
        <f t="shared" si="4"/>
        <v>1.0275358370131173</v>
      </c>
      <c r="E166" s="11">
        <f t="shared" si="5"/>
        <v>7.0653707515107506E-4</v>
      </c>
    </row>
    <row r="167" spans="1:5" x14ac:dyDescent="0.25">
      <c r="A167" s="1">
        <v>40784</v>
      </c>
      <c r="B167" s="3">
        <v>32.915765999999998</v>
      </c>
      <c r="C167" s="11">
        <v>3.472791752924724E-2</v>
      </c>
      <c r="D167" s="3">
        <f t="shared" si="4"/>
        <v>1.0347279175292472</v>
      </c>
      <c r="E167" s="11">
        <f t="shared" si="5"/>
        <v>1.1406051033611201E-3</v>
      </c>
    </row>
    <row r="168" spans="1:5" x14ac:dyDescent="0.25">
      <c r="A168" s="1">
        <v>40785</v>
      </c>
      <c r="B168" s="3">
        <v>33.115834999999997</v>
      </c>
      <c r="C168" s="11">
        <v>6.0782118818076165E-3</v>
      </c>
      <c r="D168" s="3">
        <f t="shared" si="4"/>
        <v>1.0060782118818077</v>
      </c>
      <c r="E168" s="11">
        <f t="shared" si="5"/>
        <v>2.6246563495299456E-5</v>
      </c>
    </row>
    <row r="169" spans="1:5" x14ac:dyDescent="0.25">
      <c r="A169" s="1">
        <v>40786</v>
      </c>
      <c r="B169" s="3">
        <v>33.472479999999997</v>
      </c>
      <c r="C169" s="11">
        <v>1.0769621240110671E-2</v>
      </c>
      <c r="D169" s="3">
        <f t="shared" si="4"/>
        <v>1.0107696212401107</v>
      </c>
      <c r="E169" s="11">
        <f t="shared" si="5"/>
        <v>9.6325379174957393E-5</v>
      </c>
    </row>
    <row r="170" spans="1:5" x14ac:dyDescent="0.25">
      <c r="A170" s="1">
        <v>40787</v>
      </c>
      <c r="B170" s="3">
        <v>33.255014000000003</v>
      </c>
      <c r="C170" s="11">
        <v>-6.4968595096627025E-3</v>
      </c>
      <c r="D170" s="3">
        <f t="shared" si="4"/>
        <v>0.99350314049033728</v>
      </c>
      <c r="E170" s="11">
        <f t="shared" si="5"/>
        <v>5.5531281411253648E-5</v>
      </c>
    </row>
    <row r="171" spans="1:5" x14ac:dyDescent="0.25">
      <c r="A171" s="1">
        <v>40788</v>
      </c>
      <c r="B171" s="3">
        <v>32.820079999999997</v>
      </c>
      <c r="C171" s="11">
        <v>-1.307874956841111E-2</v>
      </c>
      <c r="D171" s="3">
        <f t="shared" si="4"/>
        <v>0.98692125043158885</v>
      </c>
      <c r="E171" s="11">
        <f t="shared" si="5"/>
        <v>1.9694814439882771E-4</v>
      </c>
    </row>
    <row r="172" spans="1:5" x14ac:dyDescent="0.25">
      <c r="A172" s="1">
        <v>40792</v>
      </c>
      <c r="B172" s="3">
        <v>32.559120999999998</v>
      </c>
      <c r="C172" s="11">
        <v>-7.9511993876919176E-3</v>
      </c>
      <c r="D172" s="3">
        <f t="shared" si="4"/>
        <v>0.99204880061230805</v>
      </c>
      <c r="E172" s="11">
        <f t="shared" si="5"/>
        <v>7.9321667863851484E-5</v>
      </c>
    </row>
    <row r="173" spans="1:5" x14ac:dyDescent="0.25">
      <c r="A173" s="1">
        <v>40793</v>
      </c>
      <c r="B173" s="3">
        <v>32.698298999999999</v>
      </c>
      <c r="C173" s="11">
        <v>4.2746239986024542E-3</v>
      </c>
      <c r="D173" s="3">
        <f t="shared" si="4"/>
        <v>1.0042746239986025</v>
      </c>
      <c r="E173" s="11">
        <f t="shared" si="5"/>
        <v>1.1019426279248644E-5</v>
      </c>
    </row>
    <row r="174" spans="1:5" x14ac:dyDescent="0.25">
      <c r="A174" s="1">
        <v>40794</v>
      </c>
      <c r="B174" s="3">
        <v>32.489530000000002</v>
      </c>
      <c r="C174" s="11">
        <v>-6.3847052105064136E-3</v>
      </c>
      <c r="D174" s="3">
        <f t="shared" si="4"/>
        <v>0.99361529478949362</v>
      </c>
      <c r="E174" s="11">
        <f t="shared" si="5"/>
        <v>5.3872327713712201E-5</v>
      </c>
    </row>
    <row r="175" spans="1:5" x14ac:dyDescent="0.25">
      <c r="A175" s="1">
        <v>40795</v>
      </c>
      <c r="B175" s="3">
        <v>32.054595999999997</v>
      </c>
      <c r="C175" s="11">
        <v>-1.3386897255823814E-2</v>
      </c>
      <c r="D175" s="3">
        <f t="shared" si="4"/>
        <v>0.98661310274417624</v>
      </c>
      <c r="E175" s="11">
        <f t="shared" si="5"/>
        <v>2.0569207864483361E-4</v>
      </c>
    </row>
    <row r="176" spans="1:5" x14ac:dyDescent="0.25">
      <c r="A176" s="1">
        <v>40798</v>
      </c>
      <c r="B176" s="3">
        <v>32.037202000000001</v>
      </c>
      <c r="C176" s="11">
        <v>-5.4263669397037215E-4</v>
      </c>
      <c r="D176" s="3">
        <f t="shared" si="4"/>
        <v>0.99945736330602963</v>
      </c>
      <c r="E176" s="11">
        <f t="shared" si="5"/>
        <v>2.2431309675224833E-6</v>
      </c>
    </row>
    <row r="177" spans="1:5" x14ac:dyDescent="0.25">
      <c r="A177" s="1">
        <v>40799</v>
      </c>
      <c r="B177" s="3">
        <v>32.672204000000001</v>
      </c>
      <c r="C177" s="11">
        <v>1.9820769616522693E-2</v>
      </c>
      <c r="D177" s="3">
        <f t="shared" si="4"/>
        <v>1.0198207696165227</v>
      </c>
      <c r="E177" s="11">
        <f t="shared" si="5"/>
        <v>3.5591455114909493E-4</v>
      </c>
    </row>
    <row r="178" spans="1:5" x14ac:dyDescent="0.25">
      <c r="A178" s="1">
        <v>40800</v>
      </c>
      <c r="B178" s="3">
        <v>33.063642000000002</v>
      </c>
      <c r="C178" s="11">
        <v>1.1980765056437602E-2</v>
      </c>
      <c r="D178" s="3">
        <f t="shared" si="4"/>
        <v>1.0119807650564376</v>
      </c>
      <c r="E178" s="11">
        <f t="shared" si="5"/>
        <v>1.2156591005791232E-4</v>
      </c>
    </row>
    <row r="179" spans="1:5" x14ac:dyDescent="0.25">
      <c r="A179" s="1">
        <v>40801</v>
      </c>
      <c r="B179" s="3">
        <v>33.282955000000001</v>
      </c>
      <c r="C179" s="11">
        <v>6.6330563342053978E-3</v>
      </c>
      <c r="D179" s="3">
        <f t="shared" si="4"/>
        <v>1.0066330563342054</v>
      </c>
      <c r="E179" s="11">
        <f t="shared" si="5"/>
        <v>3.2239507481236695E-5</v>
      </c>
    </row>
    <row r="180" spans="1:5" x14ac:dyDescent="0.25">
      <c r="A180" s="1">
        <v>40802</v>
      </c>
      <c r="B180" s="3">
        <v>33.712809999999998</v>
      </c>
      <c r="C180" s="11">
        <v>1.2915169341183688E-2</v>
      </c>
      <c r="D180" s="3">
        <f t="shared" si="4"/>
        <v>1.0129151693411838</v>
      </c>
      <c r="E180" s="11">
        <f t="shared" si="5"/>
        <v>1.4304393132111523E-4</v>
      </c>
    </row>
    <row r="181" spans="1:5" x14ac:dyDescent="0.25">
      <c r="A181" s="1">
        <v>40805</v>
      </c>
      <c r="B181" s="3">
        <v>33.256638000000002</v>
      </c>
      <c r="C181" s="11">
        <v>-1.3531117696804127E-2</v>
      </c>
      <c r="D181" s="3">
        <f t="shared" si="4"/>
        <v>0.98646888230319585</v>
      </c>
      <c r="E181" s="11">
        <f t="shared" si="5"/>
        <v>2.098496884065357E-4</v>
      </c>
    </row>
    <row r="182" spans="1:5" x14ac:dyDescent="0.25">
      <c r="A182" s="1">
        <v>40806</v>
      </c>
      <c r="B182" s="3">
        <v>33.511042000000003</v>
      </c>
      <c r="C182" s="11">
        <v>7.6497209369149385E-3</v>
      </c>
      <c r="D182" s="3">
        <f t="shared" si="4"/>
        <v>1.0076497209369149</v>
      </c>
      <c r="E182" s="11">
        <f t="shared" si="5"/>
        <v>4.4818326017699528E-5</v>
      </c>
    </row>
    <row r="183" spans="1:5" x14ac:dyDescent="0.25">
      <c r="A183" s="1">
        <v>40807</v>
      </c>
      <c r="B183" s="3">
        <v>32.782921000000002</v>
      </c>
      <c r="C183" s="11">
        <v>-2.1727793483712069E-2</v>
      </c>
      <c r="D183" s="3">
        <f t="shared" si="4"/>
        <v>0.97827220651628788</v>
      </c>
      <c r="E183" s="11">
        <f t="shared" si="5"/>
        <v>5.1451238103223198E-4</v>
      </c>
    </row>
    <row r="184" spans="1:5" x14ac:dyDescent="0.25">
      <c r="A184" s="1">
        <v>40808</v>
      </c>
      <c r="B184" s="3">
        <v>32.949601000000001</v>
      </c>
      <c r="C184" s="11">
        <v>5.0843547467902418E-3</v>
      </c>
      <c r="D184" s="3">
        <f t="shared" si="4"/>
        <v>1.0050843547467903</v>
      </c>
      <c r="E184" s="11">
        <f t="shared" si="5"/>
        <v>1.7050977007813103E-5</v>
      </c>
    </row>
    <row r="185" spans="1:5" x14ac:dyDescent="0.25">
      <c r="A185" s="1">
        <v>40809</v>
      </c>
      <c r="B185" s="3">
        <v>32.432022000000003</v>
      </c>
      <c r="C185" s="11">
        <v>-1.5708202354256059E-2</v>
      </c>
      <c r="D185" s="3">
        <f t="shared" si="4"/>
        <v>0.98429179764574393</v>
      </c>
      <c r="E185" s="11">
        <f t="shared" si="5"/>
        <v>2.776647081501492E-4</v>
      </c>
    </row>
    <row r="186" spans="1:5" x14ac:dyDescent="0.25">
      <c r="A186" s="1">
        <v>40812</v>
      </c>
      <c r="B186" s="3">
        <v>32.660105999999999</v>
      </c>
      <c r="C186" s="11">
        <v>7.0326789985525875E-3</v>
      </c>
      <c r="D186" s="3">
        <f t="shared" si="4"/>
        <v>1.0070326789985526</v>
      </c>
      <c r="E186" s="11">
        <f t="shared" si="5"/>
        <v>3.6937308307859564E-5</v>
      </c>
    </row>
    <row r="187" spans="1:5" x14ac:dyDescent="0.25">
      <c r="A187" s="1">
        <v>40813</v>
      </c>
      <c r="B187" s="3">
        <v>32.633789999999998</v>
      </c>
      <c r="C187" s="11">
        <v>-8.0575366166911217E-4</v>
      </c>
      <c r="D187" s="3">
        <f t="shared" si="4"/>
        <v>0.99919424633833087</v>
      </c>
      <c r="E187" s="11">
        <f t="shared" si="5"/>
        <v>3.100506582290197E-6</v>
      </c>
    </row>
    <row r="188" spans="1:5" x14ac:dyDescent="0.25">
      <c r="A188" s="1">
        <v>40814</v>
      </c>
      <c r="B188" s="3">
        <v>32.028483999999999</v>
      </c>
      <c r="C188" s="11">
        <v>-1.8548443193389393E-2</v>
      </c>
      <c r="D188" s="3">
        <f t="shared" si="4"/>
        <v>0.98145155680661056</v>
      </c>
      <c r="E188" s="11">
        <f t="shared" si="5"/>
        <v>3.8038710015253111E-4</v>
      </c>
    </row>
    <row r="189" spans="1:5" x14ac:dyDescent="0.25">
      <c r="A189" s="1">
        <v>40815</v>
      </c>
      <c r="B189" s="3">
        <v>33.475951000000002</v>
      </c>
      <c r="C189" s="11">
        <v>4.5193116227418173E-2</v>
      </c>
      <c r="D189" s="3">
        <f t="shared" si="4"/>
        <v>1.0451931162274182</v>
      </c>
      <c r="E189" s="11">
        <f t="shared" si="5"/>
        <v>1.957004567832469E-3</v>
      </c>
    </row>
    <row r="190" spans="1:5" x14ac:dyDescent="0.25">
      <c r="A190" s="1">
        <v>40816</v>
      </c>
      <c r="B190" s="3">
        <v>34.019846999999999</v>
      </c>
      <c r="C190" s="11">
        <v>1.6247365160738721E-2</v>
      </c>
      <c r="D190" s="3">
        <f t="shared" si="4"/>
        <v>1.0162473651607387</v>
      </c>
      <c r="E190" s="11">
        <f t="shared" si="5"/>
        <v>2.3385423383540235E-4</v>
      </c>
    </row>
    <row r="191" spans="1:5" x14ac:dyDescent="0.25">
      <c r="A191" s="1">
        <v>40819</v>
      </c>
      <c r="B191" s="3">
        <v>32.668880999999999</v>
      </c>
      <c r="C191" s="11">
        <v>-3.971111333922224E-2</v>
      </c>
      <c r="D191" s="3">
        <f t="shared" si="4"/>
        <v>0.96028888666077772</v>
      </c>
      <c r="E191" s="11">
        <f t="shared" si="5"/>
        <v>1.6537386201477338E-3</v>
      </c>
    </row>
    <row r="192" spans="1:5" x14ac:dyDescent="0.25">
      <c r="A192" s="1">
        <v>40820</v>
      </c>
      <c r="B192" s="3">
        <v>32.861874</v>
      </c>
      <c r="C192" s="11">
        <v>5.9075485321949447E-3</v>
      </c>
      <c r="D192" s="3">
        <f t="shared" si="4"/>
        <v>1.0059075485321949</v>
      </c>
      <c r="E192" s="11">
        <f t="shared" si="5"/>
        <v>2.4527025007141917E-5</v>
      </c>
    </row>
    <row r="193" spans="1:5" x14ac:dyDescent="0.25">
      <c r="A193" s="1">
        <v>40821</v>
      </c>
      <c r="B193" s="3">
        <v>32.475884000000001</v>
      </c>
      <c r="C193" s="11">
        <v>-1.1745830441684476E-2</v>
      </c>
      <c r="D193" s="3">
        <f t="shared" si="4"/>
        <v>0.98825416955831558</v>
      </c>
      <c r="E193" s="11">
        <f t="shared" si="5"/>
        <v>1.6131291974238343E-4</v>
      </c>
    </row>
    <row r="194" spans="1:5" x14ac:dyDescent="0.25">
      <c r="A194" s="1">
        <v>40822</v>
      </c>
      <c r="B194" s="3">
        <v>33.168914000000001</v>
      </c>
      <c r="C194" s="11">
        <v>2.1339834814042329E-2</v>
      </c>
      <c r="D194" s="3">
        <f t="shared" si="4"/>
        <v>1.0213398348140423</v>
      </c>
      <c r="E194" s="11">
        <f t="shared" si="5"/>
        <v>4.1553855994545699E-4</v>
      </c>
    </row>
    <row r="195" spans="1:5" x14ac:dyDescent="0.25">
      <c r="A195" s="1">
        <v>40823</v>
      </c>
      <c r="B195" s="3">
        <v>33.747900999999999</v>
      </c>
      <c r="C195" s="11">
        <v>1.7455711694389447E-2</v>
      </c>
      <c r="D195" s="3">
        <f t="shared" si="4"/>
        <v>1.0174557116943894</v>
      </c>
      <c r="E195" s="11">
        <f t="shared" si="5"/>
        <v>2.7227111433954156E-4</v>
      </c>
    </row>
    <row r="196" spans="1:5" x14ac:dyDescent="0.25">
      <c r="A196" s="1">
        <v>40826</v>
      </c>
      <c r="B196" s="3">
        <v>34.423386000000001</v>
      </c>
      <c r="C196" s="11">
        <v>2.0015615193371639E-2</v>
      </c>
      <c r="D196" s="3">
        <f t="shared" ref="D196:D259" si="6">1+C196</f>
        <v>1.0200156151933717</v>
      </c>
      <c r="E196" s="11">
        <f t="shared" ref="E196:E259" si="7">(C196-$J$6)^2</f>
        <v>3.6330431146482713E-4</v>
      </c>
    </row>
    <row r="197" spans="1:5" x14ac:dyDescent="0.25">
      <c r="A197" s="1">
        <v>40827</v>
      </c>
      <c r="B197" s="3">
        <v>34.160207</v>
      </c>
      <c r="C197" s="11">
        <v>-7.64535481779744E-3</v>
      </c>
      <c r="D197" s="3">
        <f t="shared" si="6"/>
        <v>0.99235464518220251</v>
      </c>
      <c r="E197" s="11">
        <f t="shared" si="7"/>
        <v>7.3967339355349396E-5</v>
      </c>
    </row>
    <row r="198" spans="1:5" x14ac:dyDescent="0.25">
      <c r="A198" s="1">
        <v>40828</v>
      </c>
      <c r="B198" s="3">
        <v>34.844465999999997</v>
      </c>
      <c r="C198" s="11">
        <v>2.0030879789457872E-2</v>
      </c>
      <c r="D198" s="3">
        <f t="shared" si="6"/>
        <v>1.0200308797894579</v>
      </c>
      <c r="E198" s="11">
        <f t="shared" si="7"/>
        <v>3.6388644746249751E-4</v>
      </c>
    </row>
    <row r="199" spans="1:5" x14ac:dyDescent="0.25">
      <c r="A199" s="1">
        <v>40829</v>
      </c>
      <c r="B199" s="3">
        <v>34.826920999999999</v>
      </c>
      <c r="C199" s="11">
        <v>-5.035232854479207E-4</v>
      </c>
      <c r="D199" s="3">
        <f t="shared" si="6"/>
        <v>0.99949647671455211</v>
      </c>
      <c r="E199" s="11">
        <f t="shared" si="7"/>
        <v>2.1274998517773136E-6</v>
      </c>
    </row>
    <row r="200" spans="1:5" x14ac:dyDescent="0.25">
      <c r="A200" s="1">
        <v>40830</v>
      </c>
      <c r="B200" s="3">
        <v>34.914645</v>
      </c>
      <c r="C200" s="11">
        <v>2.5188560309423124E-3</v>
      </c>
      <c r="D200" s="3">
        <f t="shared" si="6"/>
        <v>1.0025188560309424</v>
      </c>
      <c r="E200" s="11">
        <f t="shared" si="7"/>
        <v>2.4454208759818051E-6</v>
      </c>
    </row>
    <row r="201" spans="1:5" x14ac:dyDescent="0.25">
      <c r="A201" s="1">
        <v>40833</v>
      </c>
      <c r="B201" s="3">
        <v>34.405839999999998</v>
      </c>
      <c r="C201" s="11">
        <v>-1.4572824669991701E-2</v>
      </c>
      <c r="D201" s="3">
        <f t="shared" si="6"/>
        <v>0.98542717533000834</v>
      </c>
      <c r="E201" s="11">
        <f t="shared" si="7"/>
        <v>2.4111557121517845E-4</v>
      </c>
    </row>
    <row r="202" spans="1:5" x14ac:dyDescent="0.25">
      <c r="A202" s="1">
        <v>40834</v>
      </c>
      <c r="B202" s="3">
        <v>34.633924</v>
      </c>
      <c r="C202" s="11">
        <v>6.6292234109093873E-3</v>
      </c>
      <c r="D202" s="3">
        <f t="shared" si="6"/>
        <v>1.0066292234109093</v>
      </c>
      <c r="E202" s="11">
        <f t="shared" si="7"/>
        <v>3.2195995614747024E-5</v>
      </c>
    </row>
    <row r="203" spans="1:5" x14ac:dyDescent="0.25">
      <c r="A203" s="1">
        <v>40835</v>
      </c>
      <c r="B203" s="3">
        <v>34.405839999999998</v>
      </c>
      <c r="C203" s="11">
        <v>-6.5855662211420979E-3</v>
      </c>
      <c r="D203" s="3">
        <f t="shared" si="6"/>
        <v>0.99341443377885785</v>
      </c>
      <c r="E203" s="11">
        <f t="shared" si="7"/>
        <v>5.6861222947111818E-5</v>
      </c>
    </row>
    <row r="204" spans="1:5" x14ac:dyDescent="0.25">
      <c r="A204" s="1">
        <v>40836</v>
      </c>
      <c r="B204" s="3">
        <v>34.598832999999999</v>
      </c>
      <c r="C204" s="11">
        <v>5.6093093498080938E-3</v>
      </c>
      <c r="D204" s="3">
        <f t="shared" si="6"/>
        <v>1.0056093093498082</v>
      </c>
      <c r="E204" s="11">
        <f t="shared" si="7"/>
        <v>2.1661926440971506E-5</v>
      </c>
    </row>
    <row r="205" spans="1:5" x14ac:dyDescent="0.25">
      <c r="A205" s="1">
        <v>40837</v>
      </c>
      <c r="B205" s="3">
        <v>35.160277999999998</v>
      </c>
      <c r="C205" s="11">
        <v>1.6227281423046816E-2</v>
      </c>
      <c r="D205" s="3">
        <f t="shared" si="6"/>
        <v>1.0162272814230469</v>
      </c>
      <c r="E205" s="11">
        <f t="shared" si="7"/>
        <v>2.3324038437793861E-4</v>
      </c>
    </row>
    <row r="206" spans="1:5" x14ac:dyDescent="0.25">
      <c r="A206" s="1">
        <v>40840</v>
      </c>
      <c r="B206" s="3">
        <v>35.195365000000002</v>
      </c>
      <c r="C206" s="11">
        <v>9.9791588678577311E-4</v>
      </c>
      <c r="D206" s="3">
        <f t="shared" si="6"/>
        <v>1.0009979158867859</v>
      </c>
      <c r="E206" s="11">
        <f t="shared" si="7"/>
        <v>1.8356090611171955E-9</v>
      </c>
    </row>
    <row r="207" spans="1:5" x14ac:dyDescent="0.25">
      <c r="A207" s="1">
        <v>40841</v>
      </c>
      <c r="B207" s="3">
        <v>34.511110000000002</v>
      </c>
      <c r="C207" s="11">
        <v>-1.944162249773515E-2</v>
      </c>
      <c r="D207" s="3">
        <f t="shared" si="6"/>
        <v>0.98055837750226482</v>
      </c>
      <c r="E207" s="11">
        <f t="shared" si="7"/>
        <v>4.1602514147034167E-4</v>
      </c>
    </row>
    <row r="208" spans="1:5" x14ac:dyDescent="0.25">
      <c r="A208" s="1">
        <v>40842</v>
      </c>
      <c r="B208" s="3">
        <v>33.256638000000002</v>
      </c>
      <c r="C208" s="11">
        <v>-3.6349801556658123E-2</v>
      </c>
      <c r="D208" s="3">
        <f t="shared" si="6"/>
        <v>0.96365019844334188</v>
      </c>
      <c r="E208" s="11">
        <f t="shared" si="7"/>
        <v>1.391653581999996E-3</v>
      </c>
    </row>
    <row r="209" spans="1:5" x14ac:dyDescent="0.25">
      <c r="A209" s="1">
        <v>40843</v>
      </c>
      <c r="B209" s="3">
        <v>32.326749999999997</v>
      </c>
      <c r="C209" s="11">
        <v>-2.7960974287298834E-2</v>
      </c>
      <c r="D209" s="3">
        <f t="shared" si="6"/>
        <v>0.97203902571270118</v>
      </c>
      <c r="E209" s="11">
        <f t="shared" si="7"/>
        <v>8.3613772585240079E-4</v>
      </c>
    </row>
    <row r="210" spans="1:5" x14ac:dyDescent="0.25">
      <c r="A210" s="1">
        <v>40844</v>
      </c>
      <c r="B210" s="3">
        <v>32.800466999999998</v>
      </c>
      <c r="C210" s="11">
        <v>1.4654024917444551E-2</v>
      </c>
      <c r="D210" s="3">
        <f t="shared" si="6"/>
        <v>1.0146540249174445</v>
      </c>
      <c r="E210" s="11">
        <f t="shared" si="7"/>
        <v>1.8766131436804447E-4</v>
      </c>
    </row>
    <row r="211" spans="1:5" x14ac:dyDescent="0.25">
      <c r="A211" s="1">
        <v>40847</v>
      </c>
      <c r="B211" s="3">
        <v>32.853102999999997</v>
      </c>
      <c r="C211" s="11">
        <v>1.6047332496820757E-3</v>
      </c>
      <c r="D211" s="3">
        <f t="shared" si="6"/>
        <v>1.001604733249682</v>
      </c>
      <c r="E211" s="11">
        <f t="shared" si="7"/>
        <v>4.2205989743553349E-7</v>
      </c>
    </row>
    <row r="212" spans="1:5" x14ac:dyDescent="0.25">
      <c r="A212" s="1">
        <v>40848</v>
      </c>
      <c r="B212" s="3">
        <v>32.107436</v>
      </c>
      <c r="C212" s="11">
        <v>-2.2697003689423113E-2</v>
      </c>
      <c r="D212" s="3">
        <f t="shared" si="6"/>
        <v>0.97730299631057693</v>
      </c>
      <c r="E212" s="11">
        <f t="shared" si="7"/>
        <v>5.594206786623952E-4</v>
      </c>
    </row>
    <row r="213" spans="1:5" x14ac:dyDescent="0.25">
      <c r="A213" s="1">
        <v>40849</v>
      </c>
      <c r="B213" s="3">
        <v>32.537292000000001</v>
      </c>
      <c r="C213" s="11">
        <v>1.3388051291295914E-2</v>
      </c>
      <c r="D213" s="3">
        <f t="shared" si="6"/>
        <v>1.0133880512912958</v>
      </c>
      <c r="E213" s="11">
        <f t="shared" si="7"/>
        <v>1.5457897708339642E-4</v>
      </c>
    </row>
    <row r="214" spans="1:5" x14ac:dyDescent="0.25">
      <c r="A214" s="1">
        <v>40850</v>
      </c>
      <c r="B214" s="3">
        <v>33.089962</v>
      </c>
      <c r="C214" s="11">
        <v>1.6985740546570351E-2</v>
      </c>
      <c r="D214" s="3">
        <f t="shared" si="6"/>
        <v>1.0169857405465703</v>
      </c>
      <c r="E214" s="11">
        <f t="shared" si="7"/>
        <v>2.5698233795111197E-4</v>
      </c>
    </row>
    <row r="215" spans="1:5" x14ac:dyDescent="0.25">
      <c r="A215" s="1">
        <v>40851</v>
      </c>
      <c r="B215" s="3">
        <v>32.572383000000002</v>
      </c>
      <c r="C215" s="11">
        <v>-1.5641571301895051E-2</v>
      </c>
      <c r="D215" s="3">
        <f t="shared" si="6"/>
        <v>0.98435842869810497</v>
      </c>
      <c r="E215" s="11">
        <f t="shared" si="7"/>
        <v>2.7544856485149421E-4</v>
      </c>
    </row>
    <row r="216" spans="1:5" x14ac:dyDescent="0.25">
      <c r="A216" s="1">
        <v>40854</v>
      </c>
      <c r="B216" s="3">
        <v>32.809241</v>
      </c>
      <c r="C216" s="11">
        <v>7.2717430591430167E-3</v>
      </c>
      <c r="D216" s="3">
        <f t="shared" si="6"/>
        <v>1.0072717430591429</v>
      </c>
      <c r="E216" s="11">
        <f t="shared" si="7"/>
        <v>3.9900334806596104E-5</v>
      </c>
    </row>
    <row r="217" spans="1:5" x14ac:dyDescent="0.25">
      <c r="A217" s="1">
        <v>40855</v>
      </c>
      <c r="B217" s="3">
        <v>32.528520999999998</v>
      </c>
      <c r="C217" s="11">
        <v>-8.5561260012080829E-3</v>
      </c>
      <c r="D217" s="3">
        <f t="shared" si="6"/>
        <v>0.99144387399879197</v>
      </c>
      <c r="E217" s="11">
        <f t="shared" si="7"/>
        <v>9.0462885103605672E-5</v>
      </c>
    </row>
    <row r="218" spans="1:5" x14ac:dyDescent="0.25">
      <c r="A218" s="1">
        <v>40856</v>
      </c>
      <c r="B218" s="3">
        <v>32.010942</v>
      </c>
      <c r="C218" s="11">
        <v>-1.5911544210694295E-2</v>
      </c>
      <c r="D218" s="3">
        <f t="shared" si="6"/>
        <v>0.9840884557893057</v>
      </c>
      <c r="E218" s="11">
        <f t="shared" si="7"/>
        <v>2.8448273829431318E-4</v>
      </c>
    </row>
    <row r="219" spans="1:5" x14ac:dyDescent="0.25">
      <c r="A219" s="1">
        <v>40857</v>
      </c>
      <c r="B219" s="3">
        <v>32.809241</v>
      </c>
      <c r="C219" s="11">
        <v>2.493831640443446E-2</v>
      </c>
      <c r="D219" s="3">
        <f t="shared" si="6"/>
        <v>1.0249383164044346</v>
      </c>
      <c r="E219" s="11">
        <f t="shared" si="7"/>
        <v>5.7519601799923235E-4</v>
      </c>
    </row>
    <row r="220" spans="1:5" x14ac:dyDescent="0.25">
      <c r="A220" s="1">
        <v>40858</v>
      </c>
      <c r="B220" s="3">
        <v>32.625016000000002</v>
      </c>
      <c r="C220" s="11">
        <v>-5.6150338863370187E-3</v>
      </c>
      <c r="D220" s="3">
        <f t="shared" si="6"/>
        <v>0.994384966113663</v>
      </c>
      <c r="E220" s="11">
        <f t="shared" si="7"/>
        <v>4.3166289758825095E-5</v>
      </c>
    </row>
    <row r="221" spans="1:5" x14ac:dyDescent="0.25">
      <c r="A221" s="1">
        <v>40861</v>
      </c>
      <c r="B221" s="3">
        <v>32.046028999999997</v>
      </c>
      <c r="C221" s="11">
        <v>-1.7746719265976912E-2</v>
      </c>
      <c r="D221" s="3">
        <f t="shared" si="6"/>
        <v>0.98225328073402307</v>
      </c>
      <c r="E221" s="11">
        <f t="shared" si="7"/>
        <v>3.4975699200503248E-4</v>
      </c>
    </row>
    <row r="222" spans="1:5" x14ac:dyDescent="0.25">
      <c r="A222" s="1">
        <v>40862</v>
      </c>
      <c r="B222" s="3">
        <v>32.212708999999997</v>
      </c>
      <c r="C222" s="11">
        <v>5.201268462934971E-3</v>
      </c>
      <c r="D222" s="3">
        <f t="shared" si="6"/>
        <v>1.005201268462935</v>
      </c>
      <c r="E222" s="11">
        <f t="shared" si="7"/>
        <v>1.8030185435166305E-5</v>
      </c>
    </row>
    <row r="223" spans="1:5" x14ac:dyDescent="0.25">
      <c r="A223" s="1">
        <v>40863</v>
      </c>
      <c r="B223" s="3">
        <v>31.642493999999999</v>
      </c>
      <c r="C223" s="11">
        <v>-1.770155375631393E-2</v>
      </c>
      <c r="D223" s="3">
        <f t="shared" si="6"/>
        <v>0.98229844624368612</v>
      </c>
      <c r="E223" s="11">
        <f t="shared" si="7"/>
        <v>3.4806968007100966E-4</v>
      </c>
    </row>
    <row r="224" spans="1:5" x14ac:dyDescent="0.25">
      <c r="A224" s="1">
        <v>40864</v>
      </c>
      <c r="B224" s="3">
        <v>31.396864000000001</v>
      </c>
      <c r="C224" s="11">
        <v>-7.7626624500584081E-3</v>
      </c>
      <c r="D224" s="3">
        <f t="shared" si="6"/>
        <v>0.99223733754994159</v>
      </c>
      <c r="E224" s="11">
        <f t="shared" si="7"/>
        <v>7.5998891820247967E-5</v>
      </c>
    </row>
    <row r="225" spans="1:5" x14ac:dyDescent="0.25">
      <c r="A225" s="1">
        <v>40865</v>
      </c>
      <c r="B225" s="3">
        <v>32.212708999999997</v>
      </c>
      <c r="C225" s="11">
        <v>2.5984920022585564E-2</v>
      </c>
      <c r="D225" s="3">
        <f t="shared" si="6"/>
        <v>1.0259849200225855</v>
      </c>
      <c r="E225" s="11">
        <f t="shared" si="7"/>
        <v>6.2649329812482018E-4</v>
      </c>
    </row>
    <row r="226" spans="1:5" x14ac:dyDescent="0.25">
      <c r="A226" s="1">
        <v>40868</v>
      </c>
      <c r="B226" s="3">
        <v>31.431954999999999</v>
      </c>
      <c r="C226" s="11">
        <v>-2.4237452367014467E-2</v>
      </c>
      <c r="D226" s="3">
        <f t="shared" si="6"/>
        <v>0.97576254763298553</v>
      </c>
      <c r="E226" s="11">
        <f t="shared" si="7"/>
        <v>6.3466327785194018E-4</v>
      </c>
    </row>
    <row r="227" spans="1:5" x14ac:dyDescent="0.25">
      <c r="A227" s="1">
        <v>40869</v>
      </c>
      <c r="B227" s="3">
        <v>31.300366</v>
      </c>
      <c r="C227" s="11">
        <v>-4.1864720155013642E-3</v>
      </c>
      <c r="D227" s="3">
        <f t="shared" si="6"/>
        <v>0.99581352798449863</v>
      </c>
      <c r="E227" s="11">
        <f t="shared" si="7"/>
        <v>2.6435473612127523E-5</v>
      </c>
    </row>
    <row r="228" spans="1:5" x14ac:dyDescent="0.25">
      <c r="A228" s="1">
        <v>40870</v>
      </c>
      <c r="B228" s="3">
        <v>30.510836999999999</v>
      </c>
      <c r="C228" s="11">
        <v>-2.5224273735329539E-2</v>
      </c>
      <c r="D228" s="3">
        <f t="shared" si="6"/>
        <v>0.97477572626467046</v>
      </c>
      <c r="E228" s="11">
        <f t="shared" si="7"/>
        <v>6.8535813675909348E-4</v>
      </c>
    </row>
    <row r="229" spans="1:5" x14ac:dyDescent="0.25">
      <c r="A229" s="1">
        <v>40872</v>
      </c>
      <c r="B229" s="3">
        <v>30.668742999999999</v>
      </c>
      <c r="C229" s="11">
        <v>5.175407020135192E-3</v>
      </c>
      <c r="D229" s="3">
        <f t="shared" si="6"/>
        <v>1.0051754070201353</v>
      </c>
      <c r="E229" s="11">
        <f t="shared" si="7"/>
        <v>1.7811228709210898E-5</v>
      </c>
    </row>
    <row r="230" spans="1:5" x14ac:dyDescent="0.25">
      <c r="A230" s="1">
        <v>40875</v>
      </c>
      <c r="B230" s="3">
        <v>31.317910999999999</v>
      </c>
      <c r="C230" s="11">
        <v>2.1167088589186703E-2</v>
      </c>
      <c r="D230" s="3">
        <f t="shared" si="6"/>
        <v>1.0211670885891868</v>
      </c>
      <c r="E230" s="11">
        <f t="shared" si="7"/>
        <v>4.0852561952021429E-4</v>
      </c>
    </row>
    <row r="231" spans="1:5" x14ac:dyDescent="0.25">
      <c r="A231" s="1">
        <v>40876</v>
      </c>
      <c r="B231" s="3">
        <v>31.203868</v>
      </c>
      <c r="C231" s="11">
        <v>-3.6414625483800239E-3</v>
      </c>
      <c r="D231" s="3">
        <f t="shared" si="6"/>
        <v>0.99635853745161995</v>
      </c>
      <c r="E231" s="11">
        <f t="shared" si="7"/>
        <v>2.112812873587049E-5</v>
      </c>
    </row>
    <row r="232" spans="1:5" x14ac:dyDescent="0.25">
      <c r="A232" s="1">
        <v>40877</v>
      </c>
      <c r="B232" s="3">
        <v>32.046028999999997</v>
      </c>
      <c r="C232" s="11">
        <v>2.698899380038389E-2</v>
      </c>
      <c r="D232" s="3">
        <f t="shared" si="6"/>
        <v>1.026988993800384</v>
      </c>
      <c r="E232" s="11">
        <f t="shared" si="7"/>
        <v>6.7776509064393765E-4</v>
      </c>
    </row>
    <row r="233" spans="1:5" x14ac:dyDescent="0.25">
      <c r="A233" s="1">
        <v>40878</v>
      </c>
      <c r="B233" s="3">
        <v>32.142527000000001</v>
      </c>
      <c r="C233" s="11">
        <v>3.0112311263278198E-3</v>
      </c>
      <c r="D233" s="3">
        <f t="shared" si="6"/>
        <v>1.0030112311263277</v>
      </c>
      <c r="E233" s="11">
        <f t="shared" si="7"/>
        <v>4.227790853153779E-6</v>
      </c>
    </row>
    <row r="234" spans="1:5" x14ac:dyDescent="0.25">
      <c r="A234" s="1">
        <v>40879</v>
      </c>
      <c r="B234" s="3">
        <v>32.186388999999998</v>
      </c>
      <c r="C234" s="11">
        <v>1.3646095716120011E-3</v>
      </c>
      <c r="D234" s="3">
        <f t="shared" si="6"/>
        <v>1.001364609571612</v>
      </c>
      <c r="E234" s="11">
        <f t="shared" si="7"/>
        <v>1.6772112222408428E-7</v>
      </c>
    </row>
    <row r="235" spans="1:5" x14ac:dyDescent="0.25">
      <c r="A235" s="1">
        <v>40882</v>
      </c>
      <c r="B235" s="3">
        <v>33.072415999999997</v>
      </c>
      <c r="C235" s="11">
        <v>2.7528002597619713E-2</v>
      </c>
      <c r="D235" s="3">
        <f t="shared" si="6"/>
        <v>1.0275280025976197</v>
      </c>
      <c r="E235" s="11">
        <f t="shared" si="7"/>
        <v>7.0612064701251753E-4</v>
      </c>
    </row>
    <row r="236" spans="1:5" x14ac:dyDescent="0.25">
      <c r="A236" s="1">
        <v>40883</v>
      </c>
      <c r="B236" s="3">
        <v>32.949601000000001</v>
      </c>
      <c r="C236" s="11">
        <v>-3.7135176335468109E-3</v>
      </c>
      <c r="D236" s="3">
        <f t="shared" si="6"/>
        <v>0.99628648236645323</v>
      </c>
      <c r="E236" s="11">
        <f t="shared" si="7"/>
        <v>2.1795728030345266E-5</v>
      </c>
    </row>
    <row r="237" spans="1:5" x14ac:dyDescent="0.25">
      <c r="A237" s="1">
        <v>40884</v>
      </c>
      <c r="B237" s="3">
        <v>33.098733000000003</v>
      </c>
      <c r="C237" s="11">
        <v>4.5260639119727606E-3</v>
      </c>
      <c r="D237" s="3">
        <f t="shared" si="6"/>
        <v>1.0045260639119729</v>
      </c>
      <c r="E237" s="11">
        <f t="shared" si="7"/>
        <v>1.2751984104386638E-5</v>
      </c>
    </row>
    <row r="238" spans="1:5" x14ac:dyDescent="0.25">
      <c r="A238" s="1">
        <v>40885</v>
      </c>
      <c r="B238" s="3">
        <v>33.265408999999998</v>
      </c>
      <c r="C238" s="11">
        <v>5.0357214579783271E-3</v>
      </c>
      <c r="D238" s="3">
        <f t="shared" si="6"/>
        <v>1.0050357214579784</v>
      </c>
      <c r="E238" s="11">
        <f t="shared" si="7"/>
        <v>1.6651700991937295E-5</v>
      </c>
    </row>
    <row r="239" spans="1:5" x14ac:dyDescent="0.25">
      <c r="A239" s="1">
        <v>40886</v>
      </c>
      <c r="B239" s="3">
        <v>33.177684999999997</v>
      </c>
      <c r="C239" s="11">
        <v>-2.6370936849146051E-3</v>
      </c>
      <c r="D239" s="3">
        <f t="shared" si="6"/>
        <v>0.9973629063150854</v>
      </c>
      <c r="E239" s="11">
        <f t="shared" si="7"/>
        <v>1.2903653433713578E-5</v>
      </c>
    </row>
    <row r="240" spans="1:5" x14ac:dyDescent="0.25">
      <c r="A240" s="1">
        <v>40889</v>
      </c>
      <c r="B240" s="3">
        <v>33.142595</v>
      </c>
      <c r="C240" s="11">
        <v>-1.0576385905163889E-3</v>
      </c>
      <c r="D240" s="3">
        <f t="shared" si="6"/>
        <v>0.99894236140948356</v>
      </c>
      <c r="E240" s="11">
        <f t="shared" si="7"/>
        <v>4.0510034313775981E-6</v>
      </c>
    </row>
    <row r="241" spans="1:5" x14ac:dyDescent="0.25">
      <c r="A241" s="1">
        <v>40890</v>
      </c>
      <c r="B241" s="3">
        <v>33.037325000000003</v>
      </c>
      <c r="C241" s="11">
        <v>-3.1762751226932385E-3</v>
      </c>
      <c r="D241" s="3">
        <f t="shared" si="6"/>
        <v>0.99682372487730675</v>
      </c>
      <c r="E241" s="11">
        <f t="shared" si="7"/>
        <v>1.7068028042809817E-5</v>
      </c>
    </row>
    <row r="242" spans="1:5" x14ac:dyDescent="0.25">
      <c r="A242" s="1">
        <v>40891</v>
      </c>
      <c r="B242" s="3">
        <v>33.142595</v>
      </c>
      <c r="C242" s="11">
        <v>3.1863959930169073E-3</v>
      </c>
      <c r="D242" s="3">
        <f t="shared" si="6"/>
        <v>1.003186395993017</v>
      </c>
      <c r="E242" s="11">
        <f t="shared" si="7"/>
        <v>4.9788073048124146E-6</v>
      </c>
    </row>
    <row r="243" spans="1:5" x14ac:dyDescent="0.25">
      <c r="A243" s="1">
        <v>40892</v>
      </c>
      <c r="B243" s="3">
        <v>33.797310000000003</v>
      </c>
      <c r="C243" s="11">
        <v>1.9754488144335201E-2</v>
      </c>
      <c r="D243" s="3">
        <f t="shared" si="6"/>
        <v>1.0197544881443352</v>
      </c>
      <c r="E243" s="11">
        <f t="shared" si="7"/>
        <v>3.5341805194278616E-4</v>
      </c>
    </row>
    <row r="244" spans="1:5" x14ac:dyDescent="0.25">
      <c r="A244" s="1">
        <v>40893</v>
      </c>
      <c r="B244" s="3">
        <v>34.337006000000002</v>
      </c>
      <c r="C244" s="11">
        <v>1.5968608152542293E-2</v>
      </c>
      <c r="D244" s="3">
        <f t="shared" si="6"/>
        <v>1.0159686081525423</v>
      </c>
      <c r="E244" s="11">
        <f t="shared" si="7"/>
        <v>2.2540627145728419E-4</v>
      </c>
    </row>
    <row r="245" spans="1:5" x14ac:dyDescent="0.25">
      <c r="A245" s="1">
        <v>40896</v>
      </c>
      <c r="B245" s="3">
        <v>34.089274000000003</v>
      </c>
      <c r="C245" s="11">
        <v>-7.2147233803669187E-3</v>
      </c>
      <c r="D245" s="3">
        <f t="shared" si="6"/>
        <v>0.99278527661963312</v>
      </c>
      <c r="E245" s="11">
        <f t="shared" si="7"/>
        <v>6.6745554568920082E-5</v>
      </c>
    </row>
    <row r="246" spans="1:5" x14ac:dyDescent="0.25">
      <c r="A246" s="1">
        <v>40897</v>
      </c>
      <c r="B246" s="3">
        <v>34.717447</v>
      </c>
      <c r="C246" s="11">
        <v>1.8427291822055134E-2</v>
      </c>
      <c r="D246" s="3">
        <f t="shared" si="6"/>
        <v>1.0184272918220552</v>
      </c>
      <c r="E246" s="11">
        <f t="shared" si="7"/>
        <v>3.0527846976213422E-4</v>
      </c>
    </row>
    <row r="247" spans="1:5" x14ac:dyDescent="0.25">
      <c r="A247" s="1">
        <v>40898</v>
      </c>
      <c r="B247" s="3">
        <v>34.788224999999997</v>
      </c>
      <c r="C247" s="11">
        <v>2.0386867732525701E-3</v>
      </c>
      <c r="D247" s="3">
        <f t="shared" si="6"/>
        <v>1.0020386867732525</v>
      </c>
      <c r="E247" s="11">
        <f t="shared" si="7"/>
        <v>1.1742212405121867E-6</v>
      </c>
    </row>
    <row r="248" spans="1:5" x14ac:dyDescent="0.25">
      <c r="A248" s="1">
        <v>40899</v>
      </c>
      <c r="B248" s="3">
        <v>34.752834</v>
      </c>
      <c r="C248" s="11">
        <v>-1.0173269834835514E-3</v>
      </c>
      <c r="D248" s="3">
        <f t="shared" si="6"/>
        <v>0.99898267301651644</v>
      </c>
      <c r="E248" s="11">
        <f t="shared" si="7"/>
        <v>3.8903572700576654E-6</v>
      </c>
    </row>
    <row r="249" spans="1:5" x14ac:dyDescent="0.25">
      <c r="A249" s="1">
        <v>40900</v>
      </c>
      <c r="B249" s="3">
        <v>35.239446999999998</v>
      </c>
      <c r="C249" s="11">
        <v>1.4002109871097086E-2</v>
      </c>
      <c r="D249" s="3">
        <f t="shared" si="6"/>
        <v>1.0140021098710972</v>
      </c>
      <c r="E249" s="11">
        <f t="shared" si="7"/>
        <v>1.7022520038487797E-4</v>
      </c>
    </row>
    <row r="250" spans="1:5" x14ac:dyDescent="0.25">
      <c r="A250" s="1">
        <v>40904</v>
      </c>
      <c r="B250" s="3">
        <v>35.283684000000001</v>
      </c>
      <c r="C250" s="11">
        <v>1.2553261689947214E-3</v>
      </c>
      <c r="D250" s="3">
        <f t="shared" si="6"/>
        <v>1.0012553261689947</v>
      </c>
      <c r="E250" s="11">
        <f t="shared" si="7"/>
        <v>9.0152639066491386E-8</v>
      </c>
    </row>
    <row r="251" spans="1:5" x14ac:dyDescent="0.25">
      <c r="A251" s="1">
        <v>40905</v>
      </c>
      <c r="B251" s="3">
        <v>34.867851999999999</v>
      </c>
      <c r="C251" s="11">
        <v>-1.1785390663854764E-2</v>
      </c>
      <c r="D251" s="3">
        <f t="shared" si="6"/>
        <v>0.98821460933614524</v>
      </c>
      <c r="E251" s="11">
        <f t="shared" si="7"/>
        <v>1.6231938578864689E-4</v>
      </c>
    </row>
    <row r="252" spans="1:5" x14ac:dyDescent="0.25">
      <c r="A252" s="1">
        <v>40906</v>
      </c>
      <c r="B252" s="3">
        <v>35.310225000000003</v>
      </c>
      <c r="C252" s="11">
        <v>1.268713082756011E-2</v>
      </c>
      <c r="D252" s="3">
        <f t="shared" si="6"/>
        <v>1.01268713082756</v>
      </c>
      <c r="E252" s="11">
        <f t="shared" si="7"/>
        <v>1.3764120718836334E-4</v>
      </c>
    </row>
    <row r="253" spans="1:5" x14ac:dyDescent="0.25">
      <c r="A253" s="1">
        <v>40907</v>
      </c>
      <c r="B253" s="3">
        <v>34.929783999999998</v>
      </c>
      <c r="C253" s="11">
        <v>-1.07742445708008E-2</v>
      </c>
      <c r="D253" s="3">
        <f t="shared" si="6"/>
        <v>0.98922575542919922</v>
      </c>
      <c r="E253" s="11">
        <f t="shared" si="7"/>
        <v>1.3757686436369736E-4</v>
      </c>
    </row>
    <row r="254" spans="1:5" x14ac:dyDescent="0.25">
      <c r="A254" s="1">
        <v>40911</v>
      </c>
      <c r="B254" s="3">
        <v>33.921174000000001</v>
      </c>
      <c r="C254" s="11">
        <v>-2.8875357488611936E-2</v>
      </c>
      <c r="D254" s="3">
        <f t="shared" si="6"/>
        <v>0.97112464251138808</v>
      </c>
      <c r="E254" s="11">
        <f t="shared" si="7"/>
        <v>8.8985451621572276E-4</v>
      </c>
    </row>
    <row r="255" spans="1:5" x14ac:dyDescent="0.25">
      <c r="A255" s="1">
        <v>40912</v>
      </c>
      <c r="B255" s="3">
        <v>34.106969999999997</v>
      </c>
      <c r="C255" s="11">
        <v>5.477286841546118E-3</v>
      </c>
      <c r="D255" s="3">
        <f t="shared" si="6"/>
        <v>1.005477286841546</v>
      </c>
      <c r="E255" s="11">
        <f t="shared" si="7"/>
        <v>2.045042817359474E-5</v>
      </c>
    </row>
    <row r="256" spans="1:5" x14ac:dyDescent="0.25">
      <c r="A256" s="1">
        <v>40913</v>
      </c>
      <c r="B256" s="3">
        <v>34.319310000000002</v>
      </c>
      <c r="C256" s="11">
        <v>6.2257069449442341E-3</v>
      </c>
      <c r="D256" s="3">
        <f t="shared" si="6"/>
        <v>1.0062257069449443</v>
      </c>
      <c r="E256" s="11">
        <f t="shared" si="7"/>
        <v>2.777959400549238E-5</v>
      </c>
    </row>
    <row r="257" spans="1:5" x14ac:dyDescent="0.25">
      <c r="A257" s="1">
        <v>40914</v>
      </c>
      <c r="B257" s="3">
        <v>34.080427999999998</v>
      </c>
      <c r="C257" s="11">
        <v>-6.9605711769847294E-3</v>
      </c>
      <c r="D257" s="3">
        <f t="shared" si="6"/>
        <v>0.99303942882301532</v>
      </c>
      <c r="E257" s="11">
        <f t="shared" si="7"/>
        <v>6.2657404979049055E-5</v>
      </c>
    </row>
    <row r="258" spans="1:5" x14ac:dyDescent="0.25">
      <c r="A258" s="1">
        <v>40917</v>
      </c>
      <c r="B258" s="3">
        <v>34.080427999999998</v>
      </c>
      <c r="C258" s="11">
        <v>0</v>
      </c>
      <c r="D258" s="3">
        <f t="shared" si="6"/>
        <v>1</v>
      </c>
      <c r="E258" s="11">
        <f t="shared" si="7"/>
        <v>9.1216229276433684E-7</v>
      </c>
    </row>
    <row r="259" spans="1:5" x14ac:dyDescent="0.25">
      <c r="A259" s="1">
        <v>40918</v>
      </c>
      <c r="B259" s="3">
        <v>34.168902000000003</v>
      </c>
      <c r="C259" s="11">
        <v>2.5960354723246156E-3</v>
      </c>
      <c r="D259" s="3">
        <f t="shared" si="6"/>
        <v>1.0025960354723247</v>
      </c>
      <c r="E259" s="11">
        <f t="shared" si="7"/>
        <v>2.6927615168371299E-6</v>
      </c>
    </row>
    <row r="260" spans="1:5" x14ac:dyDescent="0.25">
      <c r="A260" s="1">
        <v>40919</v>
      </c>
      <c r="B260" s="3">
        <v>33.753073000000001</v>
      </c>
      <c r="C260" s="11">
        <v>-1.2169808675736849E-2</v>
      </c>
      <c r="D260" s="3">
        <f t="shared" ref="D260:D323" si="8">1+C260</f>
        <v>0.9878301913242632</v>
      </c>
      <c r="E260" s="11">
        <f t="shared" ref="E260:E323" si="9">(C260-$J$6)^2</f>
        <v>1.7226248955835093E-4</v>
      </c>
    </row>
    <row r="261" spans="1:5" x14ac:dyDescent="0.25">
      <c r="A261" s="1">
        <v>40920</v>
      </c>
      <c r="B261" s="3">
        <v>33.584969000000001</v>
      </c>
      <c r="C261" s="11">
        <v>-4.980405784089632E-3</v>
      </c>
      <c r="D261" s="3">
        <f t="shared" si="8"/>
        <v>0.99501959421591035</v>
      </c>
      <c r="E261" s="11">
        <f t="shared" si="9"/>
        <v>3.5229895081004999E-5</v>
      </c>
    </row>
    <row r="262" spans="1:5" x14ac:dyDescent="0.25">
      <c r="A262" s="1">
        <v>40921</v>
      </c>
      <c r="B262" s="3">
        <v>33.461105000000003</v>
      </c>
      <c r="C262" s="11">
        <v>-3.6880784377081761E-3</v>
      </c>
      <c r="D262" s="3">
        <f t="shared" si="8"/>
        <v>0.99631192156229187</v>
      </c>
      <c r="E262" s="11">
        <f t="shared" si="9"/>
        <v>2.1558844857264853E-5</v>
      </c>
    </row>
    <row r="263" spans="1:5" x14ac:dyDescent="0.25">
      <c r="A263" s="1">
        <v>40925</v>
      </c>
      <c r="B263" s="3">
        <v>33.293005000000001</v>
      </c>
      <c r="C263" s="11">
        <v>-5.0237432386050183E-3</v>
      </c>
      <c r="D263" s="3">
        <f t="shared" si="8"/>
        <v>0.99497625676139501</v>
      </c>
      <c r="E263" s="11">
        <f t="shared" si="9"/>
        <v>3.5746230202412714E-5</v>
      </c>
    </row>
    <row r="264" spans="1:5" x14ac:dyDescent="0.25">
      <c r="A264" s="1">
        <v>40926</v>
      </c>
      <c r="B264" s="3">
        <v>33.372632000000003</v>
      </c>
      <c r="C264" s="11">
        <v>2.3917036026036734E-3</v>
      </c>
      <c r="D264" s="3">
        <f t="shared" si="8"/>
        <v>1.0023917036026038</v>
      </c>
      <c r="E264" s="11">
        <f t="shared" si="9"/>
        <v>2.0639107112082865E-6</v>
      </c>
    </row>
    <row r="265" spans="1:5" x14ac:dyDescent="0.25">
      <c r="A265" s="1">
        <v>40927</v>
      </c>
      <c r="B265" s="3">
        <v>33.027580999999998</v>
      </c>
      <c r="C265" s="11">
        <v>-1.0339340331323136E-2</v>
      </c>
      <c r="D265" s="3">
        <f t="shared" si="8"/>
        <v>0.98966065966867689</v>
      </c>
      <c r="E265" s="11">
        <f t="shared" si="9"/>
        <v>1.2756374716141452E-4</v>
      </c>
    </row>
    <row r="266" spans="1:5" x14ac:dyDescent="0.25">
      <c r="A266" s="1">
        <v>40928</v>
      </c>
      <c r="B266" s="3">
        <v>33.328392000000001</v>
      </c>
      <c r="C266" s="11">
        <v>9.1078725989651825E-3</v>
      </c>
      <c r="D266" s="3">
        <f t="shared" si="8"/>
        <v>1.0091078725989653</v>
      </c>
      <c r="E266" s="11">
        <f t="shared" si="9"/>
        <v>6.646815959049589E-5</v>
      </c>
    </row>
    <row r="267" spans="1:5" x14ac:dyDescent="0.25">
      <c r="A267" s="1">
        <v>40931</v>
      </c>
      <c r="B267" s="3">
        <v>33.699987</v>
      </c>
      <c r="C267" s="11">
        <v>1.1149502802295388E-2</v>
      </c>
      <c r="D267" s="3">
        <f t="shared" si="8"/>
        <v>1.0111495028022954</v>
      </c>
      <c r="E267" s="11">
        <f t="shared" si="9"/>
        <v>1.0392642186363477E-4</v>
      </c>
    </row>
    <row r="268" spans="1:5" x14ac:dyDescent="0.25">
      <c r="A268" s="1">
        <v>40932</v>
      </c>
      <c r="B268" s="3">
        <v>33.44341</v>
      </c>
      <c r="C268" s="11">
        <v>-7.6135637678435919E-3</v>
      </c>
      <c r="D268" s="3">
        <f t="shared" si="8"/>
        <v>0.99238643623215639</v>
      </c>
      <c r="E268" s="11">
        <f t="shared" si="9"/>
        <v>7.3421516836764955E-5</v>
      </c>
    </row>
    <row r="269" spans="1:5" x14ac:dyDescent="0.25">
      <c r="A269" s="1">
        <v>40933</v>
      </c>
      <c r="B269" s="3">
        <v>34.292766</v>
      </c>
      <c r="C269" s="11">
        <v>2.5396812107377813E-2</v>
      </c>
      <c r="D269" s="3">
        <f t="shared" si="8"/>
        <v>1.0253968121073778</v>
      </c>
      <c r="E269" s="11">
        <f t="shared" si="9"/>
        <v>5.9739866542457304E-4</v>
      </c>
    </row>
    <row r="270" spans="1:5" x14ac:dyDescent="0.25">
      <c r="A270" s="1">
        <v>40934</v>
      </c>
      <c r="B270" s="3">
        <v>34.575887999999999</v>
      </c>
      <c r="C270" s="11">
        <v>8.2560269416587385E-3</v>
      </c>
      <c r="D270" s="3">
        <f t="shared" si="8"/>
        <v>1.0082560269416587</v>
      </c>
      <c r="E270" s="11">
        <f t="shared" si="9"/>
        <v>5.3303944836840773E-5</v>
      </c>
    </row>
    <row r="271" spans="1:5" x14ac:dyDescent="0.25">
      <c r="A271" s="1">
        <v>40935</v>
      </c>
      <c r="B271" s="3">
        <v>34.248528999999998</v>
      </c>
      <c r="C271" s="11">
        <v>-9.4678407102661045E-3</v>
      </c>
      <c r="D271" s="3">
        <f t="shared" si="8"/>
        <v>0.99053215928973393</v>
      </c>
      <c r="E271" s="11">
        <f t="shared" si="9"/>
        <v>1.086371068293792E-4</v>
      </c>
    </row>
    <row r="272" spans="1:5" x14ac:dyDescent="0.25">
      <c r="A272" s="1">
        <v>40938</v>
      </c>
      <c r="B272" s="3">
        <v>33.947715000000002</v>
      </c>
      <c r="C272" s="11">
        <v>-8.7832677426816046E-3</v>
      </c>
      <c r="D272" s="3">
        <f t="shared" si="8"/>
        <v>0.99121673225731843</v>
      </c>
      <c r="E272" s="11">
        <f t="shared" si="9"/>
        <v>9.4835258574037422E-5</v>
      </c>
    </row>
    <row r="273" spans="1:5" x14ac:dyDescent="0.25">
      <c r="A273" s="1">
        <v>40939</v>
      </c>
      <c r="B273" s="3">
        <v>34.345852000000001</v>
      </c>
      <c r="C273" s="11">
        <v>1.1727946932510726E-2</v>
      </c>
      <c r="D273" s="3">
        <f t="shared" si="8"/>
        <v>1.0117279469325107</v>
      </c>
      <c r="E273" s="11">
        <f t="shared" si="9"/>
        <v>1.1605483693312989E-4</v>
      </c>
    </row>
    <row r="274" spans="1:5" x14ac:dyDescent="0.25">
      <c r="A274" s="1">
        <v>40940</v>
      </c>
      <c r="B274" s="3">
        <v>34.549343</v>
      </c>
      <c r="C274" s="11">
        <v>5.9247620353106876E-3</v>
      </c>
      <c r="D274" s="3">
        <f t="shared" si="8"/>
        <v>1.0059247620353107</v>
      </c>
      <c r="E274" s="11">
        <f t="shared" si="9"/>
        <v>2.4697820256455553E-5</v>
      </c>
    </row>
    <row r="275" spans="1:5" x14ac:dyDescent="0.25">
      <c r="A275" s="1">
        <v>40941</v>
      </c>
      <c r="B275" s="3">
        <v>34.575887999999999</v>
      </c>
      <c r="C275" s="11">
        <v>7.683214120742819E-4</v>
      </c>
      <c r="D275" s="3">
        <f t="shared" si="8"/>
        <v>1.0007683214120744</v>
      </c>
      <c r="E275" s="11">
        <f t="shared" si="9"/>
        <v>3.4875736644292219E-8</v>
      </c>
    </row>
    <row r="276" spans="1:5" x14ac:dyDescent="0.25">
      <c r="A276" s="1">
        <v>40942</v>
      </c>
      <c r="B276" s="3">
        <v>34.195445999999997</v>
      </c>
      <c r="C276" s="11">
        <v>-1.1003101352017399E-2</v>
      </c>
      <c r="D276" s="3">
        <f t="shared" si="8"/>
        <v>0.98899689864798257</v>
      </c>
      <c r="E276" s="11">
        <f t="shared" si="9"/>
        <v>1.4299790700684117E-4</v>
      </c>
    </row>
    <row r="277" spans="1:5" x14ac:dyDescent="0.25">
      <c r="A277" s="1">
        <v>40945</v>
      </c>
      <c r="B277" s="3">
        <v>33.912328000000002</v>
      </c>
      <c r="C277" s="11">
        <v>-8.2794065619145509E-3</v>
      </c>
      <c r="D277" s="3">
        <f t="shared" si="8"/>
        <v>0.9917205934380855</v>
      </c>
      <c r="E277" s="11">
        <f t="shared" si="9"/>
        <v>8.5275592063220986E-5</v>
      </c>
    </row>
    <row r="278" spans="1:5" x14ac:dyDescent="0.25">
      <c r="A278" s="1">
        <v>40946</v>
      </c>
      <c r="B278" s="3">
        <v>34.027341999999997</v>
      </c>
      <c r="C278" s="11">
        <v>3.3915100137034255E-3</v>
      </c>
      <c r="D278" s="3">
        <f t="shared" si="8"/>
        <v>1.0033915100137034</v>
      </c>
      <c r="E278" s="11">
        <f t="shared" si="9"/>
        <v>5.9362307875337138E-6</v>
      </c>
    </row>
    <row r="279" spans="1:5" x14ac:dyDescent="0.25">
      <c r="A279" s="1">
        <v>40947</v>
      </c>
      <c r="B279" s="3">
        <v>33.779615</v>
      </c>
      <c r="C279" s="11">
        <v>-7.2802336426982042E-3</v>
      </c>
      <c r="D279" s="3">
        <f t="shared" si="8"/>
        <v>0.99271976635730175</v>
      </c>
      <c r="E279" s="11">
        <f t="shared" si="9"/>
        <v>6.7820257024570204E-5</v>
      </c>
    </row>
    <row r="280" spans="1:5" x14ac:dyDescent="0.25">
      <c r="A280" s="1">
        <v>40948</v>
      </c>
      <c r="B280" s="3">
        <v>33.735377999999997</v>
      </c>
      <c r="C280" s="11">
        <v>-1.3095767965384604E-3</v>
      </c>
      <c r="D280" s="3">
        <f t="shared" si="8"/>
        <v>0.99869042320346157</v>
      </c>
      <c r="E280" s="11">
        <f t="shared" si="9"/>
        <v>5.1286336205539349E-6</v>
      </c>
    </row>
    <row r="281" spans="1:5" x14ac:dyDescent="0.25">
      <c r="A281" s="1">
        <v>40949</v>
      </c>
      <c r="B281" s="3">
        <v>34.071579</v>
      </c>
      <c r="C281" s="11">
        <v>9.9658287510518678E-3</v>
      </c>
      <c r="D281" s="3">
        <f t="shared" si="8"/>
        <v>1.0099658287510518</v>
      </c>
      <c r="E281" s="11">
        <f t="shared" si="9"/>
        <v>8.1193739419421911E-5</v>
      </c>
    </row>
    <row r="282" spans="1:5" x14ac:dyDescent="0.25">
      <c r="A282" s="1">
        <v>40952</v>
      </c>
      <c r="B282" s="3">
        <v>34.186596999999999</v>
      </c>
      <c r="C282" s="11">
        <v>3.3757754520270158E-3</v>
      </c>
      <c r="D282" s="3">
        <f t="shared" si="8"/>
        <v>1.0033757754520269</v>
      </c>
      <c r="E282" s="11">
        <f t="shared" si="9"/>
        <v>5.8598057917410782E-6</v>
      </c>
    </row>
    <row r="283" spans="1:5" x14ac:dyDescent="0.25">
      <c r="A283" s="1">
        <v>40953</v>
      </c>
      <c r="B283" s="3">
        <v>34.602429000000001</v>
      </c>
      <c r="C283" s="11">
        <v>1.2163597330263723E-2</v>
      </c>
      <c r="D283" s="3">
        <f t="shared" si="8"/>
        <v>1.0121635973302636</v>
      </c>
      <c r="E283" s="11">
        <f t="shared" si="9"/>
        <v>1.2563104280679225E-4</v>
      </c>
    </row>
    <row r="284" spans="1:5" x14ac:dyDescent="0.25">
      <c r="A284" s="1">
        <v>40954</v>
      </c>
      <c r="B284" s="3">
        <v>35.301378999999997</v>
      </c>
      <c r="C284" s="11">
        <v>2.0199449003999007E-2</v>
      </c>
      <c r="D284" s="3">
        <f t="shared" si="8"/>
        <v>1.0201994490039989</v>
      </c>
      <c r="E284" s="11">
        <f t="shared" si="9"/>
        <v>3.7034605095522351E-4</v>
      </c>
    </row>
    <row r="285" spans="1:5" x14ac:dyDescent="0.25">
      <c r="A285" s="1">
        <v>40955</v>
      </c>
      <c r="B285" s="3">
        <v>35.389853000000002</v>
      </c>
      <c r="C285" s="11">
        <v>2.5062477021083242E-3</v>
      </c>
      <c r="D285" s="3">
        <f t="shared" si="8"/>
        <v>1.0025062477021083</v>
      </c>
      <c r="E285" s="11">
        <f t="shared" si="9"/>
        <v>2.4061464362945955E-6</v>
      </c>
    </row>
    <row r="286" spans="1:5" x14ac:dyDescent="0.25">
      <c r="A286" s="1">
        <v>40956</v>
      </c>
      <c r="B286" s="3">
        <v>34.991715999999997</v>
      </c>
      <c r="C286" s="11">
        <v>-1.1250032601152808E-2</v>
      </c>
      <c r="D286" s="3">
        <f t="shared" si="8"/>
        <v>0.98874996739884724</v>
      </c>
      <c r="E286" s="11">
        <f t="shared" si="9"/>
        <v>1.4896457535493212E-4</v>
      </c>
    </row>
    <row r="287" spans="1:5" x14ac:dyDescent="0.25">
      <c r="A287" s="1">
        <v>40960</v>
      </c>
      <c r="B287" s="3">
        <v>34.690902000000001</v>
      </c>
      <c r="C287" s="11">
        <v>-8.5967204352023069E-3</v>
      </c>
      <c r="D287" s="3">
        <f t="shared" si="8"/>
        <v>0.99140327956479768</v>
      </c>
      <c r="E287" s="11">
        <f t="shared" si="9"/>
        <v>9.1236736400730276E-5</v>
      </c>
    </row>
    <row r="288" spans="1:5" x14ac:dyDescent="0.25">
      <c r="A288" s="1">
        <v>40961</v>
      </c>
      <c r="B288" s="3">
        <v>34.398938000000001</v>
      </c>
      <c r="C288" s="11">
        <v>-8.4161547601154935E-3</v>
      </c>
      <c r="D288" s="3">
        <f t="shared" si="8"/>
        <v>0.99158384523988452</v>
      </c>
      <c r="E288" s="11">
        <f t="shared" si="9"/>
        <v>8.7819888708988189E-5</v>
      </c>
    </row>
    <row r="289" spans="1:5" x14ac:dyDescent="0.25">
      <c r="A289" s="1">
        <v>40962</v>
      </c>
      <c r="B289" s="3">
        <v>34.390087999999999</v>
      </c>
      <c r="C289" s="11">
        <v>-2.5727538449013939E-4</v>
      </c>
      <c r="D289" s="3">
        <f t="shared" si="8"/>
        <v>0.99974272461550984</v>
      </c>
      <c r="E289" s="11">
        <f t="shared" si="9"/>
        <v>1.4697858856516708E-6</v>
      </c>
    </row>
    <row r="290" spans="1:5" x14ac:dyDescent="0.25">
      <c r="A290" s="1">
        <v>40963</v>
      </c>
      <c r="B290" s="3">
        <v>34.142359999999996</v>
      </c>
      <c r="C290" s="11">
        <v>-7.2034709536073936E-3</v>
      </c>
      <c r="D290" s="3">
        <f t="shared" si="8"/>
        <v>0.9927965290463926</v>
      </c>
      <c r="E290" s="11">
        <f t="shared" si="9"/>
        <v>6.6561821140450627E-5</v>
      </c>
    </row>
    <row r="291" spans="1:5" x14ac:dyDescent="0.25">
      <c r="A291" s="1">
        <v>40966</v>
      </c>
      <c r="B291" s="3">
        <v>33.983105999999999</v>
      </c>
      <c r="C291" s="11">
        <v>-4.664411013181196E-3</v>
      </c>
      <c r="D291" s="3">
        <f t="shared" si="8"/>
        <v>0.99533558898681884</v>
      </c>
      <c r="E291" s="11">
        <f t="shared" si="9"/>
        <v>3.1578587967913731E-5</v>
      </c>
    </row>
    <row r="292" spans="1:5" x14ac:dyDescent="0.25">
      <c r="A292" s="1">
        <v>40967</v>
      </c>
      <c r="B292" s="3">
        <v>33.726528999999999</v>
      </c>
      <c r="C292" s="11">
        <v>-7.5501338812291041E-3</v>
      </c>
      <c r="D292" s="3">
        <f t="shared" si="8"/>
        <v>0.99244986611877084</v>
      </c>
      <c r="E292" s="11">
        <f t="shared" si="9"/>
        <v>7.2338525012326417E-5</v>
      </c>
    </row>
    <row r="293" spans="1:5" x14ac:dyDescent="0.25">
      <c r="A293" s="1">
        <v>40968</v>
      </c>
      <c r="B293" s="3">
        <v>33.664597000000001</v>
      </c>
      <c r="C293" s="11">
        <v>-1.8362992527336201E-3</v>
      </c>
      <c r="D293" s="3">
        <f t="shared" si="8"/>
        <v>0.99816370074726635</v>
      </c>
      <c r="E293" s="11">
        <f t="shared" si="9"/>
        <v>7.7917527912989849E-6</v>
      </c>
    </row>
    <row r="294" spans="1:5" x14ac:dyDescent="0.25">
      <c r="A294" s="1">
        <v>40969</v>
      </c>
      <c r="B294" s="3">
        <v>33.744224000000003</v>
      </c>
      <c r="C294" s="11">
        <v>2.3653038234796664E-3</v>
      </c>
      <c r="D294" s="3">
        <f t="shared" si="8"/>
        <v>1.0023653038234797</v>
      </c>
      <c r="E294" s="11">
        <f t="shared" si="9"/>
        <v>1.9887541391390063E-6</v>
      </c>
    </row>
    <row r="295" spans="1:5" x14ac:dyDescent="0.25">
      <c r="A295" s="1">
        <v>40970</v>
      </c>
      <c r="B295" s="3">
        <v>33.44341</v>
      </c>
      <c r="C295" s="11">
        <v>-8.9145330471965389E-3</v>
      </c>
      <c r="D295" s="3">
        <f t="shared" si="8"/>
        <v>0.99108546695280342</v>
      </c>
      <c r="E295" s="11">
        <f t="shared" si="9"/>
        <v>9.7409101385848978E-5</v>
      </c>
    </row>
    <row r="296" spans="1:5" x14ac:dyDescent="0.25">
      <c r="A296" s="1">
        <v>40973</v>
      </c>
      <c r="B296" s="3">
        <v>33.496496</v>
      </c>
      <c r="C296" s="11">
        <v>1.5873381332824736E-3</v>
      </c>
      <c r="D296" s="3">
        <f t="shared" si="8"/>
        <v>1.0015873381332825</v>
      </c>
      <c r="E296" s="11">
        <f t="shared" si="9"/>
        <v>3.9976061715987333E-7</v>
      </c>
    </row>
    <row r="297" spans="1:5" x14ac:dyDescent="0.25">
      <c r="A297" s="1">
        <v>40974</v>
      </c>
      <c r="B297" s="3">
        <v>33.496496</v>
      </c>
      <c r="C297" s="11">
        <v>0</v>
      </c>
      <c r="D297" s="3">
        <f t="shared" si="8"/>
        <v>1</v>
      </c>
      <c r="E297" s="11">
        <f t="shared" si="9"/>
        <v>9.1216229276433684E-7</v>
      </c>
    </row>
    <row r="298" spans="1:5" x14ac:dyDescent="0.25">
      <c r="A298" s="1">
        <v>40975</v>
      </c>
      <c r="B298" s="3">
        <v>33.337240999999999</v>
      </c>
      <c r="C298" s="11">
        <v>-4.7543778907501756E-3</v>
      </c>
      <c r="D298" s="3">
        <f t="shared" si="8"/>
        <v>0.99524562210924983</v>
      </c>
      <c r="E298" s="11">
        <f t="shared" si="9"/>
        <v>3.2597816665575199E-5</v>
      </c>
    </row>
    <row r="299" spans="1:5" x14ac:dyDescent="0.25">
      <c r="A299" s="1">
        <v>40976</v>
      </c>
      <c r="B299" s="3">
        <v>33.354937</v>
      </c>
      <c r="C299" s="11">
        <v>5.3081777223258587E-4</v>
      </c>
      <c r="D299" s="3">
        <f t="shared" si="8"/>
        <v>1.0005308177722325</v>
      </c>
      <c r="E299" s="11">
        <f t="shared" si="9"/>
        <v>1.7999154653498215E-7</v>
      </c>
    </row>
    <row r="300" spans="1:5" x14ac:dyDescent="0.25">
      <c r="A300" s="1">
        <v>40977</v>
      </c>
      <c r="B300" s="3">
        <v>33.699987</v>
      </c>
      <c r="C300" s="11">
        <v>1.0344795434630877E-2</v>
      </c>
      <c r="D300" s="3">
        <f t="shared" si="8"/>
        <v>1.010344795434631</v>
      </c>
      <c r="E300" s="11">
        <f t="shared" si="9"/>
        <v>8.8166908463874056E-5</v>
      </c>
    </row>
    <row r="301" spans="1:5" x14ac:dyDescent="0.25">
      <c r="A301" s="1">
        <v>40980</v>
      </c>
      <c r="B301" s="3">
        <v>34.089274000000003</v>
      </c>
      <c r="C301" s="11">
        <v>1.1551547482792888E-2</v>
      </c>
      <c r="D301" s="3">
        <f t="shared" si="8"/>
        <v>1.011551547482793</v>
      </c>
      <c r="E301" s="11">
        <f t="shared" si="9"/>
        <v>1.1228529523611534E-4</v>
      </c>
    </row>
    <row r="302" spans="1:5" x14ac:dyDescent="0.25">
      <c r="A302" s="1">
        <v>40981</v>
      </c>
      <c r="B302" s="3">
        <v>34.443173999999999</v>
      </c>
      <c r="C302" s="11">
        <v>1.0381564594188654E-2</v>
      </c>
      <c r="D302" s="3">
        <f t="shared" si="8"/>
        <v>1.0103815645941887</v>
      </c>
      <c r="E302" s="11">
        <f t="shared" si="9"/>
        <v>8.8858764922259223E-5</v>
      </c>
    </row>
    <row r="303" spans="1:5" x14ac:dyDescent="0.25">
      <c r="A303" s="1">
        <v>40982</v>
      </c>
      <c r="B303" s="3">
        <v>34.195445999999997</v>
      </c>
      <c r="C303" s="11">
        <v>-7.1923685081985234E-3</v>
      </c>
      <c r="D303" s="3">
        <f t="shared" si="8"/>
        <v>0.99280763149180151</v>
      </c>
      <c r="E303" s="11">
        <f t="shared" si="9"/>
        <v>6.6380784851929769E-5</v>
      </c>
    </row>
    <row r="304" spans="1:5" x14ac:dyDescent="0.25">
      <c r="A304" s="1">
        <v>40983</v>
      </c>
      <c r="B304" s="3">
        <v>34.320408999999998</v>
      </c>
      <c r="C304" s="11">
        <v>3.6543754978367897E-3</v>
      </c>
      <c r="D304" s="3">
        <f t="shared" si="8"/>
        <v>1.0036543754978369</v>
      </c>
      <c r="E304" s="11">
        <f t="shared" si="9"/>
        <v>7.286240030317664E-6</v>
      </c>
    </row>
    <row r="305" spans="1:5" x14ac:dyDescent="0.25">
      <c r="A305" s="1">
        <v>40984</v>
      </c>
      <c r="B305" s="3">
        <v>34.409666999999999</v>
      </c>
      <c r="C305" s="11">
        <v>2.6007265822502569E-3</v>
      </c>
      <c r="D305" s="3">
        <f t="shared" si="8"/>
        <v>1.0026007265822503</v>
      </c>
      <c r="E305" s="11">
        <f t="shared" si="9"/>
        <v>2.7081794045563338E-6</v>
      </c>
    </row>
    <row r="306" spans="1:5" x14ac:dyDescent="0.25">
      <c r="A306" s="1">
        <v>40987</v>
      </c>
      <c r="B306" s="3">
        <v>34.507854000000002</v>
      </c>
      <c r="C306" s="11">
        <v>2.8534713805862437E-3</v>
      </c>
      <c r="D306" s="3">
        <f t="shared" si="8"/>
        <v>1.0028534713805863</v>
      </c>
      <c r="E306" s="11">
        <f t="shared" si="9"/>
        <v>3.603920670191516E-6</v>
      </c>
    </row>
    <row r="307" spans="1:5" x14ac:dyDescent="0.25">
      <c r="A307" s="1">
        <v>40988</v>
      </c>
      <c r="B307" s="3">
        <v>34.257927000000002</v>
      </c>
      <c r="C307" s="11">
        <v>-7.242612073181936E-3</v>
      </c>
      <c r="D307" s="3">
        <f t="shared" si="8"/>
        <v>0.99275738792681811</v>
      </c>
      <c r="E307" s="11">
        <f t="shared" si="9"/>
        <v>6.7202022168769409E-5</v>
      </c>
    </row>
    <row r="308" spans="1:5" x14ac:dyDescent="0.25">
      <c r="A308" s="1">
        <v>40989</v>
      </c>
      <c r="B308" s="3">
        <v>34.454296999999997</v>
      </c>
      <c r="C308" s="11">
        <v>5.7321039886620868E-3</v>
      </c>
      <c r="D308" s="3">
        <f t="shared" si="8"/>
        <v>1.0057321039886622</v>
      </c>
      <c r="E308" s="11">
        <f t="shared" si="9"/>
        <v>2.2820035783206139E-5</v>
      </c>
    </row>
    <row r="309" spans="1:5" x14ac:dyDescent="0.25">
      <c r="A309" s="1">
        <v>40990</v>
      </c>
      <c r="B309" s="3">
        <v>34.766708000000001</v>
      </c>
      <c r="C309" s="11">
        <v>9.0674031166563772E-3</v>
      </c>
      <c r="D309" s="3">
        <f t="shared" si="8"/>
        <v>1.0090674031166564</v>
      </c>
      <c r="E309" s="11">
        <f t="shared" si="9"/>
        <v>6.5809918120431792E-5</v>
      </c>
    </row>
    <row r="310" spans="1:5" x14ac:dyDescent="0.25">
      <c r="A310" s="1">
        <v>40991</v>
      </c>
      <c r="B310" s="3">
        <v>34.60604</v>
      </c>
      <c r="C310" s="11">
        <v>-4.6213176122398801E-3</v>
      </c>
      <c r="D310" s="3">
        <f t="shared" si="8"/>
        <v>0.99537868238776017</v>
      </c>
      <c r="E310" s="11">
        <f t="shared" si="9"/>
        <v>3.1096119750465473E-5</v>
      </c>
    </row>
    <row r="311" spans="1:5" x14ac:dyDescent="0.25">
      <c r="A311" s="1">
        <v>40994</v>
      </c>
      <c r="B311" s="3">
        <v>34.597112000000003</v>
      </c>
      <c r="C311" s="11">
        <v>-2.5798964573806716E-4</v>
      </c>
      <c r="D311" s="3">
        <f t="shared" si="8"/>
        <v>0.99974201035426191</v>
      </c>
      <c r="E311" s="11">
        <f t="shared" si="9"/>
        <v>1.4715182611585191E-6</v>
      </c>
    </row>
    <row r="312" spans="1:5" x14ac:dyDescent="0.25">
      <c r="A312" s="1">
        <v>40995</v>
      </c>
      <c r="B312" s="3">
        <v>34.427520000000001</v>
      </c>
      <c r="C312" s="11">
        <v>-4.9019120439879925E-3</v>
      </c>
      <c r="D312" s="3">
        <f t="shared" si="8"/>
        <v>0.99509808795601196</v>
      </c>
      <c r="E312" s="11">
        <f t="shared" si="9"/>
        <v>3.4304260666215062E-5</v>
      </c>
    </row>
    <row r="313" spans="1:5" x14ac:dyDescent="0.25">
      <c r="A313" s="1">
        <v>40996</v>
      </c>
      <c r="B313" s="3">
        <v>34.534630999999997</v>
      </c>
      <c r="C313" s="11">
        <v>3.1112028981464881E-3</v>
      </c>
      <c r="D313" s="3">
        <f t="shared" si="8"/>
        <v>1.0031112028981466</v>
      </c>
      <c r="E313" s="11">
        <f t="shared" si="9"/>
        <v>4.6489009746430132E-6</v>
      </c>
    </row>
    <row r="314" spans="1:5" x14ac:dyDescent="0.25">
      <c r="A314" s="1">
        <v>40997</v>
      </c>
      <c r="B314" s="3">
        <v>35.480786000000002</v>
      </c>
      <c r="C314" s="11">
        <v>2.7397281297142122E-2</v>
      </c>
      <c r="D314" s="3">
        <f t="shared" si="8"/>
        <v>1.0273972812971421</v>
      </c>
      <c r="E314" s="11">
        <f t="shared" si="9"/>
        <v>6.9919043894866141E-4</v>
      </c>
    </row>
    <row r="315" spans="1:5" x14ac:dyDescent="0.25">
      <c r="A315" s="1">
        <v>40998</v>
      </c>
      <c r="B315" s="3">
        <v>35.891379999999998</v>
      </c>
      <c r="C315" s="11">
        <v>1.1572291549572665E-2</v>
      </c>
      <c r="D315" s="3">
        <f t="shared" si="8"/>
        <v>1.0115722915495726</v>
      </c>
      <c r="E315" s="11">
        <f t="shared" si="9"/>
        <v>1.127253535475607E-4</v>
      </c>
    </row>
    <row r="316" spans="1:5" x14ac:dyDescent="0.25">
      <c r="A316" s="1">
        <v>41001</v>
      </c>
      <c r="B316" s="3">
        <v>36.257345999999998</v>
      </c>
      <c r="C316" s="11">
        <v>1.0196487290263017E-2</v>
      </c>
      <c r="D316" s="3">
        <f t="shared" si="8"/>
        <v>1.0101964872902631</v>
      </c>
      <c r="E316" s="11">
        <f t="shared" si="9"/>
        <v>8.5403758816033644E-5</v>
      </c>
    </row>
    <row r="317" spans="1:5" x14ac:dyDescent="0.25">
      <c r="A317" s="1">
        <v>41002</v>
      </c>
      <c r="B317" s="3">
        <v>36.114530000000002</v>
      </c>
      <c r="C317" s="11">
        <v>-3.9389535020019472E-3</v>
      </c>
      <c r="D317" s="3">
        <f t="shared" si="8"/>
        <v>0.99606104649799809</v>
      </c>
      <c r="E317" s="11">
        <f t="shared" si="9"/>
        <v>2.3951484423269423E-5</v>
      </c>
    </row>
    <row r="318" spans="1:5" x14ac:dyDescent="0.25">
      <c r="A318" s="1">
        <v>41003</v>
      </c>
      <c r="B318" s="3">
        <v>35.971713999999999</v>
      </c>
      <c r="C318" s="11">
        <v>-3.9545302126319619E-3</v>
      </c>
      <c r="D318" s="3">
        <f t="shared" si="8"/>
        <v>0.99604546978736808</v>
      </c>
      <c r="E318" s="11">
        <f t="shared" si="9"/>
        <v>2.4104192691514029E-5</v>
      </c>
    </row>
    <row r="319" spans="1:5" x14ac:dyDescent="0.25">
      <c r="A319" s="1">
        <v>41004</v>
      </c>
      <c r="B319" s="3">
        <v>36.185940000000002</v>
      </c>
      <c r="C319" s="11">
        <v>5.9554015135337614E-3</v>
      </c>
      <c r="D319" s="3">
        <f t="shared" si="8"/>
        <v>1.0059554015135337</v>
      </c>
      <c r="E319" s="11">
        <f t="shared" si="9"/>
        <v>2.5003296460762204E-5</v>
      </c>
    </row>
    <row r="320" spans="1:5" x14ac:dyDescent="0.25">
      <c r="A320" s="1">
        <v>41008</v>
      </c>
      <c r="B320" s="3">
        <v>35.498638</v>
      </c>
      <c r="C320" s="11">
        <v>-1.8993620174023462E-2</v>
      </c>
      <c r="D320" s="3">
        <f t="shared" si="8"/>
        <v>0.98100637982597649</v>
      </c>
      <c r="E320" s="11">
        <f t="shared" si="9"/>
        <v>3.9795031459936993E-4</v>
      </c>
    </row>
    <row r="321" spans="1:5" x14ac:dyDescent="0.25">
      <c r="A321" s="1">
        <v>41009</v>
      </c>
      <c r="B321" s="3">
        <v>35.061264000000001</v>
      </c>
      <c r="C321" s="11">
        <v>-1.232086707101265E-2</v>
      </c>
      <c r="D321" s="3">
        <f t="shared" si="8"/>
        <v>0.98767913292898735</v>
      </c>
      <c r="E321" s="11">
        <f t="shared" si="9"/>
        <v>1.7625055498650006E-4</v>
      </c>
    </row>
    <row r="322" spans="1:5" x14ac:dyDescent="0.25">
      <c r="A322" s="1">
        <v>41010</v>
      </c>
      <c r="B322" s="3">
        <v>35.23086</v>
      </c>
      <c r="C322" s="11">
        <v>4.8371330822527822E-3</v>
      </c>
      <c r="D322" s="3">
        <f t="shared" si="8"/>
        <v>1.0048371330822528</v>
      </c>
      <c r="E322" s="11">
        <f t="shared" si="9"/>
        <v>1.5070399191053038E-5</v>
      </c>
    </row>
    <row r="323" spans="1:5" x14ac:dyDescent="0.25">
      <c r="A323" s="1">
        <v>41011</v>
      </c>
      <c r="B323" s="3">
        <v>34.936300000000003</v>
      </c>
      <c r="C323" s="11">
        <v>-8.3608518213860537E-3</v>
      </c>
      <c r="D323" s="3">
        <f t="shared" si="8"/>
        <v>0.99163914817861398</v>
      </c>
      <c r="E323" s="11">
        <f t="shared" si="9"/>
        <v>8.6786434378809728E-5</v>
      </c>
    </row>
    <row r="324" spans="1:5" x14ac:dyDescent="0.25">
      <c r="A324" s="1">
        <v>41012</v>
      </c>
      <c r="B324" s="3">
        <v>35.043410999999999</v>
      </c>
      <c r="C324" s="11">
        <v>3.0658942131821681E-3</v>
      </c>
      <c r="D324" s="3">
        <f t="shared" ref="D324:D387" si="10">1+C324</f>
        <v>1.0030658942131823</v>
      </c>
      <c r="E324" s="11">
        <f t="shared" ref="E324:E387" si="11">(C324-$J$6)^2</f>
        <v>4.4555709293382915E-6</v>
      </c>
    </row>
    <row r="325" spans="1:5" x14ac:dyDescent="0.25">
      <c r="A325" s="1">
        <v>41015</v>
      </c>
      <c r="B325" s="3">
        <v>35.132672999999997</v>
      </c>
      <c r="C325" s="11">
        <v>2.5471835489986393E-3</v>
      </c>
      <c r="D325" s="3">
        <f t="shared" si="10"/>
        <v>1.0025471835489987</v>
      </c>
      <c r="E325" s="11">
        <f t="shared" si="11"/>
        <v>2.5348195719000524E-6</v>
      </c>
    </row>
    <row r="326" spans="1:5" x14ac:dyDescent="0.25">
      <c r="A326" s="1">
        <v>41016</v>
      </c>
      <c r="B326" s="3">
        <v>35.775345000000002</v>
      </c>
      <c r="C326" s="11">
        <v>1.8292715729315689E-2</v>
      </c>
      <c r="D326" s="3">
        <f t="shared" si="10"/>
        <v>1.0182927157293158</v>
      </c>
      <c r="E326" s="11">
        <f t="shared" si="11"/>
        <v>3.0059389430384803E-4</v>
      </c>
    </row>
    <row r="327" spans="1:5" x14ac:dyDescent="0.25">
      <c r="A327" s="1">
        <v>41017</v>
      </c>
      <c r="B327" s="3">
        <v>36.052047999999999</v>
      </c>
      <c r="C327" s="11">
        <v>7.7344607019162971E-3</v>
      </c>
      <c r="D327" s="3">
        <f t="shared" si="10"/>
        <v>1.0077344607019163</v>
      </c>
      <c r="E327" s="11">
        <f t="shared" si="11"/>
        <v>4.5960112821455222E-5</v>
      </c>
    </row>
    <row r="328" spans="1:5" x14ac:dyDescent="0.25">
      <c r="A328" s="1">
        <v>41018</v>
      </c>
      <c r="B328" s="3">
        <v>36.150235000000002</v>
      </c>
      <c r="C328" s="11">
        <v>2.7234791210752553E-3</v>
      </c>
      <c r="D328" s="3">
        <f t="shared" si="10"/>
        <v>1.0027234791210753</v>
      </c>
      <c r="E328" s="11">
        <f t="shared" si="11"/>
        <v>3.1272641762169427E-6</v>
      </c>
    </row>
    <row r="329" spans="1:5" x14ac:dyDescent="0.25">
      <c r="A329" s="1">
        <v>41019</v>
      </c>
      <c r="B329" s="3">
        <v>36.230569000000003</v>
      </c>
      <c r="C329" s="11">
        <v>2.2222262178932051E-3</v>
      </c>
      <c r="D329" s="3">
        <f t="shared" si="10"/>
        <v>1.0022222262178933</v>
      </c>
      <c r="E329" s="11">
        <f t="shared" si="11"/>
        <v>1.6056801202903907E-6</v>
      </c>
    </row>
    <row r="330" spans="1:5" x14ac:dyDescent="0.25">
      <c r="A330" s="1">
        <v>41022</v>
      </c>
      <c r="B330" s="3">
        <v>35.668230999999999</v>
      </c>
      <c r="C330" s="11">
        <v>-1.5521092147352252E-2</v>
      </c>
      <c r="D330" s="3">
        <f t="shared" si="10"/>
        <v>0.9844789078526478</v>
      </c>
      <c r="E330" s="11">
        <f t="shared" si="11"/>
        <v>2.714639810009711E-4</v>
      </c>
    </row>
    <row r="331" spans="1:5" x14ac:dyDescent="0.25">
      <c r="A331" s="1">
        <v>41023</v>
      </c>
      <c r="B331" s="3">
        <v>35.989567000000001</v>
      </c>
      <c r="C331" s="11">
        <v>9.0090254265764481E-3</v>
      </c>
      <c r="D331" s="3">
        <f t="shared" si="10"/>
        <v>1.0090090254265764</v>
      </c>
      <c r="E331" s="11">
        <f t="shared" si="11"/>
        <v>6.4866167757416599E-5</v>
      </c>
    </row>
    <row r="332" spans="1:5" x14ac:dyDescent="0.25">
      <c r="A332" s="1">
        <v>41024</v>
      </c>
      <c r="B332" s="3">
        <v>35.088043999999996</v>
      </c>
      <c r="C332" s="11">
        <v>-2.5049565058673933E-2</v>
      </c>
      <c r="D332" s="3">
        <f t="shared" si="10"/>
        <v>0.97495043494132605</v>
      </c>
      <c r="E332" s="11">
        <f t="shared" si="11"/>
        <v>6.7624114222505016E-4</v>
      </c>
    </row>
    <row r="333" spans="1:5" x14ac:dyDescent="0.25">
      <c r="A333" s="1">
        <v>41025</v>
      </c>
      <c r="B333" s="3">
        <v>35.445081000000002</v>
      </c>
      <c r="C333" s="11">
        <v>1.0175460336290203E-2</v>
      </c>
      <c r="D333" s="3">
        <f t="shared" si="10"/>
        <v>1.0101754603362902</v>
      </c>
      <c r="E333" s="11">
        <f t="shared" si="11"/>
        <v>8.5015563315806001E-5</v>
      </c>
    </row>
    <row r="334" spans="1:5" x14ac:dyDescent="0.25">
      <c r="A334" s="1">
        <v>41026</v>
      </c>
      <c r="B334" s="3">
        <v>35.445081000000002</v>
      </c>
      <c r="C334" s="11">
        <v>0</v>
      </c>
      <c r="D334" s="3">
        <f t="shared" si="10"/>
        <v>1</v>
      </c>
      <c r="E334" s="11">
        <f t="shared" si="11"/>
        <v>9.1216229276433684E-7</v>
      </c>
    </row>
    <row r="335" spans="1:5" x14ac:dyDescent="0.25">
      <c r="A335" s="1">
        <v>41029</v>
      </c>
      <c r="B335" s="3">
        <v>36.221643999999998</v>
      </c>
      <c r="C335" s="11">
        <v>2.1908907472943731E-2</v>
      </c>
      <c r="D335" s="3">
        <f t="shared" si="10"/>
        <v>1.0219089074729437</v>
      </c>
      <c r="E335" s="11">
        <f t="shared" si="11"/>
        <v>4.3906322612637469E-4</v>
      </c>
    </row>
    <row r="336" spans="1:5" x14ac:dyDescent="0.25">
      <c r="A336" s="1">
        <v>41030</v>
      </c>
      <c r="B336" s="3">
        <v>36.168087</v>
      </c>
      <c r="C336" s="11">
        <v>-1.4785910876932548E-3</v>
      </c>
      <c r="D336" s="3">
        <f t="shared" si="10"/>
        <v>0.99852140891230678</v>
      </c>
      <c r="E336" s="11">
        <f t="shared" si="11"/>
        <v>5.9227154321613633E-6</v>
      </c>
    </row>
    <row r="337" spans="1:5" x14ac:dyDescent="0.25">
      <c r="A337" s="1">
        <v>41031</v>
      </c>
      <c r="B337" s="3">
        <v>36.882165000000001</v>
      </c>
      <c r="C337" s="11">
        <v>1.9743316808544523E-2</v>
      </c>
      <c r="D337" s="3">
        <f t="shared" si="10"/>
        <v>1.0197433168085446</v>
      </c>
      <c r="E337" s="11">
        <f t="shared" si="11"/>
        <v>3.5299814755797678E-4</v>
      </c>
    </row>
    <row r="338" spans="1:5" x14ac:dyDescent="0.25">
      <c r="A338" s="1">
        <v>41032</v>
      </c>
      <c r="B338" s="3">
        <v>35.802121999999997</v>
      </c>
      <c r="C338" s="11">
        <v>-2.9283611740254494E-2</v>
      </c>
      <c r="D338" s="3">
        <f t="shared" si="10"/>
        <v>0.97071638825974549</v>
      </c>
      <c r="E338" s="11">
        <f t="shared" si="11"/>
        <v>9.1437798698445582E-4</v>
      </c>
    </row>
    <row r="339" spans="1:5" x14ac:dyDescent="0.25">
      <c r="A339" s="1">
        <v>41033</v>
      </c>
      <c r="B339" s="3">
        <v>35.632525999999999</v>
      </c>
      <c r="C339" s="11">
        <v>-4.7370376538015966E-3</v>
      </c>
      <c r="D339" s="3">
        <f t="shared" si="10"/>
        <v>0.99526296234619838</v>
      </c>
      <c r="E339" s="11">
        <f t="shared" si="11"/>
        <v>3.2400110925709137E-5</v>
      </c>
    </row>
    <row r="340" spans="1:5" x14ac:dyDescent="0.25">
      <c r="A340" s="1">
        <v>41036</v>
      </c>
      <c r="B340" s="3">
        <v>35.543267999999998</v>
      </c>
      <c r="C340" s="11">
        <v>-2.5049585314271842E-3</v>
      </c>
      <c r="D340" s="3">
        <f t="shared" si="10"/>
        <v>0.99749504146857282</v>
      </c>
      <c r="E340" s="11">
        <f t="shared" si="11"/>
        <v>1.1971810436399337E-5</v>
      </c>
    </row>
    <row r="341" spans="1:5" x14ac:dyDescent="0.25">
      <c r="A341" s="1">
        <v>41037</v>
      </c>
      <c r="B341" s="3">
        <v>36.230569000000003</v>
      </c>
      <c r="C341" s="11">
        <v>1.9337023258525498E-2</v>
      </c>
      <c r="D341" s="3">
        <f t="shared" si="10"/>
        <v>1.0193370232585255</v>
      </c>
      <c r="E341" s="11">
        <f t="shared" si="11"/>
        <v>3.3789613654411094E-4</v>
      </c>
    </row>
    <row r="342" spans="1:5" x14ac:dyDescent="0.25">
      <c r="A342" s="1">
        <v>41038</v>
      </c>
      <c r="B342" s="3">
        <v>36.551904999999998</v>
      </c>
      <c r="C342" s="11">
        <v>8.8691955127725205E-3</v>
      </c>
      <c r="D342" s="3">
        <f t="shared" si="10"/>
        <v>1.0088691955127724</v>
      </c>
      <c r="E342" s="11">
        <f t="shared" si="11"/>
        <v>6.2633352901344914E-5</v>
      </c>
    </row>
    <row r="343" spans="1:5" x14ac:dyDescent="0.25">
      <c r="A343" s="1">
        <v>41039</v>
      </c>
      <c r="B343" s="3">
        <v>36.757201999999999</v>
      </c>
      <c r="C343" s="11">
        <v>5.6165882462214109E-3</v>
      </c>
      <c r="D343" s="3">
        <f t="shared" si="10"/>
        <v>1.0056165882462214</v>
      </c>
      <c r="E343" s="11">
        <f t="shared" si="11"/>
        <v>2.1729734848180334E-5</v>
      </c>
    </row>
    <row r="344" spans="1:5" x14ac:dyDescent="0.25">
      <c r="A344" s="1">
        <v>41040</v>
      </c>
      <c r="B344" s="3">
        <v>36.551904999999998</v>
      </c>
      <c r="C344" s="11">
        <v>-5.5852183743474709E-3</v>
      </c>
      <c r="D344" s="3">
        <f t="shared" si="10"/>
        <v>0.99441478162565256</v>
      </c>
      <c r="E344" s="11">
        <f t="shared" si="11"/>
        <v>4.2775396589182626E-5</v>
      </c>
    </row>
    <row r="345" spans="1:5" x14ac:dyDescent="0.25">
      <c r="A345" s="1">
        <v>41043</v>
      </c>
      <c r="B345" s="3">
        <v>36.426941999999997</v>
      </c>
      <c r="C345" s="11">
        <v>-3.4187821400827414E-3</v>
      </c>
      <c r="D345" s="3">
        <f t="shared" si="10"/>
        <v>0.99658121785991727</v>
      </c>
      <c r="E345" s="11">
        <f t="shared" si="11"/>
        <v>1.913059897432823E-5</v>
      </c>
    </row>
    <row r="346" spans="1:5" x14ac:dyDescent="0.25">
      <c r="A346" s="1">
        <v>41044</v>
      </c>
      <c r="B346" s="3">
        <v>36.087752999999999</v>
      </c>
      <c r="C346" s="11">
        <v>-9.311487085575219E-3</v>
      </c>
      <c r="D346" s="3">
        <f t="shared" si="10"/>
        <v>0.99068851291442483</v>
      </c>
      <c r="E346" s="11">
        <f t="shared" si="11"/>
        <v>1.0540223295920869E-4</v>
      </c>
    </row>
    <row r="347" spans="1:5" x14ac:dyDescent="0.25">
      <c r="A347" s="1">
        <v>41045</v>
      </c>
      <c r="B347" s="3">
        <v>36.676867999999999</v>
      </c>
      <c r="C347" s="11">
        <v>1.6324513194268416E-2</v>
      </c>
      <c r="D347" s="3">
        <f t="shared" si="10"/>
        <v>1.0163245131942684</v>
      </c>
      <c r="E347" s="11">
        <f t="shared" si="11"/>
        <v>2.3621972636427526E-4</v>
      </c>
    </row>
    <row r="348" spans="1:5" x14ac:dyDescent="0.25">
      <c r="A348" s="1">
        <v>41046</v>
      </c>
      <c r="B348" s="3">
        <v>36.444794000000002</v>
      </c>
      <c r="C348" s="11">
        <v>-6.3275304750666618E-3</v>
      </c>
      <c r="D348" s="3">
        <f t="shared" si="10"/>
        <v>0.99367246952493338</v>
      </c>
      <c r="E348" s="11">
        <f t="shared" si="11"/>
        <v>5.3036297037603605E-5</v>
      </c>
    </row>
    <row r="349" spans="1:5" x14ac:dyDescent="0.25">
      <c r="A349" s="1">
        <v>41047</v>
      </c>
      <c r="B349" s="3">
        <v>35.927084999999998</v>
      </c>
      <c r="C349" s="11">
        <v>-1.4205293628494745E-2</v>
      </c>
      <c r="D349" s="3">
        <f t="shared" si="10"/>
        <v>0.98579470637150524</v>
      </c>
      <c r="E349" s="11">
        <f t="shared" si="11"/>
        <v>2.2983668230032377E-4</v>
      </c>
    </row>
    <row r="350" spans="1:5" x14ac:dyDescent="0.25">
      <c r="A350" s="1">
        <v>41050</v>
      </c>
      <c r="B350" s="3">
        <v>36.212716</v>
      </c>
      <c r="C350" s="11">
        <v>7.9502971087134465E-3</v>
      </c>
      <c r="D350" s="3">
        <f t="shared" si="10"/>
        <v>1.0079502971087135</v>
      </c>
      <c r="E350" s="11">
        <f t="shared" si="11"/>
        <v>4.8933176023884386E-5</v>
      </c>
    </row>
    <row r="351" spans="1:5" x14ac:dyDescent="0.25">
      <c r="A351" s="1">
        <v>41051</v>
      </c>
      <c r="B351" s="3">
        <v>36.516199999999998</v>
      </c>
      <c r="C351" s="11">
        <v>8.3805920550117652E-3</v>
      </c>
      <c r="D351" s="3">
        <f t="shared" si="10"/>
        <v>1.0083805920550117</v>
      </c>
      <c r="E351" s="11">
        <f t="shared" si="11"/>
        <v>5.5138349894404851E-5</v>
      </c>
    </row>
    <row r="352" spans="1:5" x14ac:dyDescent="0.25">
      <c r="A352" s="1">
        <v>41052</v>
      </c>
      <c r="B352" s="3">
        <v>36.703645000000002</v>
      </c>
      <c r="C352" s="11">
        <v>5.133201154556166E-3</v>
      </c>
      <c r="D352" s="3">
        <f t="shared" si="10"/>
        <v>1.0051332011545562</v>
      </c>
      <c r="E352" s="11">
        <f t="shared" si="11"/>
        <v>1.7456764248912683E-5</v>
      </c>
    </row>
    <row r="353" spans="1:5" x14ac:dyDescent="0.25">
      <c r="A353" s="1">
        <v>41053</v>
      </c>
      <c r="B353" s="3">
        <v>36.382308999999999</v>
      </c>
      <c r="C353" s="11">
        <v>-8.7548797946362614E-3</v>
      </c>
      <c r="D353" s="3">
        <f t="shared" si="10"/>
        <v>0.99124512020536371</v>
      </c>
      <c r="E353" s="11">
        <f t="shared" si="11"/>
        <v>9.4283161491213649E-5</v>
      </c>
    </row>
    <row r="354" spans="1:5" x14ac:dyDescent="0.25">
      <c r="A354" s="1">
        <v>41054</v>
      </c>
      <c r="B354" s="3">
        <v>36.676867999999999</v>
      </c>
      <c r="C354" s="11">
        <v>8.0962151137796007E-3</v>
      </c>
      <c r="D354" s="3">
        <f t="shared" si="10"/>
        <v>1.0080962151137796</v>
      </c>
      <c r="E354" s="11">
        <f t="shared" si="11"/>
        <v>5.0995926709300737E-5</v>
      </c>
    </row>
    <row r="355" spans="1:5" x14ac:dyDescent="0.25">
      <c r="A355" s="1">
        <v>41058</v>
      </c>
      <c r="B355" s="3">
        <v>36.685791999999999</v>
      </c>
      <c r="C355" s="11">
        <v>2.4331412376870284E-4</v>
      </c>
      <c r="D355" s="3">
        <f t="shared" si="10"/>
        <v>1.0002433141237688</v>
      </c>
      <c r="E355" s="11">
        <f t="shared" si="11"/>
        <v>5.0659910116885588E-7</v>
      </c>
    </row>
    <row r="356" spans="1:5" x14ac:dyDescent="0.25">
      <c r="A356" s="1">
        <v>41059</v>
      </c>
      <c r="B356" s="3">
        <v>36.676867999999999</v>
      </c>
      <c r="C356" s="11">
        <v>-2.4325493640699856E-4</v>
      </c>
      <c r="D356" s="3">
        <f t="shared" si="10"/>
        <v>0.99975674506359302</v>
      </c>
      <c r="E356" s="11">
        <f t="shared" si="11"/>
        <v>1.4359871549020906E-6</v>
      </c>
    </row>
    <row r="357" spans="1:5" x14ac:dyDescent="0.25">
      <c r="A357" s="1">
        <v>41060</v>
      </c>
      <c r="B357" s="3">
        <v>36.828608000000003</v>
      </c>
      <c r="C357" s="11">
        <v>4.1372125885995436E-3</v>
      </c>
      <c r="D357" s="3">
        <f t="shared" si="10"/>
        <v>1.0041372125885994</v>
      </c>
      <c r="E357" s="11">
        <f t="shared" si="11"/>
        <v>1.0126019499996262E-5</v>
      </c>
    </row>
    <row r="358" spans="1:5" x14ac:dyDescent="0.25">
      <c r="A358" s="1">
        <v>41061</v>
      </c>
      <c r="B358" s="3">
        <v>36.266274000000003</v>
      </c>
      <c r="C358" s="11">
        <v>-1.52689452721102E-2</v>
      </c>
      <c r="D358" s="3">
        <f t="shared" si="10"/>
        <v>0.9847310547278898</v>
      </c>
      <c r="E358" s="11">
        <f t="shared" si="11"/>
        <v>2.632187324975662E-4</v>
      </c>
    </row>
    <row r="359" spans="1:5" x14ac:dyDescent="0.25">
      <c r="A359" s="1">
        <v>41064</v>
      </c>
      <c r="B359" s="3">
        <v>36.444794000000002</v>
      </c>
      <c r="C359" s="11">
        <v>4.9224797672900965E-3</v>
      </c>
      <c r="D359" s="3">
        <f t="shared" si="10"/>
        <v>1.00492247976729</v>
      </c>
      <c r="E359" s="11">
        <f t="shared" si="11"/>
        <v>1.5740325357434559E-5</v>
      </c>
    </row>
    <row r="360" spans="1:5" x14ac:dyDescent="0.25">
      <c r="A360" s="1">
        <v>41065</v>
      </c>
      <c r="B360" s="3">
        <v>36.453718000000002</v>
      </c>
      <c r="C360" s="11">
        <v>2.4486350505919656E-4</v>
      </c>
      <c r="D360" s="3">
        <f t="shared" si="10"/>
        <v>1.0002448635050591</v>
      </c>
      <c r="E360" s="11">
        <f t="shared" si="11"/>
        <v>5.0439593345469719E-7</v>
      </c>
    </row>
    <row r="361" spans="1:5" x14ac:dyDescent="0.25">
      <c r="A361" s="1">
        <v>41066</v>
      </c>
      <c r="B361" s="3">
        <v>36.944647000000003</v>
      </c>
      <c r="C361" s="11">
        <v>1.3467185980864866E-2</v>
      </c>
      <c r="D361" s="3">
        <f t="shared" si="10"/>
        <v>1.0134671859808648</v>
      </c>
      <c r="E361" s="11">
        <f t="shared" si="11"/>
        <v>1.5655299931501508E-4</v>
      </c>
    </row>
    <row r="362" spans="1:5" x14ac:dyDescent="0.25">
      <c r="A362" s="1">
        <v>41067</v>
      </c>
      <c r="B362" s="3">
        <v>37.364168999999997</v>
      </c>
      <c r="C362" s="11">
        <v>1.1355420448326208E-2</v>
      </c>
      <c r="D362" s="3">
        <f t="shared" si="10"/>
        <v>1.0113554204483262</v>
      </c>
      <c r="E362" s="11">
        <f t="shared" si="11"/>
        <v>1.0816725037755782E-4</v>
      </c>
    </row>
    <row r="363" spans="1:5" x14ac:dyDescent="0.25">
      <c r="A363" s="1">
        <v>41068</v>
      </c>
      <c r="B363" s="3">
        <v>38.060395</v>
      </c>
      <c r="C363" s="11">
        <v>1.8633520258405933E-2</v>
      </c>
      <c r="D363" s="3">
        <f t="shared" si="10"/>
        <v>1.018633520258406</v>
      </c>
      <c r="E363" s="11">
        <f t="shared" si="11"/>
        <v>3.1252753712723998E-4</v>
      </c>
    </row>
    <row r="364" spans="1:5" x14ac:dyDescent="0.25">
      <c r="A364" s="1">
        <v>41071</v>
      </c>
      <c r="B364" s="3">
        <v>37.890802000000001</v>
      </c>
      <c r="C364" s="11">
        <v>-4.4558917478391647E-3</v>
      </c>
      <c r="D364" s="3">
        <f t="shared" si="10"/>
        <v>0.99554410825216089</v>
      </c>
      <c r="E364" s="11">
        <f t="shared" si="11"/>
        <v>2.927852736365518E-5</v>
      </c>
    </row>
    <row r="365" spans="1:5" x14ac:dyDescent="0.25">
      <c r="A365" s="1">
        <v>41072</v>
      </c>
      <c r="B365" s="3">
        <v>38.961920999999997</v>
      </c>
      <c r="C365" s="11">
        <v>2.8268575576732208E-2</v>
      </c>
      <c r="D365" s="3">
        <f t="shared" si="10"/>
        <v>1.0282685755767322</v>
      </c>
      <c r="E365" s="11">
        <f t="shared" si="11"/>
        <v>7.4602748428298732E-4</v>
      </c>
    </row>
    <row r="366" spans="1:5" x14ac:dyDescent="0.25">
      <c r="A366" s="1">
        <v>41073</v>
      </c>
      <c r="B366" s="3">
        <v>38.578104000000003</v>
      </c>
      <c r="C366" s="11">
        <v>-9.8510799814001335E-3</v>
      </c>
      <c r="D366" s="3">
        <f t="shared" si="10"/>
        <v>0.99014892001859989</v>
      </c>
      <c r="E366" s="11">
        <f t="shared" si="11"/>
        <v>1.1677291801540808E-4</v>
      </c>
    </row>
    <row r="367" spans="1:5" x14ac:dyDescent="0.25">
      <c r="A367" s="1">
        <v>41074</v>
      </c>
      <c r="B367" s="3">
        <v>38.569105</v>
      </c>
      <c r="C367" s="11">
        <v>-2.332670366590039E-4</v>
      </c>
      <c r="D367" s="3">
        <f t="shared" si="10"/>
        <v>0.99976673296334095</v>
      </c>
      <c r="E367" s="11">
        <f t="shared" si="11"/>
        <v>1.4121493768617427E-6</v>
      </c>
    </row>
    <row r="368" spans="1:5" x14ac:dyDescent="0.25">
      <c r="A368" s="1">
        <v>41075</v>
      </c>
      <c r="B368" s="3">
        <v>38.407162999999997</v>
      </c>
      <c r="C368" s="11">
        <v>-4.1987492320603075E-3</v>
      </c>
      <c r="D368" s="3">
        <f t="shared" si="10"/>
        <v>0.99580125076793968</v>
      </c>
      <c r="E368" s="11">
        <f t="shared" si="11"/>
        <v>2.6561872037837559E-5</v>
      </c>
    </row>
    <row r="369" spans="1:5" x14ac:dyDescent="0.25">
      <c r="A369" s="1">
        <v>41078</v>
      </c>
      <c r="B369" s="3">
        <v>38.596097999999998</v>
      </c>
      <c r="C369" s="11">
        <v>4.9192646694576417E-3</v>
      </c>
      <c r="D369" s="3">
        <f t="shared" si="10"/>
        <v>1.0049192646694576</v>
      </c>
      <c r="E369" s="11">
        <f t="shared" si="11"/>
        <v>1.5714824485280069E-5</v>
      </c>
    </row>
    <row r="370" spans="1:5" x14ac:dyDescent="0.25">
      <c r="A370" s="1">
        <v>41079</v>
      </c>
      <c r="B370" s="3">
        <v>38.524121999999998</v>
      </c>
      <c r="C370" s="11">
        <v>-1.864851726721167E-3</v>
      </c>
      <c r="D370" s="3">
        <f t="shared" si="10"/>
        <v>0.99813514827327887</v>
      </c>
      <c r="E370" s="11">
        <f t="shared" si="11"/>
        <v>7.9519691382879877E-6</v>
      </c>
    </row>
    <row r="371" spans="1:5" x14ac:dyDescent="0.25">
      <c r="A371" s="1">
        <v>41080</v>
      </c>
      <c r="B371" s="3">
        <v>38.380173999999997</v>
      </c>
      <c r="C371" s="11">
        <v>-3.7365679612374227E-3</v>
      </c>
      <c r="D371" s="3">
        <f t="shared" si="10"/>
        <v>0.99626343203876255</v>
      </c>
      <c r="E371" s="11">
        <f t="shared" si="11"/>
        <v>2.2011484384155036E-5</v>
      </c>
    </row>
    <row r="372" spans="1:5" x14ac:dyDescent="0.25">
      <c r="A372" s="1">
        <v>41081</v>
      </c>
      <c r="B372" s="3">
        <v>37.984318000000002</v>
      </c>
      <c r="C372" s="11">
        <v>-1.0314075178502184E-2</v>
      </c>
      <c r="D372" s="3">
        <f t="shared" si="10"/>
        <v>0.98968592482149786</v>
      </c>
      <c r="E372" s="11">
        <f t="shared" si="11"/>
        <v>1.269936753883625E-4</v>
      </c>
    </row>
    <row r="373" spans="1:5" x14ac:dyDescent="0.25">
      <c r="A373" s="1">
        <v>41082</v>
      </c>
      <c r="B373" s="3">
        <v>38.596097999999998</v>
      </c>
      <c r="C373" s="11">
        <v>1.6106120425802985E-2</v>
      </c>
      <c r="D373" s="3">
        <f t="shared" si="10"/>
        <v>1.0161061204258031</v>
      </c>
      <c r="E373" s="11">
        <f t="shared" si="11"/>
        <v>2.2955427208808086E-4</v>
      </c>
    </row>
    <row r="374" spans="1:5" x14ac:dyDescent="0.25">
      <c r="A374" s="1">
        <v>41085</v>
      </c>
      <c r="B374" s="3">
        <v>38.380173999999997</v>
      </c>
      <c r="C374" s="11">
        <v>-5.5944515427440653E-3</v>
      </c>
      <c r="D374" s="3">
        <f t="shared" si="10"/>
        <v>0.99440554845725593</v>
      </c>
      <c r="E374" s="11">
        <f t="shared" si="11"/>
        <v>4.2896257043112297E-5</v>
      </c>
    </row>
    <row r="375" spans="1:5" x14ac:dyDescent="0.25">
      <c r="A375" s="1">
        <v>41086</v>
      </c>
      <c r="B375" s="3">
        <v>38.254219999999997</v>
      </c>
      <c r="C375" s="11">
        <v>-3.281746455865472E-3</v>
      </c>
      <c r="D375" s="3">
        <f t="shared" si="10"/>
        <v>0.99671825354413457</v>
      </c>
      <c r="E375" s="11">
        <f t="shared" si="11"/>
        <v>1.7950629596919635E-5</v>
      </c>
    </row>
    <row r="376" spans="1:5" x14ac:dyDescent="0.25">
      <c r="A376" s="1">
        <v>41087</v>
      </c>
      <c r="B376" s="3">
        <v>38.497132999999998</v>
      </c>
      <c r="C376" s="11">
        <v>6.3499660952439103E-3</v>
      </c>
      <c r="D376" s="3">
        <f t="shared" si="10"/>
        <v>1.006349966095244</v>
      </c>
      <c r="E376" s="11">
        <f t="shared" si="11"/>
        <v>2.9104883611761523E-5</v>
      </c>
    </row>
    <row r="377" spans="1:5" x14ac:dyDescent="0.25">
      <c r="A377" s="1">
        <v>41088</v>
      </c>
      <c r="B377" s="3">
        <v>39.108913000000001</v>
      </c>
      <c r="C377" s="11">
        <v>1.5891573016619268E-2</v>
      </c>
      <c r="D377" s="3">
        <f t="shared" si="10"/>
        <v>1.0158915730166194</v>
      </c>
      <c r="E377" s="11">
        <f t="shared" si="11"/>
        <v>2.230990662543114E-4</v>
      </c>
    </row>
    <row r="378" spans="1:5" x14ac:dyDescent="0.25">
      <c r="A378" s="1">
        <v>41089</v>
      </c>
      <c r="B378" s="3">
        <v>39.360821000000001</v>
      </c>
      <c r="C378" s="11">
        <v>6.4411915513990442E-3</v>
      </c>
      <c r="D378" s="3">
        <f t="shared" si="10"/>
        <v>1.0064411915513991</v>
      </c>
      <c r="E378" s="11">
        <f t="shared" si="11"/>
        <v>3.0097509067306755E-5</v>
      </c>
    </row>
    <row r="379" spans="1:5" x14ac:dyDescent="0.25">
      <c r="A379" s="1">
        <v>41092</v>
      </c>
      <c r="B379" s="3">
        <v>39.171889999999998</v>
      </c>
      <c r="C379" s="11">
        <v>-4.7999760980596343E-3</v>
      </c>
      <c r="D379" s="3">
        <f t="shared" si="10"/>
        <v>0.9952000239019404</v>
      </c>
      <c r="E379" s="11">
        <f t="shared" si="11"/>
        <v>3.3120577210471356E-5</v>
      </c>
    </row>
    <row r="380" spans="1:5" x14ac:dyDescent="0.25">
      <c r="A380" s="1">
        <v>41093</v>
      </c>
      <c r="B380" s="3">
        <v>39.495773999999997</v>
      </c>
      <c r="C380" s="11">
        <v>8.2682760520362848E-3</v>
      </c>
      <c r="D380" s="3">
        <f t="shared" si="10"/>
        <v>1.0082682760520363</v>
      </c>
      <c r="E380" s="11">
        <f t="shared" si="11"/>
        <v>5.3482955286410415E-5</v>
      </c>
    </row>
    <row r="381" spans="1:5" x14ac:dyDescent="0.25">
      <c r="A381" s="1">
        <v>41095</v>
      </c>
      <c r="B381" s="3">
        <v>39.513764000000002</v>
      </c>
      <c r="C381" s="11">
        <v>4.5549176982845341E-4</v>
      </c>
      <c r="D381" s="3">
        <f t="shared" si="10"/>
        <v>1.0004554917698285</v>
      </c>
      <c r="E381" s="11">
        <f t="shared" si="11"/>
        <v>2.4958028480390077E-7</v>
      </c>
    </row>
    <row r="382" spans="1:5" x14ac:dyDescent="0.25">
      <c r="A382" s="1">
        <v>41096</v>
      </c>
      <c r="B382" s="3">
        <v>38.964964999999999</v>
      </c>
      <c r="C382" s="11">
        <v>-1.3888805936078438E-2</v>
      </c>
      <c r="D382" s="3">
        <f t="shared" si="10"/>
        <v>0.98611119406392156</v>
      </c>
      <c r="E382" s="11">
        <f t="shared" si="11"/>
        <v>2.2034070856889339E-4</v>
      </c>
    </row>
    <row r="383" spans="1:5" x14ac:dyDescent="0.25">
      <c r="A383" s="1">
        <v>41099</v>
      </c>
      <c r="B383" s="3">
        <v>38.892989</v>
      </c>
      <c r="C383" s="11">
        <v>-1.847197860950199E-3</v>
      </c>
      <c r="D383" s="3">
        <f t="shared" si="10"/>
        <v>0.99815280213904978</v>
      </c>
      <c r="E383" s="11">
        <f t="shared" si="11"/>
        <v>7.8527156916489641E-6</v>
      </c>
    </row>
    <row r="384" spans="1:5" x14ac:dyDescent="0.25">
      <c r="A384" s="1">
        <v>41100</v>
      </c>
      <c r="B384" s="3">
        <v>39.441792</v>
      </c>
      <c r="C384" s="11">
        <v>1.4110589443254143E-2</v>
      </c>
      <c r="D384" s="3">
        <f t="shared" si="10"/>
        <v>1.0141105894432541</v>
      </c>
      <c r="E384" s="11">
        <f t="shared" si="11"/>
        <v>1.7306764240119924E-4</v>
      </c>
    </row>
    <row r="385" spans="1:5" x14ac:dyDescent="0.25">
      <c r="A385" s="1">
        <v>41101</v>
      </c>
      <c r="B385" s="3">
        <v>39.252861000000003</v>
      </c>
      <c r="C385" s="11">
        <v>-4.7901221120986749E-3</v>
      </c>
      <c r="D385" s="3">
        <f t="shared" si="10"/>
        <v>0.99520987788790127</v>
      </c>
      <c r="E385" s="11">
        <f t="shared" si="11"/>
        <v>3.3007253987582821E-5</v>
      </c>
    </row>
    <row r="386" spans="1:5" x14ac:dyDescent="0.25">
      <c r="A386" s="1">
        <v>41102</v>
      </c>
      <c r="B386" s="3">
        <v>39.315837999999999</v>
      </c>
      <c r="C386" s="11">
        <v>1.6043926072037526E-3</v>
      </c>
      <c r="D386" s="3">
        <f t="shared" si="10"/>
        <v>1.0016043926072038</v>
      </c>
      <c r="E386" s="11">
        <f t="shared" si="11"/>
        <v>4.2161740895361077E-7</v>
      </c>
    </row>
    <row r="387" spans="1:5" x14ac:dyDescent="0.25">
      <c r="A387" s="1">
        <v>41103</v>
      </c>
      <c r="B387" s="3">
        <v>39.666710999999999</v>
      </c>
      <c r="C387" s="11">
        <v>8.9244695738139937E-3</v>
      </c>
      <c r="D387" s="3">
        <f t="shared" si="10"/>
        <v>1.008924469573814</v>
      </c>
      <c r="E387" s="11">
        <f t="shared" si="11"/>
        <v>6.3511299628889539E-5</v>
      </c>
    </row>
    <row r="388" spans="1:5" x14ac:dyDescent="0.25">
      <c r="A388" s="1">
        <v>41106</v>
      </c>
      <c r="B388" s="3">
        <v>39.036937000000002</v>
      </c>
      <c r="C388" s="11">
        <v>-1.5876637717707365E-2</v>
      </c>
      <c r="D388" s="3">
        <f t="shared" ref="D388:D451" si="12">1+C388</f>
        <v>0.98412336228229269</v>
      </c>
      <c r="E388" s="11">
        <f t="shared" ref="E388:E451" si="13">(C388-$J$6)^2</f>
        <v>2.8330644792511674E-4</v>
      </c>
    </row>
    <row r="389" spans="1:5" x14ac:dyDescent="0.25">
      <c r="A389" s="1">
        <v>41107</v>
      </c>
      <c r="B389" s="3">
        <v>39.261856000000002</v>
      </c>
      <c r="C389" s="11">
        <v>5.7616969282195439E-3</v>
      </c>
      <c r="D389" s="3">
        <f t="shared" si="12"/>
        <v>1.0057616969282195</v>
      </c>
      <c r="E389" s="11">
        <f t="shared" si="13"/>
        <v>2.3103644370288355E-5</v>
      </c>
    </row>
    <row r="390" spans="1:5" x14ac:dyDescent="0.25">
      <c r="A390" s="1">
        <v>41108</v>
      </c>
      <c r="B390" s="3">
        <v>39.666710999999999</v>
      </c>
      <c r="C390" s="11">
        <v>1.0311662291257901E-2</v>
      </c>
      <c r="D390" s="3">
        <f t="shared" si="12"/>
        <v>1.0103116622912578</v>
      </c>
      <c r="E390" s="11">
        <f t="shared" si="13"/>
        <v>8.7545784155416344E-5</v>
      </c>
    </row>
    <row r="391" spans="1:5" x14ac:dyDescent="0.25">
      <c r="A391" s="1">
        <v>41109</v>
      </c>
      <c r="B391" s="3">
        <v>39.540756999999999</v>
      </c>
      <c r="C391" s="11">
        <v>-3.1753073754968021E-3</v>
      </c>
      <c r="D391" s="3">
        <f t="shared" si="12"/>
        <v>0.99682469262450324</v>
      </c>
      <c r="E391" s="11">
        <f t="shared" si="13"/>
        <v>1.7060032780388978E-5</v>
      </c>
    </row>
    <row r="392" spans="1:5" x14ac:dyDescent="0.25">
      <c r="A392" s="1">
        <v>41110</v>
      </c>
      <c r="B392" s="3">
        <v>39.387810000000002</v>
      </c>
      <c r="C392" s="11">
        <v>-3.8680847713663527E-3</v>
      </c>
      <c r="D392" s="3">
        <f t="shared" si="12"/>
        <v>0.99613191522863365</v>
      </c>
      <c r="E392" s="11">
        <f t="shared" si="13"/>
        <v>2.3262840067447234E-5</v>
      </c>
    </row>
    <row r="393" spans="1:5" x14ac:dyDescent="0.25">
      <c r="A393" s="1">
        <v>41113</v>
      </c>
      <c r="B393" s="3">
        <v>39.135902000000002</v>
      </c>
      <c r="C393" s="11">
        <v>-6.3955827957939328E-3</v>
      </c>
      <c r="D393" s="3">
        <f t="shared" si="12"/>
        <v>0.99360441720420611</v>
      </c>
      <c r="E393" s="11">
        <f t="shared" si="13"/>
        <v>5.4032124138124144E-5</v>
      </c>
    </row>
    <row r="394" spans="1:5" x14ac:dyDescent="0.25">
      <c r="A394" s="1">
        <v>41114</v>
      </c>
      <c r="B394" s="3">
        <v>38.991954</v>
      </c>
      <c r="C394" s="11">
        <v>-3.678157207159854E-3</v>
      </c>
      <c r="D394" s="3">
        <f t="shared" si="12"/>
        <v>0.9963218427928402</v>
      </c>
      <c r="E394" s="11">
        <f t="shared" si="13"/>
        <v>2.1466811758568714E-5</v>
      </c>
    </row>
    <row r="395" spans="1:5" x14ac:dyDescent="0.25">
      <c r="A395" s="1">
        <v>41115</v>
      </c>
      <c r="B395" s="3">
        <v>39.378815000000003</v>
      </c>
      <c r="C395" s="11">
        <v>9.9215597146017163E-3</v>
      </c>
      <c r="D395" s="3">
        <f t="shared" si="12"/>
        <v>1.0099215597146016</v>
      </c>
      <c r="E395" s="11">
        <f t="shared" si="13"/>
        <v>8.0397904118125605E-5</v>
      </c>
    </row>
    <row r="396" spans="1:5" x14ac:dyDescent="0.25">
      <c r="A396" s="1">
        <v>41116</v>
      </c>
      <c r="B396" s="3">
        <v>40.179526000000003</v>
      </c>
      <c r="C396" s="11">
        <v>2.0333547365506039E-2</v>
      </c>
      <c r="D396" s="3">
        <f t="shared" si="12"/>
        <v>1.020333547365506</v>
      </c>
      <c r="E396" s="11">
        <f t="shared" si="13"/>
        <v>3.7552531220733538E-4</v>
      </c>
    </row>
    <row r="397" spans="1:5" x14ac:dyDescent="0.25">
      <c r="A397" s="1">
        <v>41117</v>
      </c>
      <c r="B397" s="3">
        <v>41.016224999999999</v>
      </c>
      <c r="C397" s="11">
        <v>2.0824013702899227E-2</v>
      </c>
      <c r="D397" s="3">
        <f t="shared" si="12"/>
        <v>1.0208240137028992</v>
      </c>
      <c r="E397" s="11">
        <f t="shared" si="13"/>
        <v>3.9477484922837547E-4</v>
      </c>
    </row>
    <row r="398" spans="1:5" x14ac:dyDescent="0.25">
      <c r="A398" s="1">
        <v>41120</v>
      </c>
      <c r="B398" s="3">
        <v>41.007229000000002</v>
      </c>
      <c r="C398" s="11">
        <v>-2.1932783916599419E-4</v>
      </c>
      <c r="D398" s="3">
        <f t="shared" si="12"/>
        <v>0.99978067216083399</v>
      </c>
      <c r="E398" s="11">
        <f t="shared" si="13"/>
        <v>1.3792146964393524E-6</v>
      </c>
    </row>
    <row r="399" spans="1:5" x14ac:dyDescent="0.25">
      <c r="A399" s="1">
        <v>41121</v>
      </c>
      <c r="B399" s="3">
        <v>41.007229000000002</v>
      </c>
      <c r="C399" s="11">
        <v>0</v>
      </c>
      <c r="D399" s="3">
        <f t="shared" si="12"/>
        <v>1</v>
      </c>
      <c r="E399" s="11">
        <f t="shared" si="13"/>
        <v>9.1216229276433684E-7</v>
      </c>
    </row>
    <row r="400" spans="1:5" x14ac:dyDescent="0.25">
      <c r="A400" s="1">
        <v>41122</v>
      </c>
      <c r="B400" s="3">
        <v>40.890270999999998</v>
      </c>
      <c r="C400" s="11">
        <v>-2.852131266904279E-3</v>
      </c>
      <c r="D400" s="3">
        <f t="shared" si="12"/>
        <v>0.99714786873309569</v>
      </c>
      <c r="E400" s="11">
        <f t="shared" si="13"/>
        <v>1.4494795789032128E-5</v>
      </c>
    </row>
    <row r="401" spans="1:5" x14ac:dyDescent="0.25">
      <c r="A401" s="1">
        <v>41123</v>
      </c>
      <c r="B401" s="3">
        <v>40.575381999999998</v>
      </c>
      <c r="C401" s="11">
        <v>-7.7008293733245468E-3</v>
      </c>
      <c r="D401" s="3">
        <f t="shared" si="12"/>
        <v>0.9922991706266755</v>
      </c>
      <c r="E401" s="11">
        <f t="shared" si="13"/>
        <v>7.4924626478281865E-5</v>
      </c>
    </row>
    <row r="402" spans="1:5" x14ac:dyDescent="0.25">
      <c r="A402" s="1">
        <v>41124</v>
      </c>
      <c r="B402" s="3">
        <v>41.025219999999997</v>
      </c>
      <c r="C402" s="11">
        <v>1.1086476031205319E-2</v>
      </c>
      <c r="D402" s="3">
        <f t="shared" si="12"/>
        <v>1.0110864760312053</v>
      </c>
      <c r="E402" s="11">
        <f t="shared" si="13"/>
        <v>1.0264535010903141E-4</v>
      </c>
    </row>
    <row r="403" spans="1:5" x14ac:dyDescent="0.25">
      <c r="A403" s="1">
        <v>41127</v>
      </c>
      <c r="B403" s="3">
        <v>40.818294999999999</v>
      </c>
      <c r="C403" s="11">
        <v>-5.0438486374965999E-3</v>
      </c>
      <c r="D403" s="3">
        <f t="shared" si="12"/>
        <v>0.99495615136250337</v>
      </c>
      <c r="E403" s="11">
        <f t="shared" si="13"/>
        <v>3.5987047355127035E-5</v>
      </c>
    </row>
    <row r="404" spans="1:5" x14ac:dyDescent="0.25">
      <c r="A404" s="1">
        <v>41128</v>
      </c>
      <c r="B404" s="3">
        <v>40.692340999999999</v>
      </c>
      <c r="C404" s="11">
        <v>-3.0857241832369562E-3</v>
      </c>
      <c r="D404" s="3">
        <f t="shared" si="12"/>
        <v>0.99691427581676306</v>
      </c>
      <c r="E404" s="11">
        <f t="shared" si="13"/>
        <v>1.6328032811122322E-5</v>
      </c>
    </row>
    <row r="405" spans="1:5" x14ac:dyDescent="0.25">
      <c r="A405" s="1">
        <v>41129</v>
      </c>
      <c r="B405" s="3">
        <v>40.917259999999999</v>
      </c>
      <c r="C405" s="11">
        <v>5.5273054946629856E-3</v>
      </c>
      <c r="D405" s="3">
        <f t="shared" si="12"/>
        <v>1.005527305494663</v>
      </c>
      <c r="E405" s="11">
        <f t="shared" si="13"/>
        <v>2.090532024238505E-5</v>
      </c>
    </row>
    <row r="406" spans="1:5" x14ac:dyDescent="0.25">
      <c r="A406" s="1">
        <v>41130</v>
      </c>
      <c r="B406" s="3">
        <v>40.494410999999999</v>
      </c>
      <c r="C406" s="11">
        <v>-1.0334245254936409E-2</v>
      </c>
      <c r="D406" s="3">
        <f t="shared" si="12"/>
        <v>0.98966575474506358</v>
      </c>
      <c r="E406" s="11">
        <f t="shared" si="13"/>
        <v>1.2744868133531524E-4</v>
      </c>
    </row>
    <row r="407" spans="1:5" x14ac:dyDescent="0.25">
      <c r="A407" s="1">
        <v>41131</v>
      </c>
      <c r="B407" s="3">
        <v>40.512405000000001</v>
      </c>
      <c r="C407" s="11">
        <v>4.4435761764757164E-4</v>
      </c>
      <c r="D407" s="3">
        <f t="shared" si="12"/>
        <v>1.0004443576176476</v>
      </c>
      <c r="E407" s="11">
        <f t="shared" si="13"/>
        <v>2.608290560577379E-7</v>
      </c>
    </row>
    <row r="408" spans="1:5" x14ac:dyDescent="0.25">
      <c r="A408" s="1">
        <v>41134</v>
      </c>
      <c r="B408" s="3">
        <v>40.206515000000003</v>
      </c>
      <c r="C408" s="11">
        <v>-7.5505268077764821E-3</v>
      </c>
      <c r="D408" s="3">
        <f t="shared" si="12"/>
        <v>0.99244947319222354</v>
      </c>
      <c r="E408" s="11">
        <f t="shared" si="13"/>
        <v>7.2345209008985384E-5</v>
      </c>
    </row>
    <row r="409" spans="1:5" x14ac:dyDescent="0.25">
      <c r="A409" s="1">
        <v>41135</v>
      </c>
      <c r="B409" s="3">
        <v>40.458427</v>
      </c>
      <c r="C409" s="11">
        <v>6.2654522531981997E-3</v>
      </c>
      <c r="D409" s="3">
        <f t="shared" si="12"/>
        <v>1.0062654522531982</v>
      </c>
      <c r="E409" s="11">
        <f t="shared" si="13"/>
        <v>2.8200139725854589E-5</v>
      </c>
    </row>
    <row r="410" spans="1:5" x14ac:dyDescent="0.25">
      <c r="A410" s="1">
        <v>41136</v>
      </c>
      <c r="B410" s="3">
        <v>40.521403999999997</v>
      </c>
      <c r="C410" s="11">
        <v>1.5565854797072686E-3</v>
      </c>
      <c r="D410" s="3">
        <f t="shared" si="12"/>
        <v>1.0015565854797073</v>
      </c>
      <c r="E410" s="11">
        <f t="shared" si="13"/>
        <v>3.6181861264969745E-7</v>
      </c>
    </row>
    <row r="411" spans="1:5" x14ac:dyDescent="0.25">
      <c r="A411" s="1">
        <v>41137</v>
      </c>
      <c r="B411" s="3">
        <v>40.404445000000003</v>
      </c>
      <c r="C411" s="11">
        <v>-2.8863511244574414E-3</v>
      </c>
      <c r="D411" s="3">
        <f t="shared" si="12"/>
        <v>0.99711364887554255</v>
      </c>
      <c r="E411" s="11">
        <f t="shared" si="13"/>
        <v>1.4756530686294377E-5</v>
      </c>
    </row>
    <row r="412" spans="1:5" x14ac:dyDescent="0.25">
      <c r="A412" s="1">
        <v>41138</v>
      </c>
      <c r="B412" s="3">
        <v>40.629364000000002</v>
      </c>
      <c r="C412" s="11">
        <v>5.5666895065629501E-3</v>
      </c>
      <c r="D412" s="3">
        <f t="shared" si="12"/>
        <v>1.0055666895065629</v>
      </c>
      <c r="E412" s="11">
        <f t="shared" si="13"/>
        <v>2.1267017149089052E-5</v>
      </c>
    </row>
    <row r="413" spans="1:5" x14ac:dyDescent="0.25">
      <c r="A413" s="1">
        <v>41141</v>
      </c>
      <c r="B413" s="3">
        <v>40.872276999999997</v>
      </c>
      <c r="C413" s="11">
        <v>5.9787546760513991E-3</v>
      </c>
      <c r="D413" s="3">
        <f t="shared" si="12"/>
        <v>1.0059787546760515</v>
      </c>
      <c r="E413" s="11">
        <f t="shared" si="13"/>
        <v>2.5237388852187431E-5</v>
      </c>
    </row>
    <row r="414" spans="1:5" x14ac:dyDescent="0.25">
      <c r="A414" s="1">
        <v>41142</v>
      </c>
      <c r="B414" s="3">
        <v>40.773311999999997</v>
      </c>
      <c r="C414" s="11">
        <v>-2.4213233825949986E-3</v>
      </c>
      <c r="D414" s="3">
        <f t="shared" si="12"/>
        <v>0.99757867661740496</v>
      </c>
      <c r="E414" s="11">
        <f t="shared" si="13"/>
        <v>1.140004495795275E-5</v>
      </c>
    </row>
    <row r="415" spans="1:5" x14ac:dyDescent="0.25">
      <c r="A415" s="1">
        <v>41143</v>
      </c>
      <c r="B415" s="3">
        <v>40.782310000000003</v>
      </c>
      <c r="C415" s="11">
        <v>2.2068356870311127E-4</v>
      </c>
      <c r="D415" s="3">
        <f t="shared" si="12"/>
        <v>1.0002206835687031</v>
      </c>
      <c r="E415" s="11">
        <f t="shared" si="13"/>
        <v>5.3932618930706002E-7</v>
      </c>
    </row>
    <row r="416" spans="1:5" x14ac:dyDescent="0.25">
      <c r="A416" s="1">
        <v>41144</v>
      </c>
      <c r="B416" s="3">
        <v>40.188521000000001</v>
      </c>
      <c r="C416" s="11">
        <v>-1.4559964847503758E-2</v>
      </c>
      <c r="D416" s="3">
        <f t="shared" si="12"/>
        <v>0.98544003515249623</v>
      </c>
      <c r="E416" s="11">
        <f t="shared" si="13"/>
        <v>2.4071636460376792E-4</v>
      </c>
    </row>
    <row r="417" spans="1:5" x14ac:dyDescent="0.25">
      <c r="A417" s="1">
        <v>41145</v>
      </c>
      <c r="B417" s="3">
        <v>40.656353000000003</v>
      </c>
      <c r="C417" s="11">
        <v>1.164093597771367E-2</v>
      </c>
      <c r="D417" s="3">
        <f t="shared" si="12"/>
        <v>1.0116409359777137</v>
      </c>
      <c r="E417" s="11">
        <f t="shared" si="13"/>
        <v>1.1418769155063616E-4</v>
      </c>
    </row>
    <row r="418" spans="1:5" x14ac:dyDescent="0.25">
      <c r="A418" s="1">
        <v>41148</v>
      </c>
      <c r="B418" s="3">
        <v>40.791305999999999</v>
      </c>
      <c r="C418" s="11">
        <v>3.3193582316642092E-3</v>
      </c>
      <c r="D418" s="3">
        <f t="shared" si="12"/>
        <v>1.0033193582316642</v>
      </c>
      <c r="E418" s="11">
        <f t="shared" si="13"/>
        <v>5.5898499605932121E-6</v>
      </c>
    </row>
    <row r="419" spans="1:5" x14ac:dyDescent="0.25">
      <c r="A419" s="1">
        <v>41149</v>
      </c>
      <c r="B419" s="3">
        <v>40.476421000000002</v>
      </c>
      <c r="C419" s="11">
        <v>-7.7194145242615369E-3</v>
      </c>
      <c r="D419" s="3">
        <f t="shared" si="12"/>
        <v>0.9922805854757385</v>
      </c>
      <c r="E419" s="11">
        <f t="shared" si="13"/>
        <v>7.5246714348632335E-5</v>
      </c>
    </row>
    <row r="420" spans="1:5" x14ac:dyDescent="0.25">
      <c r="A420" s="1">
        <v>41150</v>
      </c>
      <c r="B420" s="3">
        <v>40.539397999999998</v>
      </c>
      <c r="C420" s="11">
        <v>1.5558934916700394E-3</v>
      </c>
      <c r="D420" s="3">
        <f t="shared" si="12"/>
        <v>1.00155589349167</v>
      </c>
      <c r="E420" s="11">
        <f t="shared" si="13"/>
        <v>3.609866110643646E-7</v>
      </c>
    </row>
    <row r="421" spans="1:5" x14ac:dyDescent="0.25">
      <c r="A421" s="1">
        <v>41151</v>
      </c>
      <c r="B421" s="3">
        <v>40.125543999999998</v>
      </c>
      <c r="C421" s="11">
        <v>-1.0208686374671884E-2</v>
      </c>
      <c r="D421" s="3">
        <f t="shared" si="12"/>
        <v>0.98979131362532813</v>
      </c>
      <c r="E421" s="11">
        <f t="shared" si="13"/>
        <v>1.2462949833132205E-4</v>
      </c>
    </row>
    <row r="422" spans="1:5" x14ac:dyDescent="0.25">
      <c r="A422" s="1">
        <v>41152</v>
      </c>
      <c r="B422" s="3">
        <v>40.314478999999999</v>
      </c>
      <c r="C422" s="11">
        <v>4.7085965987152907E-3</v>
      </c>
      <c r="D422" s="3">
        <f t="shared" si="12"/>
        <v>1.0047085965987153</v>
      </c>
      <c r="E422" s="11">
        <f t="shared" si="13"/>
        <v>1.4088947826592433E-5</v>
      </c>
    </row>
    <row r="423" spans="1:5" x14ac:dyDescent="0.25">
      <c r="A423" s="1">
        <v>41156</v>
      </c>
      <c r="B423" s="3">
        <v>40.422438999999997</v>
      </c>
      <c r="C423" s="11">
        <v>2.6779460550637032E-3</v>
      </c>
      <c r="D423" s="3">
        <f t="shared" si="12"/>
        <v>1.0026779460550637</v>
      </c>
      <c r="E423" s="11">
        <f t="shared" si="13"/>
        <v>2.9682954288783079E-6</v>
      </c>
    </row>
    <row r="424" spans="1:5" x14ac:dyDescent="0.25">
      <c r="A424" s="1">
        <v>41157</v>
      </c>
      <c r="B424" s="3">
        <v>40.296484999999997</v>
      </c>
      <c r="C424" s="11">
        <v>-3.1159426080153187E-3</v>
      </c>
      <c r="D424" s="3">
        <f t="shared" si="12"/>
        <v>0.99688405739198471</v>
      </c>
      <c r="E424" s="11">
        <f t="shared" si="13"/>
        <v>1.6573158947980339E-5</v>
      </c>
    </row>
    <row r="425" spans="1:5" x14ac:dyDescent="0.25">
      <c r="A425" s="1">
        <v>41158</v>
      </c>
      <c r="B425" s="3">
        <v>40.881272000000003</v>
      </c>
      <c r="C425" s="11">
        <v>1.4512109430884747E-2</v>
      </c>
      <c r="D425" s="3">
        <f t="shared" si="12"/>
        <v>1.0145121094308847</v>
      </c>
      <c r="E425" s="11">
        <f t="shared" si="13"/>
        <v>1.8379326720155642E-4</v>
      </c>
    </row>
    <row r="426" spans="1:5" x14ac:dyDescent="0.25">
      <c r="A426" s="1">
        <v>41159</v>
      </c>
      <c r="B426" s="3">
        <v>40.431434000000003</v>
      </c>
      <c r="C426" s="11">
        <v>-1.1003522590980039E-2</v>
      </c>
      <c r="D426" s="3">
        <f t="shared" si="12"/>
        <v>0.98899647740901997</v>
      </c>
      <c r="E426" s="11">
        <f t="shared" si="13"/>
        <v>1.4300798168125666E-4</v>
      </c>
    </row>
    <row r="427" spans="1:5" x14ac:dyDescent="0.25">
      <c r="A427" s="1">
        <v>41162</v>
      </c>
      <c r="B427" s="3">
        <v>40.098554999999998</v>
      </c>
      <c r="C427" s="11">
        <v>-8.233173228533161E-3</v>
      </c>
      <c r="D427" s="3">
        <f t="shared" si="12"/>
        <v>0.99176682677146688</v>
      </c>
      <c r="E427" s="11">
        <f t="shared" si="13"/>
        <v>8.4423848143674976E-5</v>
      </c>
    </row>
    <row r="428" spans="1:5" x14ac:dyDescent="0.25">
      <c r="A428" s="1">
        <v>41163</v>
      </c>
      <c r="B428" s="3">
        <v>40.332473</v>
      </c>
      <c r="C428" s="11">
        <v>5.8335767959718935E-3</v>
      </c>
      <c r="D428" s="3">
        <f t="shared" si="12"/>
        <v>1.0058335767959719</v>
      </c>
      <c r="E428" s="11">
        <f t="shared" si="13"/>
        <v>2.3799810231519772E-5</v>
      </c>
    </row>
    <row r="429" spans="1:5" x14ac:dyDescent="0.25">
      <c r="A429" s="1">
        <v>41164</v>
      </c>
      <c r="B429" s="3">
        <v>40.341467999999999</v>
      </c>
      <c r="C429" s="11">
        <v>2.2302128609864202E-4</v>
      </c>
      <c r="D429" s="3">
        <f t="shared" si="12"/>
        <v>1.0002230212860987</v>
      </c>
      <c r="E429" s="11">
        <f t="shared" si="13"/>
        <v>5.3589806957673331E-7</v>
      </c>
    </row>
    <row r="430" spans="1:5" x14ac:dyDescent="0.25">
      <c r="A430" s="1">
        <v>41165</v>
      </c>
      <c r="B430" s="3">
        <v>41.157362999999997</v>
      </c>
      <c r="C430" s="11">
        <v>2.0224722610490964E-2</v>
      </c>
      <c r="D430" s="3">
        <f t="shared" si="12"/>
        <v>1.020224722610491</v>
      </c>
      <c r="E430" s="11">
        <f t="shared" si="13"/>
        <v>3.7131943933972291E-4</v>
      </c>
    </row>
    <row r="431" spans="1:5" x14ac:dyDescent="0.25">
      <c r="A431" s="1">
        <v>41166</v>
      </c>
      <c r="B431" s="3">
        <v>39.960717000000002</v>
      </c>
      <c r="C431" s="11">
        <v>-2.9074894812867243E-2</v>
      </c>
      <c r="D431" s="3">
        <f t="shared" si="12"/>
        <v>0.97092510518713271</v>
      </c>
      <c r="E431" s="11">
        <f t="shared" si="13"/>
        <v>9.0179889947402422E-4</v>
      </c>
    </row>
    <row r="432" spans="1:5" x14ac:dyDescent="0.25">
      <c r="A432" s="1">
        <v>41169</v>
      </c>
      <c r="B432" s="3">
        <v>39.915387000000003</v>
      </c>
      <c r="C432" s="11">
        <v>-1.1343640305553043E-3</v>
      </c>
      <c r="D432" s="3">
        <f t="shared" si="12"/>
        <v>0.99886563596944467</v>
      </c>
      <c r="E432" s="11">
        <f t="shared" si="13"/>
        <v>4.365742417312105E-6</v>
      </c>
    </row>
    <row r="433" spans="1:5" x14ac:dyDescent="0.25">
      <c r="A433" s="1">
        <v>41170</v>
      </c>
      <c r="B433" s="3">
        <v>40.223613999999998</v>
      </c>
      <c r="C433" s="11">
        <v>7.722009559872115E-3</v>
      </c>
      <c r="D433" s="3">
        <f t="shared" si="12"/>
        <v>1.007722009559872</v>
      </c>
      <c r="E433" s="11">
        <f t="shared" si="13"/>
        <v>4.5791445585962837E-5</v>
      </c>
    </row>
    <row r="434" spans="1:5" x14ac:dyDescent="0.25">
      <c r="A434" s="1">
        <v>41171</v>
      </c>
      <c r="B434" s="3">
        <v>40.513710000000003</v>
      </c>
      <c r="C434" s="11">
        <v>7.212081937739495E-3</v>
      </c>
      <c r="D434" s="3">
        <f t="shared" si="12"/>
        <v>1.0072120819377395</v>
      </c>
      <c r="E434" s="11">
        <f t="shared" si="13"/>
        <v>3.9150174883633226E-5</v>
      </c>
    </row>
    <row r="435" spans="1:5" x14ac:dyDescent="0.25">
      <c r="A435" s="1">
        <v>41172</v>
      </c>
      <c r="B435" s="3">
        <v>40.305204000000003</v>
      </c>
      <c r="C435" s="11">
        <v>-5.146554092429448E-3</v>
      </c>
      <c r="D435" s="3">
        <f t="shared" si="12"/>
        <v>0.99485344590757052</v>
      </c>
      <c r="E435" s="11">
        <f t="shared" si="13"/>
        <v>3.7229839486966587E-5</v>
      </c>
    </row>
    <row r="436" spans="1:5" x14ac:dyDescent="0.25">
      <c r="A436" s="1">
        <v>41173</v>
      </c>
      <c r="B436" s="3">
        <v>39.679685999999997</v>
      </c>
      <c r="C436" s="11">
        <v>-1.5519534400570374E-2</v>
      </c>
      <c r="D436" s="3">
        <f t="shared" si="12"/>
        <v>0.98448046559942959</v>
      </c>
      <c r="E436" s="11">
        <f t="shared" si="13"/>
        <v>2.7141265204456874E-4</v>
      </c>
    </row>
    <row r="437" spans="1:5" x14ac:dyDescent="0.25">
      <c r="A437" s="1">
        <v>41176</v>
      </c>
      <c r="B437" s="3">
        <v>39.770339</v>
      </c>
      <c r="C437" s="11">
        <v>2.2846198934135518E-3</v>
      </c>
      <c r="D437" s="3">
        <f t="shared" si="12"/>
        <v>1.0022846198934134</v>
      </c>
      <c r="E437" s="11">
        <f t="shared" si="13"/>
        <v>1.7676979244299545E-6</v>
      </c>
    </row>
    <row r="438" spans="1:5" x14ac:dyDescent="0.25">
      <c r="A438" s="1">
        <v>41177</v>
      </c>
      <c r="B438" s="3">
        <v>39.60716</v>
      </c>
      <c r="C438" s="11">
        <v>-4.103032664619719E-3</v>
      </c>
      <c r="D438" s="3">
        <f t="shared" si="12"/>
        <v>0.99589696733538025</v>
      </c>
      <c r="E438" s="11">
        <f t="shared" si="13"/>
        <v>2.558442156734261E-5</v>
      </c>
    </row>
    <row r="439" spans="1:5" x14ac:dyDescent="0.25">
      <c r="A439" s="1">
        <v>41178</v>
      </c>
      <c r="B439" s="3">
        <v>39.851928999999998</v>
      </c>
      <c r="C439" s="11">
        <v>6.1799179744267962E-3</v>
      </c>
      <c r="D439" s="3">
        <f t="shared" si="12"/>
        <v>1.0061799179744269</v>
      </c>
      <c r="E439" s="11">
        <f t="shared" si="13"/>
        <v>2.7299016727966083E-5</v>
      </c>
    </row>
    <row r="440" spans="1:5" x14ac:dyDescent="0.25">
      <c r="A440" s="1">
        <v>41179</v>
      </c>
      <c r="B440" s="3">
        <v>40.250813000000001</v>
      </c>
      <c r="C440" s="11">
        <v>1.0009151627265081E-2</v>
      </c>
      <c r="D440" s="3">
        <f t="shared" si="12"/>
        <v>1.0100091516272651</v>
      </c>
      <c r="E440" s="11">
        <f t="shared" si="13"/>
        <v>8.197636010019443E-5</v>
      </c>
    </row>
    <row r="441" spans="1:5" x14ac:dyDescent="0.25">
      <c r="A441" s="1">
        <v>41180</v>
      </c>
      <c r="B441" s="3">
        <v>40.368662</v>
      </c>
      <c r="C441" s="11">
        <v>2.9278663265758049E-3</v>
      </c>
      <c r="D441" s="3">
        <f t="shared" si="12"/>
        <v>1.0029278663265757</v>
      </c>
      <c r="E441" s="11">
        <f t="shared" si="13"/>
        <v>3.8919179350552023E-6</v>
      </c>
    </row>
    <row r="442" spans="1:5" x14ac:dyDescent="0.25">
      <c r="A442" s="1">
        <v>41183</v>
      </c>
      <c r="B442" s="3">
        <v>40.459319000000001</v>
      </c>
      <c r="C442" s="11">
        <v>2.2457271434956206E-3</v>
      </c>
      <c r="D442" s="3">
        <f t="shared" si="12"/>
        <v>1.0022457271434957</v>
      </c>
      <c r="E442" s="11">
        <f t="shared" si="13"/>
        <v>1.6657910135165733E-6</v>
      </c>
    </row>
    <row r="443" spans="1:5" x14ac:dyDescent="0.25">
      <c r="A443" s="1">
        <v>41184</v>
      </c>
      <c r="B443" s="3">
        <v>40.477449999999997</v>
      </c>
      <c r="C443" s="11">
        <v>4.481291442398422E-4</v>
      </c>
      <c r="D443" s="3">
        <f t="shared" si="12"/>
        <v>1.0004481291442398</v>
      </c>
      <c r="E443" s="11">
        <f t="shared" si="13"/>
        <v>2.5699093564019208E-7</v>
      </c>
    </row>
    <row r="444" spans="1:5" x14ac:dyDescent="0.25">
      <c r="A444" s="1">
        <v>41185</v>
      </c>
      <c r="B444" s="3">
        <v>40.160156000000001</v>
      </c>
      <c r="C444" s="11">
        <v>-7.8387843107704872E-3</v>
      </c>
      <c r="D444" s="3">
        <f t="shared" si="12"/>
        <v>0.99216121568922955</v>
      </c>
      <c r="E444" s="11">
        <f t="shared" si="13"/>
        <v>7.7331906674466241E-5</v>
      </c>
    </row>
    <row r="445" spans="1:5" x14ac:dyDescent="0.25">
      <c r="A445" s="1">
        <v>41186</v>
      </c>
      <c r="B445" s="3">
        <v>39.661554000000002</v>
      </c>
      <c r="C445" s="11">
        <v>-1.2415340219295917E-2</v>
      </c>
      <c r="D445" s="3">
        <f t="shared" si="12"/>
        <v>0.98758465978070409</v>
      </c>
      <c r="E445" s="11">
        <f t="shared" si="13"/>
        <v>1.7876791966016706E-4</v>
      </c>
    </row>
    <row r="446" spans="1:5" x14ac:dyDescent="0.25">
      <c r="A446" s="1">
        <v>41187</v>
      </c>
      <c r="B446" s="3">
        <v>39.906323</v>
      </c>
      <c r="C446" s="11">
        <v>6.1714425007148733E-3</v>
      </c>
      <c r="D446" s="3">
        <f t="shared" si="12"/>
        <v>1.0061714425007149</v>
      </c>
      <c r="E446" s="11">
        <f t="shared" si="13"/>
        <v>2.7210522470147989E-5</v>
      </c>
    </row>
    <row r="447" spans="1:5" x14ac:dyDescent="0.25">
      <c r="A447" s="1">
        <v>41190</v>
      </c>
      <c r="B447" s="3">
        <v>39.933517999999999</v>
      </c>
      <c r="C447" s="11">
        <v>6.8147095386360127E-4</v>
      </c>
      <c r="D447" s="3">
        <f t="shared" si="12"/>
        <v>1.0006814709538636</v>
      </c>
      <c r="E447" s="11">
        <f t="shared" si="13"/>
        <v>7.4857465865299305E-8</v>
      </c>
    </row>
    <row r="448" spans="1:5" x14ac:dyDescent="0.25">
      <c r="A448" s="1">
        <v>41191</v>
      </c>
      <c r="B448" s="3">
        <v>39.806601999999998</v>
      </c>
      <c r="C448" s="11">
        <v>-3.1781822978882391E-3</v>
      </c>
      <c r="D448" s="3">
        <f t="shared" si="12"/>
        <v>0.99682181770211176</v>
      </c>
      <c r="E448" s="11">
        <f t="shared" si="13"/>
        <v>1.7083790085171602E-5</v>
      </c>
    </row>
    <row r="449" spans="1:5" x14ac:dyDescent="0.25">
      <c r="A449" s="1">
        <v>41192</v>
      </c>
      <c r="B449" s="3">
        <v>39.190148000000001</v>
      </c>
      <c r="C449" s="11">
        <v>-1.5486225124164012E-2</v>
      </c>
      <c r="D449" s="3">
        <f t="shared" si="12"/>
        <v>0.98451377487583602</v>
      </c>
      <c r="E449" s="11">
        <f t="shared" si="13"/>
        <v>2.7031624712400414E-4</v>
      </c>
    </row>
    <row r="450" spans="1:5" x14ac:dyDescent="0.25">
      <c r="A450" s="1">
        <v>41193</v>
      </c>
      <c r="B450" s="3">
        <v>39.353327</v>
      </c>
      <c r="C450" s="11">
        <v>4.1637760592279343E-3</v>
      </c>
      <c r="D450" s="3">
        <f t="shared" si="12"/>
        <v>1.0041637760592279</v>
      </c>
      <c r="E450" s="11">
        <f t="shared" si="13"/>
        <v>1.0295782520553737E-5</v>
      </c>
    </row>
    <row r="451" spans="1:5" x14ac:dyDescent="0.25">
      <c r="A451" s="1">
        <v>41194</v>
      </c>
      <c r="B451" s="3">
        <v>39.398654000000001</v>
      </c>
      <c r="C451" s="11">
        <v>1.1517958824675825E-3</v>
      </c>
      <c r="D451" s="3">
        <f t="shared" si="12"/>
        <v>1.0011517958824676</v>
      </c>
      <c r="E451" s="11">
        <f t="shared" si="13"/>
        <v>3.8700333806489536E-8</v>
      </c>
    </row>
    <row r="452" spans="1:5" x14ac:dyDescent="0.25">
      <c r="A452" s="1">
        <v>41197</v>
      </c>
      <c r="B452" s="3">
        <v>39.579965000000001</v>
      </c>
      <c r="C452" s="11">
        <v>4.6019592445975662E-3</v>
      </c>
      <c r="D452" s="3">
        <f t="shared" ref="D452:D515" si="14">1+C452</f>
        <v>1.0046019592445976</v>
      </c>
      <c r="E452" s="11">
        <f t="shared" ref="E452:E515" si="15">(C452-$J$6)^2</f>
        <v>1.3299787462289555E-5</v>
      </c>
    </row>
    <row r="453" spans="1:5" x14ac:dyDescent="0.25">
      <c r="A453" s="1">
        <v>41198</v>
      </c>
      <c r="B453" s="3">
        <v>40.413992</v>
      </c>
      <c r="C453" s="11">
        <v>2.1071948901420175E-2</v>
      </c>
      <c r="D453" s="3">
        <f t="shared" si="14"/>
        <v>1.0210719489014202</v>
      </c>
      <c r="E453" s="11">
        <f t="shared" si="15"/>
        <v>4.0468874116239578E-4</v>
      </c>
    </row>
    <row r="454" spans="1:5" x14ac:dyDescent="0.25">
      <c r="A454" s="1">
        <v>41199</v>
      </c>
      <c r="B454" s="3">
        <v>40.513710000000003</v>
      </c>
      <c r="C454" s="11">
        <v>2.4674127712996743E-3</v>
      </c>
      <c r="D454" s="3">
        <f t="shared" si="14"/>
        <v>1.0024674127712996</v>
      </c>
      <c r="E454" s="11">
        <f t="shared" si="15"/>
        <v>2.2871749765680383E-6</v>
      </c>
    </row>
    <row r="455" spans="1:5" x14ac:dyDescent="0.25">
      <c r="A455" s="1">
        <v>41200</v>
      </c>
      <c r="B455" s="3">
        <v>41.03951</v>
      </c>
      <c r="C455" s="11">
        <v>1.2978322646827375E-2</v>
      </c>
      <c r="D455" s="3">
        <f t="shared" si="14"/>
        <v>1.0129783226468274</v>
      </c>
      <c r="E455" s="11">
        <f t="shared" si="15"/>
        <v>1.4455855904232955E-4</v>
      </c>
    </row>
    <row r="456" spans="1:5" x14ac:dyDescent="0.25">
      <c r="A456" s="1">
        <v>41201</v>
      </c>
      <c r="B456" s="3">
        <v>40.305204000000003</v>
      </c>
      <c r="C456" s="11">
        <v>-1.7892660024449527E-2</v>
      </c>
      <c r="D456" s="3">
        <f t="shared" si="14"/>
        <v>0.98210733997555044</v>
      </c>
      <c r="E456" s="11">
        <f t="shared" si="15"/>
        <v>3.5523699787880735E-4</v>
      </c>
    </row>
    <row r="457" spans="1:5" x14ac:dyDescent="0.25">
      <c r="A457" s="1">
        <v>41204</v>
      </c>
      <c r="B457" s="3">
        <v>40.187354999999997</v>
      </c>
      <c r="C457" s="11">
        <v>-2.923915234370399E-3</v>
      </c>
      <c r="D457" s="3">
        <f t="shared" si="14"/>
        <v>0.99707608476562959</v>
      </c>
      <c r="E457" s="11">
        <f t="shared" si="15"/>
        <v>1.5046541020445183E-5</v>
      </c>
    </row>
    <row r="458" spans="1:5" x14ac:dyDescent="0.25">
      <c r="A458" s="1">
        <v>41205</v>
      </c>
      <c r="B458" s="3">
        <v>39.933517999999999</v>
      </c>
      <c r="C458" s="11">
        <v>-6.3163400527354247E-3</v>
      </c>
      <c r="D458" s="3">
        <f t="shared" si="14"/>
        <v>0.9936836599472646</v>
      </c>
      <c r="E458" s="11">
        <f t="shared" si="15"/>
        <v>5.2873431471145766E-5</v>
      </c>
    </row>
    <row r="459" spans="1:5" x14ac:dyDescent="0.25">
      <c r="A459" s="1">
        <v>41206</v>
      </c>
      <c r="B459" s="3">
        <v>38.628087999999998</v>
      </c>
      <c r="C459" s="11">
        <v>-3.2690082551705094E-2</v>
      </c>
      <c r="D459" s="3">
        <f t="shared" si="14"/>
        <v>0.96730991744829486</v>
      </c>
      <c r="E459" s="11">
        <f t="shared" si="15"/>
        <v>1.1319964166204713E-3</v>
      </c>
    </row>
    <row r="460" spans="1:5" x14ac:dyDescent="0.25">
      <c r="A460" s="1">
        <v>41207</v>
      </c>
      <c r="B460" s="3">
        <v>38.909115999999997</v>
      </c>
      <c r="C460" s="11">
        <v>7.2752241840186131E-3</v>
      </c>
      <c r="D460" s="3">
        <f t="shared" si="14"/>
        <v>1.0072752241840186</v>
      </c>
      <c r="E460" s="11">
        <f t="shared" si="15"/>
        <v>3.9944325167183533E-5</v>
      </c>
    </row>
    <row r="461" spans="1:5" x14ac:dyDescent="0.25">
      <c r="A461" s="1">
        <v>41208</v>
      </c>
      <c r="B461" s="3">
        <v>38.764068000000002</v>
      </c>
      <c r="C461" s="11">
        <v>-3.7278667549269337E-3</v>
      </c>
      <c r="D461" s="3">
        <f t="shared" si="14"/>
        <v>0.99627213324507302</v>
      </c>
      <c r="E461" s="11">
        <f t="shared" si="15"/>
        <v>2.1929914242789231E-5</v>
      </c>
    </row>
    <row r="462" spans="1:5" x14ac:dyDescent="0.25">
      <c r="A462" s="1">
        <v>41213</v>
      </c>
      <c r="B462" s="3">
        <v>38.845658</v>
      </c>
      <c r="C462" s="11">
        <v>2.1047842553572676E-3</v>
      </c>
      <c r="D462" s="3">
        <f t="shared" si="14"/>
        <v>1.0021047842553572</v>
      </c>
      <c r="E462" s="11">
        <f t="shared" si="15"/>
        <v>1.3218385499046862E-6</v>
      </c>
    </row>
    <row r="463" spans="1:5" x14ac:dyDescent="0.25">
      <c r="A463" s="1">
        <v>41214</v>
      </c>
      <c r="B463" s="3">
        <v>39.235475000000001</v>
      </c>
      <c r="C463" s="11">
        <v>1.0035021159893874E-2</v>
      </c>
      <c r="D463" s="3">
        <f t="shared" si="14"/>
        <v>1.0100350211598939</v>
      </c>
      <c r="E463" s="11">
        <f t="shared" si="15"/>
        <v>8.244547895589075E-5</v>
      </c>
    </row>
    <row r="464" spans="1:5" x14ac:dyDescent="0.25">
      <c r="A464" s="1">
        <v>41215</v>
      </c>
      <c r="B464" s="3">
        <v>38.927247999999999</v>
      </c>
      <c r="C464" s="11">
        <v>-7.8558243528338133E-3</v>
      </c>
      <c r="D464" s="3">
        <f t="shared" si="14"/>
        <v>0.99214417564716617</v>
      </c>
      <c r="E464" s="11">
        <f t="shared" si="15"/>
        <v>7.7631892396221768E-5</v>
      </c>
    </row>
    <row r="465" spans="1:5" x14ac:dyDescent="0.25">
      <c r="A465" s="1">
        <v>41218</v>
      </c>
      <c r="B465" s="3">
        <v>39.244542000000003</v>
      </c>
      <c r="C465" s="11">
        <v>8.1509486619758993E-3</v>
      </c>
      <c r="D465" s="3">
        <f t="shared" si="14"/>
        <v>1.008150948661976</v>
      </c>
      <c r="E465" s="11">
        <f t="shared" si="15"/>
        <v>5.178064268550791E-5</v>
      </c>
    </row>
    <row r="466" spans="1:5" x14ac:dyDescent="0.25">
      <c r="A466" s="1">
        <v>41219</v>
      </c>
      <c r="B466" s="3">
        <v>39.634359000000003</v>
      </c>
      <c r="C466" s="11">
        <v>9.9330245719264788E-3</v>
      </c>
      <c r="D466" s="3">
        <f t="shared" si="14"/>
        <v>1.0099330245719265</v>
      </c>
      <c r="E466" s="11">
        <f t="shared" si="15"/>
        <v>8.0603634568573375E-5</v>
      </c>
    </row>
    <row r="467" spans="1:5" x14ac:dyDescent="0.25">
      <c r="A467" s="1">
        <v>41220</v>
      </c>
      <c r="B467" s="3">
        <v>39.471179999999997</v>
      </c>
      <c r="C467" s="11">
        <v>-4.1171096017979403E-3</v>
      </c>
      <c r="D467" s="3">
        <f t="shared" si="14"/>
        <v>0.9958828903982021</v>
      </c>
      <c r="E467" s="11">
        <f t="shared" si="15"/>
        <v>2.5727024967286705E-5</v>
      </c>
    </row>
    <row r="468" spans="1:5" x14ac:dyDescent="0.25">
      <c r="A468" s="1">
        <v>41221</v>
      </c>
      <c r="B468" s="3">
        <v>39.199215000000002</v>
      </c>
      <c r="C468" s="11">
        <v>-6.89021711537366E-3</v>
      </c>
      <c r="D468" s="3">
        <f t="shared" si="14"/>
        <v>0.99310978288462637</v>
      </c>
      <c r="E468" s="11">
        <f t="shared" si="15"/>
        <v>6.1548559394625444E-5</v>
      </c>
    </row>
    <row r="469" spans="1:5" x14ac:dyDescent="0.25">
      <c r="A469" s="1">
        <v>41222</v>
      </c>
      <c r="B469" s="3">
        <v>39.443981000000001</v>
      </c>
      <c r="C469" s="11">
        <v>6.2441556546476368E-3</v>
      </c>
      <c r="D469" s="3">
        <f t="shared" si="14"/>
        <v>1.0062441556546475</v>
      </c>
      <c r="E469" s="11">
        <f t="shared" si="15"/>
        <v>2.797440719297542E-5</v>
      </c>
    </row>
    <row r="470" spans="1:5" x14ac:dyDescent="0.25">
      <c r="A470" s="1">
        <v>41225</v>
      </c>
      <c r="B470" s="3">
        <v>39.851928999999998</v>
      </c>
      <c r="C470" s="11">
        <v>1.0342465178654191E-2</v>
      </c>
      <c r="D470" s="3">
        <f t="shared" si="14"/>
        <v>1.0103424651786541</v>
      </c>
      <c r="E470" s="11">
        <f t="shared" si="15"/>
        <v>8.8123152975093947E-5</v>
      </c>
    </row>
    <row r="471" spans="1:5" x14ac:dyDescent="0.25">
      <c r="A471" s="1">
        <v>41226</v>
      </c>
      <c r="B471" s="3">
        <v>39.389589999999998</v>
      </c>
      <c r="C471" s="11">
        <v>-1.1601420849665773E-2</v>
      </c>
      <c r="D471" s="3">
        <f t="shared" si="14"/>
        <v>0.98839857915033424</v>
      </c>
      <c r="E471" s="11">
        <f t="shared" si="15"/>
        <v>1.5766550962804696E-4</v>
      </c>
    </row>
    <row r="472" spans="1:5" x14ac:dyDescent="0.25">
      <c r="A472" s="1">
        <v>41227</v>
      </c>
      <c r="B472" s="3">
        <v>38.990706000000003</v>
      </c>
      <c r="C472" s="11">
        <v>-1.0126634981475953E-2</v>
      </c>
      <c r="D472" s="3">
        <f t="shared" si="14"/>
        <v>0.98987336501852408</v>
      </c>
      <c r="E472" s="11">
        <f t="shared" si="15"/>
        <v>1.2280422692652579E-4</v>
      </c>
    </row>
    <row r="473" spans="1:5" x14ac:dyDescent="0.25">
      <c r="A473" s="1">
        <v>41228</v>
      </c>
      <c r="B473" s="3">
        <v>38.619020999999996</v>
      </c>
      <c r="C473" s="11">
        <v>-9.5326563207141328E-3</v>
      </c>
      <c r="D473" s="3">
        <f t="shared" si="14"/>
        <v>0.99046734367928591</v>
      </c>
      <c r="E473" s="11">
        <f t="shared" si="15"/>
        <v>1.0999244277688869E-4</v>
      </c>
    </row>
    <row r="474" spans="1:5" x14ac:dyDescent="0.25">
      <c r="A474" s="1">
        <v>41229</v>
      </c>
      <c r="B474" s="3">
        <v>38.845658</v>
      </c>
      <c r="C474" s="11">
        <v>5.8685330215906759E-3</v>
      </c>
      <c r="D474" s="3">
        <f t="shared" si="14"/>
        <v>1.0058685330215906</v>
      </c>
      <c r="E474" s="11">
        <f t="shared" si="15"/>
        <v>2.4142100406396597E-5</v>
      </c>
    </row>
    <row r="475" spans="1:5" x14ac:dyDescent="0.25">
      <c r="A475" s="1">
        <v>41232</v>
      </c>
      <c r="B475" s="3">
        <v>39.389589999999998</v>
      </c>
      <c r="C475" s="11">
        <v>1.4002388632469505E-2</v>
      </c>
      <c r="D475" s="3">
        <f t="shared" si="14"/>
        <v>1.0140023886324696</v>
      </c>
      <c r="E475" s="11">
        <f t="shared" si="15"/>
        <v>1.7023247448301961E-4</v>
      </c>
    </row>
    <row r="476" spans="1:5" x14ac:dyDescent="0.25">
      <c r="A476" s="1">
        <v>41233</v>
      </c>
      <c r="B476" s="3">
        <v>39.770339</v>
      </c>
      <c r="C476" s="11">
        <v>9.6662341496827359E-3</v>
      </c>
      <c r="D476" s="3">
        <f t="shared" si="14"/>
        <v>1.0096662341496827</v>
      </c>
      <c r="E476" s="11">
        <f t="shared" si="15"/>
        <v>7.5884348117952983E-5</v>
      </c>
    </row>
    <row r="477" spans="1:5" x14ac:dyDescent="0.25">
      <c r="A477" s="1">
        <v>41234</v>
      </c>
      <c r="B477" s="3">
        <v>39.915387000000003</v>
      </c>
      <c r="C477" s="11">
        <v>3.6471401463287183E-3</v>
      </c>
      <c r="D477" s="3">
        <f t="shared" si="14"/>
        <v>1.0036471401463287</v>
      </c>
      <c r="E477" s="11">
        <f t="shared" si="15"/>
        <v>7.2472315596007332E-6</v>
      </c>
    </row>
    <row r="478" spans="1:5" x14ac:dyDescent="0.25">
      <c r="A478" s="1">
        <v>41236</v>
      </c>
      <c r="B478" s="3">
        <v>40.622498</v>
      </c>
      <c r="C478" s="11">
        <v>1.771524850805023E-2</v>
      </c>
      <c r="D478" s="3">
        <f t="shared" si="14"/>
        <v>1.0177152485080503</v>
      </c>
      <c r="E478" s="11">
        <f t="shared" si="15"/>
        <v>2.8090352065963877E-4</v>
      </c>
    </row>
    <row r="479" spans="1:5" x14ac:dyDescent="0.25">
      <c r="A479" s="1">
        <v>41239</v>
      </c>
      <c r="B479" s="3">
        <v>40.105764999999998</v>
      </c>
      <c r="C479" s="11">
        <v>-1.2720364956384565E-2</v>
      </c>
      <c r="D479" s="3">
        <f t="shared" si="14"/>
        <v>0.98727963504361549</v>
      </c>
      <c r="E479" s="11">
        <f t="shared" si="15"/>
        <v>1.8701757262008954E-4</v>
      </c>
    </row>
    <row r="480" spans="1:5" x14ac:dyDescent="0.25">
      <c r="A480" s="1">
        <v>41240</v>
      </c>
      <c r="B480" s="3">
        <v>40.096698000000004</v>
      </c>
      <c r="C480" s="11">
        <v>-2.2607722356111665E-4</v>
      </c>
      <c r="D480" s="3">
        <f t="shared" si="14"/>
        <v>0.99977392277643884</v>
      </c>
      <c r="E480" s="11">
        <f t="shared" si="15"/>
        <v>1.3951132008827847E-6</v>
      </c>
    </row>
    <row r="481" spans="1:5" x14ac:dyDescent="0.25">
      <c r="A481" s="1">
        <v>41241</v>
      </c>
      <c r="B481" s="3">
        <v>40.486514</v>
      </c>
      <c r="C481" s="11">
        <v>9.7218977981677231E-3</v>
      </c>
      <c r="D481" s="3">
        <f t="shared" si="14"/>
        <v>1.0097218977981677</v>
      </c>
      <c r="E481" s="11">
        <f t="shared" si="15"/>
        <v>7.685723670885289E-5</v>
      </c>
    </row>
    <row r="482" spans="1:5" x14ac:dyDescent="0.25">
      <c r="A482" s="1">
        <v>41242</v>
      </c>
      <c r="B482" s="3">
        <v>40.658757999999999</v>
      </c>
      <c r="C482" s="11">
        <v>4.254354919270135E-3</v>
      </c>
      <c r="D482" s="3">
        <f t="shared" si="14"/>
        <v>1.0042543549192702</v>
      </c>
      <c r="E482" s="11">
        <f t="shared" si="15"/>
        <v>1.0885268584278219E-5</v>
      </c>
    </row>
    <row r="483" spans="1:5" x14ac:dyDescent="0.25">
      <c r="A483" s="1">
        <v>41243</v>
      </c>
      <c r="B483" s="3">
        <v>40.658757999999999</v>
      </c>
      <c r="C483" s="11">
        <v>0</v>
      </c>
      <c r="D483" s="3">
        <f t="shared" si="14"/>
        <v>1</v>
      </c>
      <c r="E483" s="11">
        <f t="shared" si="15"/>
        <v>9.1216229276433684E-7</v>
      </c>
    </row>
    <row r="484" spans="1:5" x14ac:dyDescent="0.25">
      <c r="A484" s="1">
        <v>41246</v>
      </c>
      <c r="B484" s="3">
        <v>40.649693999999997</v>
      </c>
      <c r="C484" s="11">
        <v>-2.229286000325485E-4</v>
      </c>
      <c r="D484" s="3">
        <f t="shared" si="14"/>
        <v>0.99977707139996741</v>
      </c>
      <c r="E484" s="11">
        <f t="shared" si="15"/>
        <v>1.3876851270070276E-6</v>
      </c>
    </row>
    <row r="485" spans="1:5" x14ac:dyDescent="0.25">
      <c r="A485" s="1">
        <v>41247</v>
      </c>
      <c r="B485" s="3">
        <v>40.803804999999997</v>
      </c>
      <c r="C485" s="11">
        <v>3.7911970505854322E-3</v>
      </c>
      <c r="D485" s="3">
        <f t="shared" si="14"/>
        <v>1.0037911970505855</v>
      </c>
      <c r="E485" s="11">
        <f t="shared" si="15"/>
        <v>8.0436059927378971E-6</v>
      </c>
    </row>
    <row r="486" spans="1:5" x14ac:dyDescent="0.25">
      <c r="A486" s="1">
        <v>41248</v>
      </c>
      <c r="B486" s="3">
        <v>41.202689999999997</v>
      </c>
      <c r="C486" s="11">
        <v>9.7756814591188242E-3</v>
      </c>
      <c r="D486" s="3">
        <f t="shared" si="14"/>
        <v>1.0097756814591188</v>
      </c>
      <c r="E486" s="11">
        <f t="shared" si="15"/>
        <v>7.7803153376818652E-5</v>
      </c>
    </row>
    <row r="487" spans="1:5" x14ac:dyDescent="0.25">
      <c r="A487" s="1">
        <v>41249</v>
      </c>
      <c r="B487" s="3">
        <v>41.248016</v>
      </c>
      <c r="C487" s="11">
        <v>1.1000738058608035E-3</v>
      </c>
      <c r="D487" s="3">
        <f t="shared" si="14"/>
        <v>1.0011000738058609</v>
      </c>
      <c r="E487" s="11">
        <f t="shared" si="15"/>
        <v>2.1025558989539716E-8</v>
      </c>
    </row>
    <row r="488" spans="1:5" x14ac:dyDescent="0.25">
      <c r="A488" s="1">
        <v>41250</v>
      </c>
      <c r="B488" s="3">
        <v>41.257080000000002</v>
      </c>
      <c r="C488" s="11">
        <v>2.1974390234919859E-4</v>
      </c>
      <c r="D488" s="3">
        <f t="shared" si="14"/>
        <v>1.0002197439023492</v>
      </c>
      <c r="E488" s="11">
        <f t="shared" si="15"/>
        <v>5.4070723225043074E-7</v>
      </c>
    </row>
    <row r="489" spans="1:5" x14ac:dyDescent="0.25">
      <c r="A489" s="1">
        <v>41253</v>
      </c>
      <c r="B489" s="3">
        <v>41.619701999999997</v>
      </c>
      <c r="C489" s="11">
        <v>8.7893277953746286E-3</v>
      </c>
      <c r="D489" s="3">
        <f t="shared" si="14"/>
        <v>1.0087893277953746</v>
      </c>
      <c r="E489" s="11">
        <f t="shared" si="15"/>
        <v>6.1375565773850961E-5</v>
      </c>
    </row>
    <row r="490" spans="1:5" x14ac:dyDescent="0.25">
      <c r="A490" s="1">
        <v>41254</v>
      </c>
      <c r="B490" s="3">
        <v>41.284278999999998</v>
      </c>
      <c r="C490" s="11">
        <v>-8.0592359839577587E-3</v>
      </c>
      <c r="D490" s="3">
        <f t="shared" si="14"/>
        <v>0.99194076401604225</v>
      </c>
      <c r="E490" s="11">
        <f t="shared" si="15"/>
        <v>8.1257746235985329E-5</v>
      </c>
    </row>
    <row r="491" spans="1:5" x14ac:dyDescent="0.25">
      <c r="A491" s="1">
        <v>41255</v>
      </c>
      <c r="B491" s="3">
        <v>40.957920999999999</v>
      </c>
      <c r="C491" s="11">
        <v>-7.9051398717656929E-3</v>
      </c>
      <c r="D491" s="3">
        <f t="shared" si="14"/>
        <v>0.99209486012823433</v>
      </c>
      <c r="E491" s="11">
        <f t="shared" si="15"/>
        <v>7.8503352256418212E-5</v>
      </c>
    </row>
    <row r="492" spans="1:5" x14ac:dyDescent="0.25">
      <c r="A492" s="1">
        <v>41256</v>
      </c>
      <c r="B492" s="3">
        <v>40.583418999999999</v>
      </c>
      <c r="C492" s="11">
        <v>-9.1435793335311061E-3</v>
      </c>
      <c r="D492" s="3">
        <f t="shared" si="14"/>
        <v>0.99085642066646884</v>
      </c>
      <c r="E492" s="11">
        <f t="shared" si="15"/>
        <v>1.0198275629869206E-4</v>
      </c>
    </row>
    <row r="493" spans="1:5" x14ac:dyDescent="0.25">
      <c r="A493" s="1">
        <v>41257</v>
      </c>
      <c r="B493" s="3">
        <v>40.766103999999999</v>
      </c>
      <c r="C493" s="11">
        <v>4.5014689373509735E-3</v>
      </c>
      <c r="D493" s="3">
        <f t="shared" si="14"/>
        <v>1.004501468937351</v>
      </c>
      <c r="E493" s="11">
        <f t="shared" si="15"/>
        <v>1.2576932100278868E-5</v>
      </c>
    </row>
    <row r="494" spans="1:5" x14ac:dyDescent="0.25">
      <c r="A494" s="1">
        <v>41260</v>
      </c>
      <c r="B494" s="3">
        <v>40.729565999999998</v>
      </c>
      <c r="C494" s="11">
        <v>-8.9628383423640836E-4</v>
      </c>
      <c r="D494" s="3">
        <f t="shared" si="14"/>
        <v>0.99910371616576354</v>
      </c>
      <c r="E494" s="11">
        <f t="shared" si="15"/>
        <v>3.4275179744281256E-6</v>
      </c>
    </row>
    <row r="495" spans="1:5" x14ac:dyDescent="0.25">
      <c r="A495" s="1">
        <v>41261</v>
      </c>
      <c r="B495" s="3">
        <v>40.820906999999998</v>
      </c>
      <c r="C495" s="11">
        <v>2.2426214902461741E-3</v>
      </c>
      <c r="D495" s="3">
        <f t="shared" si="14"/>
        <v>1.0022426214902462</v>
      </c>
      <c r="E495" s="11">
        <f t="shared" si="15"/>
        <v>1.6577840031622849E-6</v>
      </c>
    </row>
    <row r="496" spans="1:5" x14ac:dyDescent="0.25">
      <c r="A496" s="1">
        <v>41262</v>
      </c>
      <c r="B496" s="3">
        <v>40.629089</v>
      </c>
      <c r="C496" s="11">
        <v>-4.6990136696374194E-3</v>
      </c>
      <c r="D496" s="3">
        <f t="shared" si="14"/>
        <v>0.99530098633036257</v>
      </c>
      <c r="E496" s="11">
        <f t="shared" si="15"/>
        <v>3.1968683383660285E-5</v>
      </c>
    </row>
    <row r="497" spans="1:5" x14ac:dyDescent="0.25">
      <c r="A497" s="1">
        <v>41263</v>
      </c>
      <c r="B497" s="3">
        <v>40.939653</v>
      </c>
      <c r="C497" s="11">
        <v>7.643882933235333E-3</v>
      </c>
      <c r="D497" s="3">
        <f t="shared" si="14"/>
        <v>1.0076438829332353</v>
      </c>
      <c r="E497" s="11">
        <f t="shared" si="15"/>
        <v>4.4740193328311037E-5</v>
      </c>
    </row>
    <row r="498" spans="1:5" x14ac:dyDescent="0.25">
      <c r="A498" s="1">
        <v>41264</v>
      </c>
      <c r="B498" s="3">
        <v>40.811774999999997</v>
      </c>
      <c r="C498" s="11">
        <v>-3.1235731284777282E-3</v>
      </c>
      <c r="D498" s="3">
        <f t="shared" si="14"/>
        <v>0.99687642687152223</v>
      </c>
      <c r="E498" s="11">
        <f t="shared" si="15"/>
        <v>1.663534509150441E-5</v>
      </c>
    </row>
    <row r="499" spans="1:5" x14ac:dyDescent="0.25">
      <c r="A499" s="1">
        <v>41267</v>
      </c>
      <c r="B499" s="3">
        <v>40.830044000000001</v>
      </c>
      <c r="C499" s="11">
        <v>4.4764041750214599E-4</v>
      </c>
      <c r="D499" s="3">
        <f t="shared" si="14"/>
        <v>1.0004476404175022</v>
      </c>
      <c r="E499" s="11">
        <f t="shared" si="15"/>
        <v>2.5748668743127128E-7</v>
      </c>
    </row>
    <row r="500" spans="1:5" x14ac:dyDescent="0.25">
      <c r="A500" s="1">
        <v>41269</v>
      </c>
      <c r="B500" s="3">
        <v>40.446404000000001</v>
      </c>
      <c r="C500" s="11">
        <v>-9.3960222036498352E-3</v>
      </c>
      <c r="D500" s="3">
        <f t="shared" si="14"/>
        <v>0.99060397779635012</v>
      </c>
      <c r="E500" s="11">
        <f t="shared" si="15"/>
        <v>1.0714514869386296E-4</v>
      </c>
    </row>
    <row r="501" spans="1:5" x14ac:dyDescent="0.25">
      <c r="A501" s="1">
        <v>41270</v>
      </c>
      <c r="B501" s="3">
        <v>40.382463999999999</v>
      </c>
      <c r="C501" s="11">
        <v>-1.5808574725209767E-3</v>
      </c>
      <c r="D501" s="3">
        <f t="shared" si="14"/>
        <v>0.99841914252747899</v>
      </c>
      <c r="E501" s="11">
        <f t="shared" si="15"/>
        <v>6.4309376724743799E-6</v>
      </c>
    </row>
    <row r="502" spans="1:5" x14ac:dyDescent="0.25">
      <c r="A502" s="1">
        <v>41271</v>
      </c>
      <c r="B502" s="3">
        <v>40.081035999999997</v>
      </c>
      <c r="C502" s="11">
        <v>-7.4643290711532946E-3</v>
      </c>
      <c r="D502" s="3">
        <f t="shared" si="14"/>
        <v>0.99253567092884676</v>
      </c>
      <c r="E502" s="11">
        <f t="shared" si="15"/>
        <v>7.0886312348050363E-5</v>
      </c>
    </row>
    <row r="503" spans="1:5" x14ac:dyDescent="0.25">
      <c r="A503" s="1">
        <v>41274</v>
      </c>
      <c r="B503" s="3">
        <v>40.355063000000001</v>
      </c>
      <c r="C503" s="11">
        <v>6.8368242776959114E-3</v>
      </c>
      <c r="D503" s="3">
        <f t="shared" si="14"/>
        <v>1.0068368242776959</v>
      </c>
      <c r="E503" s="11">
        <f t="shared" si="15"/>
        <v>3.4595011287523376E-5</v>
      </c>
    </row>
    <row r="504" spans="1:5" x14ac:dyDescent="0.25">
      <c r="A504" s="1">
        <v>41276</v>
      </c>
      <c r="B504" s="3">
        <v>41.652123000000003</v>
      </c>
      <c r="C504" s="11">
        <v>3.2141196260801322E-2</v>
      </c>
      <c r="D504" s="3">
        <f t="shared" si="14"/>
        <v>1.0321411962608014</v>
      </c>
      <c r="E504" s="11">
        <f t="shared" si="15"/>
        <v>9.725743539993791E-4</v>
      </c>
    </row>
    <row r="505" spans="1:5" x14ac:dyDescent="0.25">
      <c r="A505" s="1">
        <v>41277</v>
      </c>
      <c r="B505" s="3">
        <v>41.487706000000003</v>
      </c>
      <c r="C505" s="11">
        <v>-3.9473858271281935E-3</v>
      </c>
      <c r="D505" s="3">
        <f t="shared" si="14"/>
        <v>0.99605261417287183</v>
      </c>
      <c r="E505" s="11">
        <f t="shared" si="15"/>
        <v>2.4034091553742469E-5</v>
      </c>
    </row>
    <row r="506" spans="1:5" x14ac:dyDescent="0.25">
      <c r="A506" s="1">
        <v>41278</v>
      </c>
      <c r="B506" s="3">
        <v>41.725197999999999</v>
      </c>
      <c r="C506" s="11">
        <v>5.7243945953530436E-3</v>
      </c>
      <c r="D506" s="3">
        <f t="shared" si="14"/>
        <v>1.0057243945953531</v>
      </c>
      <c r="E506" s="11">
        <f t="shared" si="15"/>
        <v>2.2746439179174275E-5</v>
      </c>
    </row>
    <row r="507" spans="1:5" x14ac:dyDescent="0.25">
      <c r="A507" s="1">
        <v>41281</v>
      </c>
      <c r="B507" s="3">
        <v>41.323293</v>
      </c>
      <c r="C507" s="11">
        <v>-9.6321891630088679E-3</v>
      </c>
      <c r="D507" s="3">
        <f t="shared" si="14"/>
        <v>0.9903678108369911</v>
      </c>
      <c r="E507" s="11">
        <f t="shared" si="15"/>
        <v>1.1209009635731367E-4</v>
      </c>
    </row>
    <row r="508" spans="1:5" x14ac:dyDescent="0.25">
      <c r="A508" s="1">
        <v>41282</v>
      </c>
      <c r="B508" s="3">
        <v>41.451172</v>
      </c>
      <c r="C508" s="11">
        <v>3.0945984871050833E-3</v>
      </c>
      <c r="D508" s="3">
        <f t="shared" si="14"/>
        <v>1.0030945984871051</v>
      </c>
      <c r="E508" s="11">
        <f t="shared" si="15"/>
        <v>4.5775741096845153E-6</v>
      </c>
    </row>
    <row r="509" spans="1:5" x14ac:dyDescent="0.25">
      <c r="A509" s="1">
        <v>41283</v>
      </c>
      <c r="B509" s="3">
        <v>41.743467000000003</v>
      </c>
      <c r="C509" s="11">
        <v>7.0515497125148326E-3</v>
      </c>
      <c r="D509" s="3">
        <f t="shared" si="14"/>
        <v>1.0070515497125148</v>
      </c>
      <c r="E509" s="11">
        <f t="shared" si="15"/>
        <v>3.7167041982786508E-5</v>
      </c>
    </row>
    <row r="510" spans="1:5" x14ac:dyDescent="0.25">
      <c r="A510" s="1">
        <v>41284</v>
      </c>
      <c r="B510" s="3">
        <v>41.798270000000002</v>
      </c>
      <c r="C510" s="11">
        <v>1.3128521404319317E-3</v>
      </c>
      <c r="D510" s="3">
        <f t="shared" si="14"/>
        <v>1.001312852140432</v>
      </c>
      <c r="E510" s="11">
        <f t="shared" si="15"/>
        <v>1.2800671595439367E-7</v>
      </c>
    </row>
    <row r="511" spans="1:5" x14ac:dyDescent="0.25">
      <c r="A511" s="1">
        <v>41285</v>
      </c>
      <c r="B511" s="3">
        <v>41.177146</v>
      </c>
      <c r="C511" s="11">
        <v>-1.4860040858150391E-2</v>
      </c>
      <c r="D511" s="3">
        <f t="shared" si="14"/>
        <v>0.9851399591418496</v>
      </c>
      <c r="E511" s="11">
        <f t="shared" si="15"/>
        <v>2.5011779086737794E-4</v>
      </c>
    </row>
    <row r="512" spans="1:5" x14ac:dyDescent="0.25">
      <c r="A512" s="1">
        <v>41288</v>
      </c>
      <c r="B512" s="3">
        <v>41.277619000000001</v>
      </c>
      <c r="C512" s="11">
        <v>2.4400185481529223E-3</v>
      </c>
      <c r="D512" s="3">
        <f t="shared" si="14"/>
        <v>1.002440018548153</v>
      </c>
      <c r="E512" s="11">
        <f t="shared" si="15"/>
        <v>2.2050666122375562E-6</v>
      </c>
    </row>
    <row r="513" spans="1:5" x14ac:dyDescent="0.25">
      <c r="A513" s="1">
        <v>41289</v>
      </c>
      <c r="B513" s="3">
        <v>41.359827000000003</v>
      </c>
      <c r="C513" s="11">
        <v>1.9915877415313463E-3</v>
      </c>
      <c r="D513" s="3">
        <f t="shared" si="14"/>
        <v>1.0019915877415313</v>
      </c>
      <c r="E513" s="11">
        <f t="shared" si="15"/>
        <v>1.0743651346815517E-6</v>
      </c>
    </row>
    <row r="514" spans="1:5" x14ac:dyDescent="0.25">
      <c r="A514" s="1">
        <v>41290</v>
      </c>
      <c r="B514" s="3">
        <v>41.049263000000003</v>
      </c>
      <c r="C514" s="11">
        <v>-7.5088321815272429E-3</v>
      </c>
      <c r="D514" s="3">
        <f t="shared" si="14"/>
        <v>0.9924911678184728</v>
      </c>
      <c r="E514" s="11">
        <f t="shared" si="15"/>
        <v>7.1637671934357525E-5</v>
      </c>
    </row>
    <row r="515" spans="1:5" x14ac:dyDescent="0.25">
      <c r="A515" s="1">
        <v>41291</v>
      </c>
      <c r="B515" s="3">
        <v>41.168008999999998</v>
      </c>
      <c r="C515" s="11">
        <v>2.8927681356908761E-3</v>
      </c>
      <c r="D515" s="3">
        <f t="shared" si="14"/>
        <v>1.0028927681356909</v>
      </c>
      <c r="E515" s="11">
        <f t="shared" si="15"/>
        <v>3.7546667858156207E-6</v>
      </c>
    </row>
    <row r="516" spans="1:5" x14ac:dyDescent="0.25">
      <c r="A516" s="1">
        <v>41292</v>
      </c>
      <c r="B516" s="3">
        <v>41.378095999999999</v>
      </c>
      <c r="C516" s="11">
        <v>5.1031615349676363E-3</v>
      </c>
      <c r="D516" s="3">
        <f t="shared" ref="D516:D579" si="16">1+C516</f>
        <v>1.0051031615349677</v>
      </c>
      <c r="E516" s="11">
        <f t="shared" ref="E516:E579" si="17">(C516-$J$6)^2</f>
        <v>1.7206647799558249E-5</v>
      </c>
    </row>
    <row r="517" spans="1:5" x14ac:dyDescent="0.25">
      <c r="A517" s="1">
        <v>41296</v>
      </c>
      <c r="B517" s="3">
        <v>41.286754999999999</v>
      </c>
      <c r="C517" s="11">
        <v>-2.2074722819532318E-3</v>
      </c>
      <c r="D517" s="3">
        <f t="shared" si="16"/>
        <v>0.99779252771804672</v>
      </c>
      <c r="E517" s="11">
        <f t="shared" si="17"/>
        <v>1.0001685565700322E-5</v>
      </c>
    </row>
    <row r="518" spans="1:5" x14ac:dyDescent="0.25">
      <c r="A518" s="1">
        <v>41297</v>
      </c>
      <c r="B518" s="3">
        <v>40.446404000000001</v>
      </c>
      <c r="C518" s="11">
        <v>-2.0354009415368156E-2</v>
      </c>
      <c r="D518" s="3">
        <f t="shared" si="16"/>
        <v>0.97964599058463186</v>
      </c>
      <c r="E518" s="11">
        <f t="shared" si="17"/>
        <v>4.5407694558115871E-4</v>
      </c>
    </row>
    <row r="519" spans="1:5" x14ac:dyDescent="0.25">
      <c r="A519" s="1">
        <v>41298</v>
      </c>
      <c r="B519" s="3">
        <v>40.683895999999997</v>
      </c>
      <c r="C519" s="11">
        <v>5.8717704545500765E-3</v>
      </c>
      <c r="D519" s="3">
        <f t="shared" si="16"/>
        <v>1.0058717704545501</v>
      </c>
      <c r="E519" s="11">
        <f t="shared" si="17"/>
        <v>2.4173924889468659E-5</v>
      </c>
    </row>
    <row r="520" spans="1:5" x14ac:dyDescent="0.25">
      <c r="A520" s="1">
        <v>41299</v>
      </c>
      <c r="B520" s="3">
        <v>40.702165000000001</v>
      </c>
      <c r="C520" s="11">
        <v>4.4904745602544175E-4</v>
      </c>
      <c r="D520" s="3">
        <f t="shared" si="16"/>
        <v>1.0004490474560255</v>
      </c>
      <c r="E520" s="11">
        <f t="shared" si="17"/>
        <v>2.5606071596206159E-7</v>
      </c>
    </row>
    <row r="521" spans="1:5" x14ac:dyDescent="0.25">
      <c r="A521" s="1">
        <v>41302</v>
      </c>
      <c r="B521" s="3">
        <v>40.784373000000002</v>
      </c>
      <c r="C521" s="11">
        <v>2.0197451413211409E-3</v>
      </c>
      <c r="D521" s="3">
        <f t="shared" si="16"/>
        <v>1.0020197451413211</v>
      </c>
      <c r="E521" s="11">
        <f t="shared" si="17"/>
        <v>1.1335291569420901E-6</v>
      </c>
    </row>
    <row r="522" spans="1:5" x14ac:dyDescent="0.25">
      <c r="A522" s="1">
        <v>41303</v>
      </c>
      <c r="B522" s="3">
        <v>41.113202999999999</v>
      </c>
      <c r="C522" s="11">
        <v>8.0626469358741001E-3</v>
      </c>
      <c r="D522" s="3">
        <f t="shared" si="16"/>
        <v>1.008062646935874</v>
      </c>
      <c r="E522" s="11">
        <f t="shared" si="17"/>
        <v>5.0517623198715727E-5</v>
      </c>
    </row>
    <row r="523" spans="1:5" x14ac:dyDescent="0.25">
      <c r="A523" s="1">
        <v>41304</v>
      </c>
      <c r="B523" s="3">
        <v>41.378095999999999</v>
      </c>
      <c r="C523" s="11">
        <v>6.4430153982408212E-3</v>
      </c>
      <c r="D523" s="3">
        <f t="shared" si="16"/>
        <v>1.0064430153982409</v>
      </c>
      <c r="E523" s="11">
        <f t="shared" si="17"/>
        <v>3.0117524077802758E-5</v>
      </c>
    </row>
    <row r="524" spans="1:5" x14ac:dyDescent="0.25">
      <c r="A524" s="1">
        <v>41305</v>
      </c>
      <c r="B524" s="3">
        <v>41.168008999999998</v>
      </c>
      <c r="C524" s="11">
        <v>-5.0772515004074009E-3</v>
      </c>
      <c r="D524" s="3">
        <f t="shared" si="16"/>
        <v>0.99492274849959261</v>
      </c>
      <c r="E524" s="11">
        <f t="shared" si="17"/>
        <v>3.6388925345583129E-5</v>
      </c>
    </row>
    <row r="525" spans="1:5" x14ac:dyDescent="0.25">
      <c r="A525" s="1">
        <v>41306</v>
      </c>
      <c r="B525" s="3">
        <v>41.323293</v>
      </c>
      <c r="C525" s="11">
        <v>3.7719579783419151E-3</v>
      </c>
      <c r="D525" s="3">
        <f t="shared" si="16"/>
        <v>1.003771957978342</v>
      </c>
      <c r="E525" s="11">
        <f t="shared" si="17"/>
        <v>7.9348473004770785E-6</v>
      </c>
    </row>
    <row r="526" spans="1:5" x14ac:dyDescent="0.25">
      <c r="A526" s="1">
        <v>41309</v>
      </c>
      <c r="B526" s="3">
        <v>41.487706000000003</v>
      </c>
      <c r="C526" s="11">
        <v>3.9787003422017521E-3</v>
      </c>
      <c r="D526" s="3">
        <f t="shared" si="16"/>
        <v>1.0039787003422018</v>
      </c>
      <c r="E526" s="11">
        <f t="shared" si="17"/>
        <v>9.1423290875748904E-6</v>
      </c>
    </row>
    <row r="527" spans="1:5" x14ac:dyDescent="0.25">
      <c r="A527" s="1">
        <v>41310</v>
      </c>
      <c r="B527" s="3">
        <v>41.926152999999999</v>
      </c>
      <c r="C527" s="11">
        <v>1.0568118661465554E-2</v>
      </c>
      <c r="D527" s="3">
        <f t="shared" si="16"/>
        <v>1.0105681186614655</v>
      </c>
      <c r="E527" s="11">
        <f t="shared" si="17"/>
        <v>9.2410668454878206E-5</v>
      </c>
    </row>
    <row r="528" spans="1:5" x14ac:dyDescent="0.25">
      <c r="A528" s="1">
        <v>41311</v>
      </c>
      <c r="B528" s="3">
        <v>42.054031999999999</v>
      </c>
      <c r="C528" s="11">
        <v>3.0501009715821073E-3</v>
      </c>
      <c r="D528" s="3">
        <f t="shared" si="16"/>
        <v>1.0030501009715822</v>
      </c>
      <c r="E528" s="11">
        <f t="shared" si="17"/>
        <v>4.3891469016000735E-6</v>
      </c>
    </row>
    <row r="529" spans="1:5" x14ac:dyDescent="0.25">
      <c r="A529" s="1">
        <v>41312</v>
      </c>
      <c r="B529" s="3">
        <v>41.999225000000003</v>
      </c>
      <c r="C529" s="11">
        <v>-1.3032519688004403E-3</v>
      </c>
      <c r="D529" s="3">
        <f t="shared" si="16"/>
        <v>0.99869674803119957</v>
      </c>
      <c r="E529" s="11">
        <f t="shared" si="17"/>
        <v>5.100026598488575E-6</v>
      </c>
    </row>
    <row r="530" spans="1:5" x14ac:dyDescent="0.25">
      <c r="A530" s="1">
        <v>41313</v>
      </c>
      <c r="B530" s="3">
        <v>41.770868999999998</v>
      </c>
      <c r="C530" s="11">
        <v>-5.4371479473729594E-3</v>
      </c>
      <c r="D530" s="3">
        <f t="shared" si="16"/>
        <v>0.99456285205262707</v>
      </c>
      <c r="E530" s="11">
        <f t="shared" si="17"/>
        <v>4.0860474300026593E-5</v>
      </c>
    </row>
    <row r="531" spans="1:5" x14ac:dyDescent="0.25">
      <c r="A531" s="1">
        <v>41316</v>
      </c>
      <c r="B531" s="3">
        <v>41.487706000000003</v>
      </c>
      <c r="C531" s="11">
        <v>-6.7789588002106146E-3</v>
      </c>
      <c r="D531" s="3">
        <f t="shared" si="16"/>
        <v>0.99322104119978938</v>
      </c>
      <c r="E531" s="11">
        <f t="shared" si="17"/>
        <v>5.981523053650652E-5</v>
      </c>
    </row>
    <row r="532" spans="1:5" x14ac:dyDescent="0.25">
      <c r="A532" s="1">
        <v>41317</v>
      </c>
      <c r="B532" s="3">
        <v>41.396365000000003</v>
      </c>
      <c r="C532" s="11">
        <v>-2.2016401678126019E-3</v>
      </c>
      <c r="D532" s="3">
        <f t="shared" si="16"/>
        <v>0.99779835983218734</v>
      </c>
      <c r="E532" s="11">
        <f t="shared" si="17"/>
        <v>9.9648309422206382E-6</v>
      </c>
    </row>
    <row r="533" spans="1:5" x14ac:dyDescent="0.25">
      <c r="A533" s="1">
        <v>41318</v>
      </c>
      <c r="B533" s="3">
        <v>38.994059999999998</v>
      </c>
      <c r="C533" s="11">
        <v>-5.803178612421659E-2</v>
      </c>
      <c r="D533" s="3">
        <f t="shared" si="16"/>
        <v>0.94196821387578344</v>
      </c>
      <c r="E533" s="11">
        <f t="shared" si="17"/>
        <v>3.4794494170118252E-3</v>
      </c>
    </row>
    <row r="534" spans="1:5" x14ac:dyDescent="0.25">
      <c r="A534" s="1">
        <v>41319</v>
      </c>
      <c r="B534" s="3">
        <v>39.094537000000003</v>
      </c>
      <c r="C534" s="11">
        <v>2.5767257884920175E-3</v>
      </c>
      <c r="D534" s="3">
        <f t="shared" si="16"/>
        <v>1.0025767257884921</v>
      </c>
      <c r="E534" s="11">
        <f t="shared" si="17"/>
        <v>2.6297614043649128E-6</v>
      </c>
    </row>
    <row r="535" spans="1:5" x14ac:dyDescent="0.25">
      <c r="A535" s="1">
        <v>41320</v>
      </c>
      <c r="B535" s="3">
        <v>39.195014</v>
      </c>
      <c r="C535" s="11">
        <v>2.5701033369444413E-3</v>
      </c>
      <c r="D535" s="3">
        <f t="shared" si="16"/>
        <v>1.0025701033369445</v>
      </c>
      <c r="E535" s="11">
        <f t="shared" si="17"/>
        <v>2.6083266123353556E-6</v>
      </c>
    </row>
    <row r="536" spans="1:5" x14ac:dyDescent="0.25">
      <c r="A536" s="1">
        <v>41324</v>
      </c>
      <c r="B536" s="3">
        <v>39.277222000000002</v>
      </c>
      <c r="C536" s="11">
        <v>2.0974096348071567E-3</v>
      </c>
      <c r="D536" s="3">
        <f t="shared" si="16"/>
        <v>1.0020974096348072</v>
      </c>
      <c r="E536" s="11">
        <f t="shared" si="17"/>
        <v>1.3049355498881639E-6</v>
      </c>
    </row>
    <row r="537" spans="1:5" x14ac:dyDescent="0.25">
      <c r="A537" s="1">
        <v>41325</v>
      </c>
      <c r="B537" s="3">
        <v>38.793109000000001</v>
      </c>
      <c r="C537" s="11">
        <v>-1.2325540742163502E-2</v>
      </c>
      <c r="D537" s="3">
        <f t="shared" si="16"/>
        <v>0.98767445925783648</v>
      </c>
      <c r="E537" s="11">
        <f t="shared" si="17"/>
        <v>1.7637467157543806E-4</v>
      </c>
    </row>
    <row r="538" spans="1:5" x14ac:dyDescent="0.25">
      <c r="A538" s="1">
        <v>41326</v>
      </c>
      <c r="B538" s="3">
        <v>38.884450000000001</v>
      </c>
      <c r="C538" s="11">
        <v>2.3545676630352028E-3</v>
      </c>
      <c r="D538" s="3">
        <f t="shared" si="16"/>
        <v>1.0023545676630352</v>
      </c>
      <c r="E538" s="11">
        <f t="shared" si="17"/>
        <v>1.958588451425886E-6</v>
      </c>
    </row>
    <row r="539" spans="1:5" x14ac:dyDescent="0.25">
      <c r="A539" s="1">
        <v>41327</v>
      </c>
      <c r="B539" s="3">
        <v>39.185881000000002</v>
      </c>
      <c r="C539" s="11">
        <v>7.7519676888833681E-3</v>
      </c>
      <c r="D539" s="3">
        <f t="shared" si="16"/>
        <v>1.0077519676888833</v>
      </c>
      <c r="E539" s="11">
        <f t="shared" si="17"/>
        <v>4.6197792659606584E-5</v>
      </c>
    </row>
    <row r="540" spans="1:5" x14ac:dyDescent="0.25">
      <c r="A540" s="1">
        <v>41330</v>
      </c>
      <c r="B540" s="3">
        <v>39.021464999999999</v>
      </c>
      <c r="C540" s="11">
        <v>-4.195796950437398E-3</v>
      </c>
      <c r="D540" s="3">
        <f t="shared" si="16"/>
        <v>0.99580420304956263</v>
      </c>
      <c r="E540" s="11">
        <f t="shared" si="17"/>
        <v>2.6531449691100442E-5</v>
      </c>
    </row>
    <row r="541" spans="1:5" x14ac:dyDescent="0.25">
      <c r="A541" s="1">
        <v>41331</v>
      </c>
      <c r="B541" s="3">
        <v>39.085403999999997</v>
      </c>
      <c r="C541" s="11">
        <v>1.6385597004109852E-3</v>
      </c>
      <c r="D541" s="3">
        <f t="shared" si="16"/>
        <v>1.0016385597004109</v>
      </c>
      <c r="E541" s="11">
        <f t="shared" si="17"/>
        <v>4.671556029419236E-7</v>
      </c>
    </row>
    <row r="542" spans="1:5" x14ac:dyDescent="0.25">
      <c r="A542" s="1">
        <v>41332</v>
      </c>
      <c r="B542" s="3">
        <v>39.459907999999999</v>
      </c>
      <c r="C542" s="11">
        <v>9.5816842522595327E-3</v>
      </c>
      <c r="D542" s="3">
        <f t="shared" si="16"/>
        <v>1.0095816842522596</v>
      </c>
      <c r="E542" s="11">
        <f t="shared" si="17"/>
        <v>7.4418441050146645E-5</v>
      </c>
    </row>
    <row r="543" spans="1:5" x14ac:dyDescent="0.25">
      <c r="A543" s="1">
        <v>41333</v>
      </c>
      <c r="B543" s="3">
        <v>39.843544000000001</v>
      </c>
      <c r="C543" s="11">
        <v>9.7221716786567974E-3</v>
      </c>
      <c r="D543" s="3">
        <f t="shared" si="16"/>
        <v>1.0097221716786569</v>
      </c>
      <c r="E543" s="11">
        <f t="shared" si="17"/>
        <v>7.6862038909004528E-5</v>
      </c>
    </row>
    <row r="544" spans="1:5" x14ac:dyDescent="0.25">
      <c r="A544" s="1">
        <v>41334</v>
      </c>
      <c r="B544" s="3">
        <v>39.989691999999998</v>
      </c>
      <c r="C544" s="11">
        <v>3.6680471998172806E-3</v>
      </c>
      <c r="D544" s="3">
        <f t="shared" si="16"/>
        <v>1.0036680471998172</v>
      </c>
      <c r="E544" s="11">
        <f t="shared" si="17"/>
        <v>7.3602350950343999E-6</v>
      </c>
    </row>
    <row r="545" spans="1:5" x14ac:dyDescent="0.25">
      <c r="A545" s="1">
        <v>41337</v>
      </c>
      <c r="B545" s="3">
        <v>40.026229999999998</v>
      </c>
      <c r="C545" s="11">
        <v>9.1368545674220701E-4</v>
      </c>
      <c r="D545" s="3">
        <f t="shared" si="16"/>
        <v>1.0009136854567422</v>
      </c>
      <c r="E545" s="11">
        <f t="shared" si="17"/>
        <v>1.7128358913027124E-9</v>
      </c>
    </row>
    <row r="546" spans="1:5" x14ac:dyDescent="0.25">
      <c r="A546" s="1">
        <v>41338</v>
      </c>
      <c r="B546" s="3">
        <v>40.446404000000001</v>
      </c>
      <c r="C546" s="11">
        <v>1.0497466286482713E-2</v>
      </c>
      <c r="D546" s="3">
        <f t="shared" si="16"/>
        <v>1.0104974662864827</v>
      </c>
      <c r="E546" s="11">
        <f t="shared" si="17"/>
        <v>9.105729104086863E-5</v>
      </c>
    </row>
    <row r="547" spans="1:5" x14ac:dyDescent="0.25">
      <c r="A547" s="1">
        <v>41339</v>
      </c>
      <c r="B547" s="3">
        <v>40.355063000000001</v>
      </c>
      <c r="C547" s="11">
        <v>-2.2583219017443404E-3</v>
      </c>
      <c r="D547" s="3">
        <f t="shared" si="16"/>
        <v>0.99774167809825565</v>
      </c>
      <c r="E547" s="11">
        <f t="shared" si="17"/>
        <v>1.0325899585778545E-5</v>
      </c>
    </row>
    <row r="548" spans="1:5" x14ac:dyDescent="0.25">
      <c r="A548" s="1">
        <v>41340</v>
      </c>
      <c r="B548" s="3">
        <v>40.053631000000003</v>
      </c>
      <c r="C548" s="11">
        <v>-7.469496454509273E-3</v>
      </c>
      <c r="D548" s="3">
        <f t="shared" si="16"/>
        <v>0.99253050354549077</v>
      </c>
      <c r="E548" s="11">
        <f t="shared" si="17"/>
        <v>7.0973351594568401E-5</v>
      </c>
    </row>
    <row r="549" spans="1:5" x14ac:dyDescent="0.25">
      <c r="A549" s="1">
        <v>41341</v>
      </c>
      <c r="B549" s="3">
        <v>40.190646000000001</v>
      </c>
      <c r="C549" s="11">
        <v>3.4207884923091766E-3</v>
      </c>
      <c r="D549" s="3">
        <f t="shared" si="16"/>
        <v>1.0034207884923092</v>
      </c>
      <c r="E549" s="11">
        <f t="shared" si="17"/>
        <v>6.0797584204850976E-6</v>
      </c>
    </row>
    <row r="550" spans="1:5" x14ac:dyDescent="0.25">
      <c r="A550" s="1">
        <v>41344</v>
      </c>
      <c r="B550" s="3">
        <v>40.318525000000001</v>
      </c>
      <c r="C550" s="11">
        <v>3.1818100161913315E-3</v>
      </c>
      <c r="D550" s="3">
        <f t="shared" si="16"/>
        <v>1.0031818100161913</v>
      </c>
      <c r="E550" s="11">
        <f t="shared" si="17"/>
        <v>4.9583627346351946E-6</v>
      </c>
    </row>
    <row r="551" spans="1:5" x14ac:dyDescent="0.25">
      <c r="A551" s="1">
        <v>41345</v>
      </c>
      <c r="B551" s="3">
        <v>40.546880999999999</v>
      </c>
      <c r="C551" s="11">
        <v>5.6637984648495445E-3</v>
      </c>
      <c r="D551" s="3">
        <f t="shared" si="16"/>
        <v>1.0056637984648495</v>
      </c>
      <c r="E551" s="11">
        <f t="shared" si="17"/>
        <v>2.2172106066657421E-5</v>
      </c>
    </row>
    <row r="552" spans="1:5" x14ac:dyDescent="0.25">
      <c r="A552" s="1">
        <v>41346</v>
      </c>
      <c r="B552" s="3">
        <v>40.279701000000003</v>
      </c>
      <c r="C552" s="11">
        <v>-6.5894094295439447E-3</v>
      </c>
      <c r="D552" s="3">
        <f t="shared" si="16"/>
        <v>0.99341059057045611</v>
      </c>
      <c r="E552" s="11">
        <f t="shared" si="17"/>
        <v>5.6919198204760942E-5</v>
      </c>
    </row>
    <row r="553" spans="1:5" x14ac:dyDescent="0.25">
      <c r="A553" s="1">
        <v>41347</v>
      </c>
      <c r="B553" s="3">
        <v>40.334977000000002</v>
      </c>
      <c r="C553" s="11">
        <v>1.3723041290698561E-3</v>
      </c>
      <c r="D553" s="3">
        <f t="shared" si="16"/>
        <v>1.0013723041290699</v>
      </c>
      <c r="E553" s="11">
        <f t="shared" si="17"/>
        <v>1.7408275106288837E-7</v>
      </c>
    </row>
    <row r="554" spans="1:5" x14ac:dyDescent="0.25">
      <c r="A554" s="1">
        <v>41348</v>
      </c>
      <c r="B554" s="3">
        <v>40.602158000000003</v>
      </c>
      <c r="C554" s="11">
        <v>6.62405237022946E-3</v>
      </c>
      <c r="D554" s="3">
        <f t="shared" si="16"/>
        <v>1.0066240523702294</v>
      </c>
      <c r="E554" s="11">
        <f t="shared" si="17"/>
        <v>3.2137339817610588E-5</v>
      </c>
    </row>
    <row r="555" spans="1:5" x14ac:dyDescent="0.25">
      <c r="A555" s="1">
        <v>41351</v>
      </c>
      <c r="B555" s="3">
        <v>40.860123999999999</v>
      </c>
      <c r="C555" s="11">
        <v>6.3535046585453938E-3</v>
      </c>
      <c r="D555" s="3">
        <f t="shared" si="16"/>
        <v>1.0063535046585455</v>
      </c>
      <c r="E555" s="11">
        <f t="shared" si="17"/>
        <v>2.9143076482574521E-5</v>
      </c>
    </row>
    <row r="556" spans="1:5" x14ac:dyDescent="0.25">
      <c r="A556" s="1">
        <v>41352</v>
      </c>
      <c r="B556" s="3">
        <v>41.440550999999999</v>
      </c>
      <c r="C556" s="11">
        <v>1.4205218760471707E-2</v>
      </c>
      <c r="D556" s="3">
        <f t="shared" si="16"/>
        <v>1.0142052187604718</v>
      </c>
      <c r="E556" s="11">
        <f t="shared" si="17"/>
        <v>1.7556639239850241E-4</v>
      </c>
    </row>
    <row r="557" spans="1:5" x14ac:dyDescent="0.25">
      <c r="A557" s="1">
        <v>41353</v>
      </c>
      <c r="B557" s="3">
        <v>42.177598000000003</v>
      </c>
      <c r="C557" s="11">
        <v>1.7785646720768843E-2</v>
      </c>
      <c r="D557" s="3">
        <f t="shared" si="16"/>
        <v>1.0177856467207689</v>
      </c>
      <c r="E557" s="11">
        <f t="shared" si="17"/>
        <v>2.8326824952715478E-4</v>
      </c>
    </row>
    <row r="558" spans="1:5" x14ac:dyDescent="0.25">
      <c r="A558" s="1">
        <v>41354</v>
      </c>
      <c r="B558" s="3">
        <v>42.011761999999997</v>
      </c>
      <c r="C558" s="11">
        <v>-3.9318502680025982E-3</v>
      </c>
      <c r="D558" s="3">
        <f t="shared" si="16"/>
        <v>0.99606814973199742</v>
      </c>
      <c r="E558" s="11">
        <f t="shared" si="17"/>
        <v>2.3882008064252265E-5</v>
      </c>
    </row>
    <row r="559" spans="1:5" x14ac:dyDescent="0.25">
      <c r="A559" s="1">
        <v>41355</v>
      </c>
      <c r="B559" s="3">
        <v>42.767237000000002</v>
      </c>
      <c r="C559" s="11">
        <v>1.7982464053757235E-2</v>
      </c>
      <c r="D559" s="3">
        <f t="shared" si="16"/>
        <v>1.0179824640537571</v>
      </c>
      <c r="E559" s="11">
        <f t="shared" si="17"/>
        <v>2.8993208429602271E-4</v>
      </c>
    </row>
    <row r="560" spans="1:5" x14ac:dyDescent="0.25">
      <c r="A560" s="1">
        <v>41358</v>
      </c>
      <c r="B560" s="3">
        <v>42.711959999999998</v>
      </c>
      <c r="C560" s="11">
        <v>-1.2925080944556646E-3</v>
      </c>
      <c r="D560" s="3">
        <f t="shared" si="16"/>
        <v>0.99870749190554431</v>
      </c>
      <c r="E560" s="11">
        <f t="shared" si="17"/>
        <v>5.0516157340378926E-6</v>
      </c>
    </row>
    <row r="561" spans="1:5" x14ac:dyDescent="0.25">
      <c r="A561" s="1">
        <v>41359</v>
      </c>
      <c r="B561" s="3">
        <v>43.025205999999997</v>
      </c>
      <c r="C561" s="11">
        <v>7.333917712977805E-3</v>
      </c>
      <c r="D561" s="3">
        <f t="shared" si="16"/>
        <v>1.0073339177129779</v>
      </c>
      <c r="E561" s="11">
        <f t="shared" si="17"/>
        <v>4.0689674182286857E-5</v>
      </c>
    </row>
    <row r="562" spans="1:5" x14ac:dyDescent="0.25">
      <c r="A562" s="1">
        <v>41360</v>
      </c>
      <c r="B562" s="3">
        <v>42.997563999999997</v>
      </c>
      <c r="C562" s="11">
        <v>-6.4246060785856944E-4</v>
      </c>
      <c r="D562" s="3">
        <f t="shared" si="16"/>
        <v>0.99935753939214145</v>
      </c>
      <c r="E562" s="11">
        <f t="shared" si="17"/>
        <v>2.5521100444069948E-6</v>
      </c>
    </row>
    <row r="563" spans="1:5" x14ac:dyDescent="0.25">
      <c r="A563" s="1">
        <v>41361</v>
      </c>
      <c r="B563" s="3">
        <v>43.255533999999997</v>
      </c>
      <c r="C563" s="11">
        <v>5.9996422122890556E-3</v>
      </c>
      <c r="D563" s="3">
        <f t="shared" si="16"/>
        <v>1.005999642212289</v>
      </c>
      <c r="E563" s="11">
        <f t="shared" si="17"/>
        <v>2.5447689854325576E-5</v>
      </c>
    </row>
    <row r="564" spans="1:5" x14ac:dyDescent="0.25">
      <c r="A564" s="1">
        <v>41365</v>
      </c>
      <c r="B564" s="3">
        <v>42.997563999999997</v>
      </c>
      <c r="C564" s="11">
        <v>-5.9638611790112286E-3</v>
      </c>
      <c r="D564" s="3">
        <f t="shared" si="16"/>
        <v>0.99403613882098873</v>
      </c>
      <c r="E564" s="11">
        <f t="shared" si="17"/>
        <v>4.7871634651878993E-5</v>
      </c>
    </row>
    <row r="565" spans="1:5" x14ac:dyDescent="0.25">
      <c r="A565" s="1">
        <v>41366</v>
      </c>
      <c r="B565" s="3">
        <v>42.969926000000001</v>
      </c>
      <c r="C565" s="11">
        <v>-6.4278060031484701E-4</v>
      </c>
      <c r="D565" s="3">
        <f t="shared" si="16"/>
        <v>0.99935721939968514</v>
      </c>
      <c r="E565" s="11">
        <f t="shared" si="17"/>
        <v>2.5531325434906398E-6</v>
      </c>
    </row>
    <row r="566" spans="1:5" x14ac:dyDescent="0.25">
      <c r="A566" s="1">
        <v>41367</v>
      </c>
      <c r="B566" s="3">
        <v>42.647469000000001</v>
      </c>
      <c r="C566" s="11">
        <v>-7.5042484364529734E-3</v>
      </c>
      <c r="D566" s="3">
        <f t="shared" si="16"/>
        <v>0.99249575156354708</v>
      </c>
      <c r="E566" s="11">
        <f t="shared" si="17"/>
        <v>7.156010018798955E-5</v>
      </c>
    </row>
    <row r="567" spans="1:5" x14ac:dyDescent="0.25">
      <c r="A567" s="1">
        <v>41368</v>
      </c>
      <c r="B567" s="3">
        <v>42.840943000000003</v>
      </c>
      <c r="C567" s="11">
        <v>4.5365880915465796E-3</v>
      </c>
      <c r="D567" s="3">
        <f t="shared" si="16"/>
        <v>1.0045365880915467</v>
      </c>
      <c r="E567" s="11">
        <f t="shared" si="17"/>
        <v>1.2827258385579943E-5</v>
      </c>
    </row>
    <row r="568" spans="1:5" x14ac:dyDescent="0.25">
      <c r="A568" s="1">
        <v>41369</v>
      </c>
      <c r="B568" s="3">
        <v>42.490844000000003</v>
      </c>
      <c r="C568" s="11">
        <v>-8.172065680253587E-3</v>
      </c>
      <c r="D568" s="3">
        <f t="shared" si="16"/>
        <v>0.99182793431974636</v>
      </c>
      <c r="E568" s="11">
        <f t="shared" si="17"/>
        <v>8.3304640013188118E-5</v>
      </c>
    </row>
    <row r="569" spans="1:5" x14ac:dyDescent="0.25">
      <c r="A569" s="1">
        <v>41372</v>
      </c>
      <c r="B569" s="3">
        <v>43.006779000000002</v>
      </c>
      <c r="C569" s="11">
        <v>1.2142262930809255E-2</v>
      </c>
      <c r="D569" s="3">
        <f t="shared" si="16"/>
        <v>1.0121422629308092</v>
      </c>
      <c r="E569" s="11">
        <f t="shared" si="17"/>
        <v>1.2515324364481783E-4</v>
      </c>
    </row>
    <row r="570" spans="1:5" x14ac:dyDescent="0.25">
      <c r="A570" s="1">
        <v>41373</v>
      </c>
      <c r="B570" s="3">
        <v>42.702745</v>
      </c>
      <c r="C570" s="11">
        <v>-7.069443633525809E-3</v>
      </c>
      <c r="D570" s="3">
        <f t="shared" si="16"/>
        <v>0.9929305563664742</v>
      </c>
      <c r="E570" s="11">
        <f t="shared" si="17"/>
        <v>6.4392849199909844E-5</v>
      </c>
    </row>
    <row r="571" spans="1:5" x14ac:dyDescent="0.25">
      <c r="A571" s="1">
        <v>41374</v>
      </c>
      <c r="B571" s="3">
        <v>43.283172</v>
      </c>
      <c r="C571" s="11">
        <v>1.3592264384877371E-2</v>
      </c>
      <c r="D571" s="3">
        <f t="shared" si="16"/>
        <v>1.0135922643848774</v>
      </c>
      <c r="E571" s="11">
        <f t="shared" si="17"/>
        <v>1.5969863444770187E-4</v>
      </c>
    </row>
    <row r="572" spans="1:5" x14ac:dyDescent="0.25">
      <c r="A572" s="1">
        <v>41375</v>
      </c>
      <c r="B572" s="3">
        <v>43.863598000000003</v>
      </c>
      <c r="C572" s="11">
        <v>1.3409969121486816E-2</v>
      </c>
      <c r="D572" s="3">
        <f t="shared" si="16"/>
        <v>1.0134099691214868</v>
      </c>
      <c r="E572" s="11">
        <f t="shared" si="17"/>
        <v>1.5512446533775772E-4</v>
      </c>
    </row>
    <row r="573" spans="1:5" x14ac:dyDescent="0.25">
      <c r="A573" s="1">
        <v>41376</v>
      </c>
      <c r="B573" s="3">
        <v>43.891236999999997</v>
      </c>
      <c r="C573" s="11">
        <v>6.301124682018454E-4</v>
      </c>
      <c r="D573" s="3">
        <f t="shared" si="16"/>
        <v>1.0006301124682018</v>
      </c>
      <c r="E573" s="11">
        <f t="shared" si="17"/>
        <v>1.0559861822659956E-7</v>
      </c>
    </row>
    <row r="574" spans="1:5" x14ac:dyDescent="0.25">
      <c r="A574" s="1">
        <v>41379</v>
      </c>
      <c r="B574" s="3">
        <v>43.052844</v>
      </c>
      <c r="C574" s="11">
        <v>-1.9101603356496799E-2</v>
      </c>
      <c r="D574" s="3">
        <f t="shared" si="16"/>
        <v>0.9808983966435032</v>
      </c>
      <c r="E574" s="11">
        <f t="shared" si="17"/>
        <v>4.0227022147505301E-4</v>
      </c>
    </row>
    <row r="575" spans="1:5" x14ac:dyDescent="0.25">
      <c r="A575" s="1">
        <v>41380</v>
      </c>
      <c r="B575" s="3">
        <v>43.780679999999997</v>
      </c>
      <c r="C575" s="11">
        <v>1.6905642749175789E-2</v>
      </c>
      <c r="D575" s="3">
        <f t="shared" si="16"/>
        <v>1.0169056427491758</v>
      </c>
      <c r="E575" s="11">
        <f t="shared" si="17"/>
        <v>2.5442071110608227E-4</v>
      </c>
    </row>
    <row r="576" spans="1:5" x14ac:dyDescent="0.25">
      <c r="A576" s="1">
        <v>41381</v>
      </c>
      <c r="B576" s="3">
        <v>43.237107000000002</v>
      </c>
      <c r="C576" s="11">
        <v>-1.2415819032504634E-2</v>
      </c>
      <c r="D576" s="3">
        <f t="shared" si="16"/>
        <v>0.98758418096749534</v>
      </c>
      <c r="E576" s="11">
        <f t="shared" si="17"/>
        <v>1.7878072374926583E-4</v>
      </c>
    </row>
    <row r="577" spans="1:5" x14ac:dyDescent="0.25">
      <c r="A577" s="1">
        <v>41382</v>
      </c>
      <c r="B577" s="3">
        <v>43.402943</v>
      </c>
      <c r="C577" s="11">
        <v>3.8355017600969175E-3</v>
      </c>
      <c r="D577" s="3">
        <f t="shared" si="16"/>
        <v>1.0038355017600968</v>
      </c>
      <c r="E577" s="11">
        <f t="shared" si="17"/>
        <v>8.2968763038133501E-6</v>
      </c>
    </row>
    <row r="578" spans="1:5" x14ac:dyDescent="0.25">
      <c r="A578" s="1">
        <v>41383</v>
      </c>
      <c r="B578" s="3">
        <v>44.287399999999998</v>
      </c>
      <c r="C578" s="11">
        <v>2.0377811707376563E-2</v>
      </c>
      <c r="D578" s="3">
        <f t="shared" si="16"/>
        <v>1.0203778117073765</v>
      </c>
      <c r="E578" s="11">
        <f t="shared" si="17"/>
        <v>3.7724282246708502E-4</v>
      </c>
    </row>
    <row r="579" spans="1:5" x14ac:dyDescent="0.25">
      <c r="A579" s="1">
        <v>41386</v>
      </c>
      <c r="B579" s="3">
        <v>44.112352999999999</v>
      </c>
      <c r="C579" s="11">
        <v>-3.9525237426446189E-3</v>
      </c>
      <c r="D579" s="3">
        <f t="shared" si="16"/>
        <v>0.99604747625735535</v>
      </c>
      <c r="E579" s="11">
        <f t="shared" si="17"/>
        <v>2.4084494778945244E-5</v>
      </c>
    </row>
    <row r="580" spans="1:5" x14ac:dyDescent="0.25">
      <c r="A580" s="1">
        <v>41387</v>
      </c>
      <c r="B580" s="3">
        <v>44.020220000000002</v>
      </c>
      <c r="C580" s="11">
        <v>-2.0885986290506181E-3</v>
      </c>
      <c r="D580" s="3">
        <f t="shared" ref="D580:D643" si="18">1+C580</f>
        <v>0.99791140137094936</v>
      </c>
      <c r="E580" s="11">
        <f t="shared" ref="E580:E643" si="19">(C580-$J$6)^2</f>
        <v>9.2639301574588898E-6</v>
      </c>
    </row>
    <row r="581" spans="1:5" x14ac:dyDescent="0.25">
      <c r="A581" s="1">
        <v>41388</v>
      </c>
      <c r="B581" s="3">
        <v>44.397956999999998</v>
      </c>
      <c r="C581" s="11">
        <v>8.5809884639376222E-3</v>
      </c>
      <c r="D581" s="3">
        <f t="shared" si="18"/>
        <v>1.0085809884639376</v>
      </c>
      <c r="E581" s="11">
        <f t="shared" si="19"/>
        <v>5.8154603770744886E-5</v>
      </c>
    </row>
    <row r="582" spans="1:5" x14ac:dyDescent="0.25">
      <c r="A582" s="1">
        <v>41389</v>
      </c>
      <c r="B582" s="3">
        <v>44.333464999999997</v>
      </c>
      <c r="C582" s="11">
        <v>-1.4525893612627565E-3</v>
      </c>
      <c r="D582" s="3">
        <f t="shared" si="18"/>
        <v>0.9985474106387372</v>
      </c>
      <c r="E582" s="11">
        <f t="shared" si="19"/>
        <v>5.7968326446059246E-6</v>
      </c>
    </row>
    <row r="583" spans="1:5" x14ac:dyDescent="0.25">
      <c r="A583" s="1">
        <v>41390</v>
      </c>
      <c r="B583" s="3">
        <v>44.296616</v>
      </c>
      <c r="C583" s="11">
        <v>-8.3117798259162872E-4</v>
      </c>
      <c r="D583" s="3">
        <f t="shared" si="18"/>
        <v>0.99916882201740842</v>
      </c>
      <c r="E583" s="11">
        <f t="shared" si="19"/>
        <v>3.1906885656192388E-6</v>
      </c>
    </row>
    <row r="584" spans="1:5" x14ac:dyDescent="0.25">
      <c r="A584" s="1">
        <v>41393</v>
      </c>
      <c r="B584" s="3">
        <v>44.342680000000001</v>
      </c>
      <c r="C584" s="11">
        <v>1.0398988491581663E-3</v>
      </c>
      <c r="D584" s="3">
        <f t="shared" si="18"/>
        <v>1.0010398988491582</v>
      </c>
      <c r="E584" s="11">
        <f t="shared" si="19"/>
        <v>7.1956149809890288E-9</v>
      </c>
    </row>
    <row r="585" spans="1:5" x14ac:dyDescent="0.25">
      <c r="A585" s="1">
        <v>41394</v>
      </c>
      <c r="B585" s="3">
        <v>44.987597999999998</v>
      </c>
      <c r="C585" s="11">
        <v>1.4543956296732561E-2</v>
      </c>
      <c r="D585" s="3">
        <f t="shared" si="18"/>
        <v>1.0145439562967327</v>
      </c>
      <c r="E585" s="11">
        <f t="shared" si="19"/>
        <v>1.8465777973688115E-4</v>
      </c>
    </row>
    <row r="586" spans="1:5" x14ac:dyDescent="0.25">
      <c r="A586" s="1">
        <v>41395</v>
      </c>
      <c r="B586" s="3">
        <v>44.278188999999998</v>
      </c>
      <c r="C586" s="11">
        <v>-1.5768990378192693E-2</v>
      </c>
      <c r="D586" s="3">
        <f t="shared" si="18"/>
        <v>0.98423100962180732</v>
      </c>
      <c r="E586" s="11">
        <f t="shared" si="19"/>
        <v>2.7969425835982874E-4</v>
      </c>
    </row>
    <row r="587" spans="1:5" x14ac:dyDescent="0.25">
      <c r="A587" s="1">
        <v>41396</v>
      </c>
      <c r="B587" s="3">
        <v>44.849400000000003</v>
      </c>
      <c r="C587" s="11">
        <v>1.2900505031947113E-2</v>
      </c>
      <c r="D587" s="3">
        <f t="shared" si="18"/>
        <v>1.0129005050319471</v>
      </c>
      <c r="E587" s="11">
        <f t="shared" si="19"/>
        <v>1.4269337322769069E-4</v>
      </c>
    </row>
    <row r="588" spans="1:5" x14ac:dyDescent="0.25">
      <c r="A588" s="1">
        <v>41397</v>
      </c>
      <c r="B588" s="3">
        <v>45.328482000000001</v>
      </c>
      <c r="C588" s="11">
        <v>1.0682015812920534E-2</v>
      </c>
      <c r="D588" s="3">
        <f t="shared" si="18"/>
        <v>1.0106820158129206</v>
      </c>
      <c r="E588" s="11">
        <f t="shared" si="19"/>
        <v>9.4613438306794461E-5</v>
      </c>
    </row>
    <row r="589" spans="1:5" x14ac:dyDescent="0.25">
      <c r="A589" s="1">
        <v>41400</v>
      </c>
      <c r="B589" s="3">
        <v>45.439039000000001</v>
      </c>
      <c r="C589" s="11">
        <v>2.4390183637740177E-3</v>
      </c>
      <c r="D589" s="3">
        <f t="shared" si="18"/>
        <v>1.0024390183637739</v>
      </c>
      <c r="E589" s="11">
        <f t="shared" si="19"/>
        <v>2.2020971716810082E-6</v>
      </c>
    </row>
    <row r="590" spans="1:5" x14ac:dyDescent="0.25">
      <c r="A590" s="1">
        <v>41401</v>
      </c>
      <c r="B590" s="3">
        <v>45.595663000000002</v>
      </c>
      <c r="C590" s="11">
        <v>3.4469038836847047E-3</v>
      </c>
      <c r="D590" s="3">
        <f t="shared" si="18"/>
        <v>1.0034469038836846</v>
      </c>
      <c r="E590" s="11">
        <f t="shared" si="19"/>
        <v>6.2092267429425516E-6</v>
      </c>
    </row>
    <row r="591" spans="1:5" x14ac:dyDescent="0.25">
      <c r="A591" s="1">
        <v>41402</v>
      </c>
      <c r="B591" s="3">
        <v>45.512745000000002</v>
      </c>
      <c r="C591" s="11">
        <v>-1.8185501546495635E-3</v>
      </c>
      <c r="D591" s="3">
        <f t="shared" si="18"/>
        <v>0.9981814498453504</v>
      </c>
      <c r="E591" s="11">
        <f t="shared" si="19"/>
        <v>7.6929791817935094E-6</v>
      </c>
    </row>
    <row r="592" spans="1:5" x14ac:dyDescent="0.25">
      <c r="A592" s="1">
        <v>41403</v>
      </c>
      <c r="B592" s="3">
        <v>44.794120999999997</v>
      </c>
      <c r="C592" s="11">
        <v>-1.5789511267668109E-2</v>
      </c>
      <c r="D592" s="3">
        <f t="shared" si="18"/>
        <v>0.98421048873233186</v>
      </c>
      <c r="E592" s="11">
        <f t="shared" si="19"/>
        <v>2.8038106473302554E-4</v>
      </c>
    </row>
    <row r="593" spans="1:5" x14ac:dyDescent="0.25">
      <c r="A593" s="1">
        <v>41404</v>
      </c>
      <c r="B593" s="3">
        <v>45.144219999999997</v>
      </c>
      <c r="C593" s="11">
        <v>7.8157354622496143E-3</v>
      </c>
      <c r="D593" s="3">
        <f t="shared" si="18"/>
        <v>1.0078157354622497</v>
      </c>
      <c r="E593" s="11">
        <f t="shared" si="19"/>
        <v>4.7068704811810217E-5</v>
      </c>
    </row>
    <row r="594" spans="1:5" x14ac:dyDescent="0.25">
      <c r="A594" s="1">
        <v>41407</v>
      </c>
      <c r="B594" s="3">
        <v>45.070512999999998</v>
      </c>
      <c r="C594" s="11">
        <v>-1.632700708972242E-3</v>
      </c>
      <c r="D594" s="3">
        <f t="shared" si="18"/>
        <v>0.99836729929102774</v>
      </c>
      <c r="E594" s="11">
        <f t="shared" si="19"/>
        <v>6.6965669635591858E-6</v>
      </c>
    </row>
    <row r="595" spans="1:5" x14ac:dyDescent="0.25">
      <c r="A595" s="1">
        <v>41408</v>
      </c>
      <c r="B595" s="3">
        <v>45.420611999999998</v>
      </c>
      <c r="C595" s="11">
        <v>7.7678059710569562E-3</v>
      </c>
      <c r="D595" s="3">
        <f t="shared" si="18"/>
        <v>1.0077678059710569</v>
      </c>
      <c r="E595" s="11">
        <f t="shared" si="19"/>
        <v>4.6413345818293046E-5</v>
      </c>
    </row>
    <row r="596" spans="1:5" x14ac:dyDescent="0.25">
      <c r="A596" s="1">
        <v>41409</v>
      </c>
      <c r="B596" s="3">
        <v>46.397202999999998</v>
      </c>
      <c r="C596" s="11">
        <v>2.1501053310334063E-2</v>
      </c>
      <c r="D596" s="3">
        <f t="shared" si="18"/>
        <v>1.0215010533103341</v>
      </c>
      <c r="E596" s="11">
        <f t="shared" si="19"/>
        <v>4.2213735300452372E-4</v>
      </c>
    </row>
    <row r="597" spans="1:5" x14ac:dyDescent="0.25">
      <c r="A597" s="1">
        <v>41410</v>
      </c>
      <c r="B597" s="3">
        <v>45.687792999999999</v>
      </c>
      <c r="C597" s="11">
        <v>-1.5289930300324318E-2</v>
      </c>
      <c r="D597" s="3">
        <f t="shared" si="18"/>
        <v>0.98471006969967567</v>
      </c>
      <c r="E597" s="11">
        <f t="shared" si="19"/>
        <v>2.6390009578427165E-4</v>
      </c>
    </row>
    <row r="598" spans="1:5" x14ac:dyDescent="0.25">
      <c r="A598" s="1">
        <v>41411</v>
      </c>
      <c r="B598" s="3">
        <v>45.374547</v>
      </c>
      <c r="C598" s="11">
        <v>-6.8562296279008157E-3</v>
      </c>
      <c r="D598" s="3">
        <f t="shared" si="18"/>
        <v>0.99314377037209922</v>
      </c>
      <c r="E598" s="11">
        <f t="shared" si="19"/>
        <v>6.1016431221141924E-5</v>
      </c>
    </row>
    <row r="599" spans="1:5" x14ac:dyDescent="0.25">
      <c r="A599" s="1">
        <v>41414</v>
      </c>
      <c r="B599" s="3">
        <v>44.932319</v>
      </c>
      <c r="C599" s="11">
        <v>-9.7461689259399128E-3</v>
      </c>
      <c r="D599" s="3">
        <f t="shared" si="18"/>
        <v>0.99025383107406006</v>
      </c>
      <c r="E599" s="11">
        <f t="shared" si="19"/>
        <v>1.1451655475083179E-4</v>
      </c>
    </row>
    <row r="600" spans="1:5" x14ac:dyDescent="0.25">
      <c r="A600" s="1">
        <v>41415</v>
      </c>
      <c r="B600" s="3">
        <v>44.480874999999997</v>
      </c>
      <c r="C600" s="11">
        <v>-1.0047200101112123E-2</v>
      </c>
      <c r="D600" s="3">
        <f t="shared" si="18"/>
        <v>0.98995279989888785</v>
      </c>
      <c r="E600" s="11">
        <f t="shared" si="19"/>
        <v>1.2104998870947379E-4</v>
      </c>
    </row>
    <row r="601" spans="1:5" x14ac:dyDescent="0.25">
      <c r="A601" s="1">
        <v>41416</v>
      </c>
      <c r="B601" s="3">
        <v>44.462448000000002</v>
      </c>
      <c r="C601" s="11">
        <v>-4.1426792975622742E-4</v>
      </c>
      <c r="D601" s="3">
        <f t="shared" si="18"/>
        <v>0.99958573207024382</v>
      </c>
      <c r="E601" s="11">
        <f t="shared" si="19"/>
        <v>1.8750915099917649E-6</v>
      </c>
    </row>
    <row r="602" spans="1:5" x14ac:dyDescent="0.25">
      <c r="A602" s="1">
        <v>41417</v>
      </c>
      <c r="B602" s="3">
        <v>43.882024999999999</v>
      </c>
      <c r="C602" s="11">
        <v>-1.3054229492717163E-2</v>
      </c>
      <c r="D602" s="3">
        <f t="shared" si="18"/>
        <v>0.98694577050728283</v>
      </c>
      <c r="E602" s="11">
        <f t="shared" si="19"/>
        <v>1.9626052490464118E-4</v>
      </c>
    </row>
    <row r="603" spans="1:5" x14ac:dyDescent="0.25">
      <c r="A603" s="1">
        <v>41418</v>
      </c>
      <c r="B603" s="3">
        <v>44.305827000000001</v>
      </c>
      <c r="C603" s="11">
        <v>9.6577585013454155E-3</v>
      </c>
      <c r="D603" s="3">
        <f t="shared" si="18"/>
        <v>1.0096577585013453</v>
      </c>
      <c r="E603" s="11">
        <f t="shared" si="19"/>
        <v>7.5736754458524973E-5</v>
      </c>
    </row>
    <row r="604" spans="1:5" x14ac:dyDescent="0.25">
      <c r="A604" s="1">
        <v>41422</v>
      </c>
      <c r="B604" s="3">
        <v>44.757271000000003</v>
      </c>
      <c r="C604" s="11">
        <v>1.0189269235398814E-2</v>
      </c>
      <c r="D604" s="3">
        <f t="shared" si="18"/>
        <v>1.0101892692353989</v>
      </c>
      <c r="E604" s="11">
        <f t="shared" si="19"/>
        <v>8.5270400829417118E-5</v>
      </c>
    </row>
    <row r="605" spans="1:5" x14ac:dyDescent="0.25">
      <c r="A605" s="1">
        <v>41423</v>
      </c>
      <c r="B605" s="3">
        <v>43.7254</v>
      </c>
      <c r="C605" s="11">
        <v>-2.3054823874315358E-2</v>
      </c>
      <c r="D605" s="3">
        <f t="shared" si="18"/>
        <v>0.97694517612568466</v>
      </c>
      <c r="E605" s="11">
        <f t="shared" si="19"/>
        <v>5.7647509405258442E-4</v>
      </c>
    </row>
    <row r="606" spans="1:5" x14ac:dyDescent="0.25">
      <c r="A606" s="1">
        <v>41424</v>
      </c>
      <c r="B606" s="3">
        <v>43.264744999999998</v>
      </c>
      <c r="C606" s="11">
        <v>-1.0535180924588517E-2</v>
      </c>
      <c r="D606" s="3">
        <f t="shared" si="18"/>
        <v>0.98946481907541151</v>
      </c>
      <c r="E606" s="11">
        <f t="shared" si="19"/>
        <v>1.3202590947482696E-4</v>
      </c>
    </row>
    <row r="607" spans="1:5" x14ac:dyDescent="0.25">
      <c r="A607" s="1">
        <v>41425</v>
      </c>
      <c r="B607" s="3">
        <v>42.361860999999998</v>
      </c>
      <c r="C607" s="11">
        <v>-2.0868815937780293E-2</v>
      </c>
      <c r="D607" s="3">
        <f t="shared" si="18"/>
        <v>0.97913118406221966</v>
      </c>
      <c r="E607" s="11">
        <f t="shared" si="19"/>
        <v>4.7628207940988266E-4</v>
      </c>
    </row>
    <row r="608" spans="1:5" x14ac:dyDescent="0.25">
      <c r="A608" s="1">
        <v>41428</v>
      </c>
      <c r="B608" s="3">
        <v>43.320025000000001</v>
      </c>
      <c r="C608" s="11">
        <v>2.2618553042322753E-2</v>
      </c>
      <c r="D608" s="3">
        <f t="shared" si="18"/>
        <v>1.0226185530423229</v>
      </c>
      <c r="E608" s="11">
        <f t="shared" si="19"/>
        <v>4.6930641614295132E-4</v>
      </c>
    </row>
    <row r="609" spans="1:5" x14ac:dyDescent="0.25">
      <c r="A609" s="1">
        <v>41429</v>
      </c>
      <c r="B609" s="3">
        <v>43.218679999999999</v>
      </c>
      <c r="C609" s="11">
        <v>-2.3394492500870443E-3</v>
      </c>
      <c r="D609" s="3">
        <f t="shared" si="18"/>
        <v>0.997660550749913</v>
      </c>
      <c r="E609" s="11">
        <f t="shared" si="19"/>
        <v>1.0853869465543343E-5</v>
      </c>
    </row>
    <row r="610" spans="1:5" x14ac:dyDescent="0.25">
      <c r="A610" s="1">
        <v>41430</v>
      </c>
      <c r="B610" s="3">
        <v>42.831732000000002</v>
      </c>
      <c r="C610" s="11">
        <v>-8.9532581744744804E-3</v>
      </c>
      <c r="D610" s="3">
        <f t="shared" si="18"/>
        <v>0.99104674182552555</v>
      </c>
      <c r="E610" s="11">
        <f t="shared" si="19"/>
        <v>9.8175004435179194E-5</v>
      </c>
    </row>
    <row r="611" spans="1:5" x14ac:dyDescent="0.25">
      <c r="A611" s="1">
        <v>41431</v>
      </c>
      <c r="B611" s="3">
        <v>42.453994000000002</v>
      </c>
      <c r="C611" s="11">
        <v>-8.8191156967455994E-3</v>
      </c>
      <c r="D611" s="3">
        <f t="shared" si="18"/>
        <v>0.99118088430325435</v>
      </c>
      <c r="E611" s="11">
        <f t="shared" si="19"/>
        <v>9.553474275263473E-5</v>
      </c>
    </row>
    <row r="612" spans="1:5" x14ac:dyDescent="0.25">
      <c r="A612" s="1">
        <v>41432</v>
      </c>
      <c r="B612" s="3">
        <v>42.684322000000002</v>
      </c>
      <c r="C612" s="11">
        <v>5.4253552681050475E-3</v>
      </c>
      <c r="D612" s="3">
        <f t="shared" si="18"/>
        <v>1.0054253552681049</v>
      </c>
      <c r="E612" s="11">
        <f t="shared" si="19"/>
        <v>1.9983433584956999E-5</v>
      </c>
    </row>
    <row r="613" spans="1:5" x14ac:dyDescent="0.25">
      <c r="A613" s="1">
        <v>41435</v>
      </c>
      <c r="B613" s="3">
        <v>43.347662999999997</v>
      </c>
      <c r="C613" s="11">
        <v>1.5540624025842451E-2</v>
      </c>
      <c r="D613" s="3">
        <f t="shared" si="18"/>
        <v>1.0155406240258424</v>
      </c>
      <c r="E613" s="11">
        <f t="shared" si="19"/>
        <v>2.1273833144799532E-4</v>
      </c>
    </row>
    <row r="614" spans="1:5" x14ac:dyDescent="0.25">
      <c r="A614" s="1">
        <v>41436</v>
      </c>
      <c r="B614" s="3">
        <v>42.988352999999996</v>
      </c>
      <c r="C614" s="11">
        <v>-8.2890281766747308E-3</v>
      </c>
      <c r="D614" s="3">
        <f t="shared" si="18"/>
        <v>0.99171097182332524</v>
      </c>
      <c r="E614" s="11">
        <f t="shared" si="19"/>
        <v>8.5453385826817892E-5</v>
      </c>
    </row>
    <row r="615" spans="1:5" x14ac:dyDescent="0.25">
      <c r="A615" s="1">
        <v>41437</v>
      </c>
      <c r="B615" s="3">
        <v>43.301597999999998</v>
      </c>
      <c r="C615" s="11">
        <v>7.2867411319526947E-3</v>
      </c>
      <c r="D615" s="3">
        <f t="shared" si="18"/>
        <v>1.0072867411319526</v>
      </c>
      <c r="E615" s="11">
        <f t="shared" si="19"/>
        <v>4.0090035537353561E-5</v>
      </c>
    </row>
    <row r="616" spans="1:5" x14ac:dyDescent="0.25">
      <c r="A616" s="1">
        <v>41438</v>
      </c>
      <c r="B616" s="3">
        <v>43.478076999999999</v>
      </c>
      <c r="C616" s="11">
        <v>4.075577072236468E-3</v>
      </c>
      <c r="D616" s="3">
        <f t="shared" si="18"/>
        <v>1.0040755770722365</v>
      </c>
      <c r="E616" s="11">
        <f t="shared" si="19"/>
        <v>9.7375526652379454E-6</v>
      </c>
    </row>
    <row r="617" spans="1:5" x14ac:dyDescent="0.25">
      <c r="A617" s="1">
        <v>41439</v>
      </c>
      <c r="B617" s="3">
        <v>43.589534999999998</v>
      </c>
      <c r="C617" s="11">
        <v>2.5635448412311096E-3</v>
      </c>
      <c r="D617" s="3">
        <f t="shared" si="18"/>
        <v>1.0025635448412311</v>
      </c>
      <c r="E617" s="11">
        <f t="shared" si="19"/>
        <v>2.5871852724048546E-6</v>
      </c>
    </row>
    <row r="618" spans="1:5" x14ac:dyDescent="0.25">
      <c r="A618" s="1">
        <v>41442</v>
      </c>
      <c r="B618" s="3">
        <v>43.747432000000003</v>
      </c>
      <c r="C618" s="11">
        <v>3.6223602752359142E-3</v>
      </c>
      <c r="D618" s="3">
        <f t="shared" si="18"/>
        <v>1.0036223602752359</v>
      </c>
      <c r="E618" s="11">
        <f t="shared" si="19"/>
        <v>7.1144273923037124E-6</v>
      </c>
    </row>
    <row r="619" spans="1:5" x14ac:dyDescent="0.25">
      <c r="A619" s="1">
        <v>41443</v>
      </c>
      <c r="B619" s="3">
        <v>44.053944999999999</v>
      </c>
      <c r="C619" s="11">
        <v>7.0064226855646146E-3</v>
      </c>
      <c r="D619" s="3">
        <f t="shared" si="18"/>
        <v>1.0070064226855646</v>
      </c>
      <c r="E619" s="11">
        <f t="shared" si="19"/>
        <v>3.6618846592297954E-5</v>
      </c>
    </row>
    <row r="620" spans="1:5" x14ac:dyDescent="0.25">
      <c r="A620" s="1">
        <v>41444</v>
      </c>
      <c r="B620" s="3">
        <v>43.283022000000003</v>
      </c>
      <c r="C620" s="11">
        <v>-1.7499522460474228E-2</v>
      </c>
      <c r="D620" s="3">
        <f t="shared" si="18"/>
        <v>0.98250047753952574</v>
      </c>
      <c r="E620" s="11">
        <f t="shared" si="19"/>
        <v>3.4057205220958434E-4</v>
      </c>
    </row>
    <row r="621" spans="1:5" x14ac:dyDescent="0.25">
      <c r="A621" s="1">
        <v>41445</v>
      </c>
      <c r="B621" s="3">
        <v>42.149864000000001</v>
      </c>
      <c r="C621" s="11">
        <v>-2.6180196013115758E-2</v>
      </c>
      <c r="D621" s="3">
        <f t="shared" si="18"/>
        <v>0.97381980398688428</v>
      </c>
      <c r="E621" s="11">
        <f t="shared" si="19"/>
        <v>7.3632276354017312E-4</v>
      </c>
    </row>
    <row r="622" spans="1:5" x14ac:dyDescent="0.25">
      <c r="A622" s="1">
        <v>41446</v>
      </c>
      <c r="B622" s="3">
        <v>42.298475000000003</v>
      </c>
      <c r="C622" s="11">
        <v>3.525776500726135E-3</v>
      </c>
      <c r="D622" s="3">
        <f t="shared" si="18"/>
        <v>1.0035257765007262</v>
      </c>
      <c r="E622" s="11">
        <f t="shared" si="19"/>
        <v>6.6085222556423867E-6</v>
      </c>
    </row>
    <row r="623" spans="1:5" x14ac:dyDescent="0.25">
      <c r="A623" s="1">
        <v>41449</v>
      </c>
      <c r="B623" s="3">
        <v>41.973385999999998</v>
      </c>
      <c r="C623" s="11">
        <v>-7.6855962301242654E-3</v>
      </c>
      <c r="D623" s="3">
        <f t="shared" si="18"/>
        <v>0.99231440376987579</v>
      </c>
      <c r="E623" s="11">
        <f t="shared" si="19"/>
        <v>7.4661145360345921E-5</v>
      </c>
    </row>
    <row r="624" spans="1:5" x14ac:dyDescent="0.25">
      <c r="A624" s="1">
        <v>41450</v>
      </c>
      <c r="B624" s="3">
        <v>41.778334999999998</v>
      </c>
      <c r="C624" s="11">
        <v>-4.6470160877656961E-3</v>
      </c>
      <c r="D624" s="3">
        <f t="shared" si="18"/>
        <v>0.99535298391223426</v>
      </c>
      <c r="E624" s="11">
        <f t="shared" si="19"/>
        <v>3.1383389579801139E-5</v>
      </c>
    </row>
    <row r="625" spans="1:5" x14ac:dyDescent="0.25">
      <c r="A625" s="1">
        <v>41451</v>
      </c>
      <c r="B625" s="3">
        <v>42.391356000000002</v>
      </c>
      <c r="C625" s="11">
        <v>1.4673179292568825E-2</v>
      </c>
      <c r="D625" s="3">
        <f t="shared" si="18"/>
        <v>1.0146731792925687</v>
      </c>
      <c r="E625" s="11">
        <f t="shared" si="19"/>
        <v>1.8818647102877316E-4</v>
      </c>
    </row>
    <row r="626" spans="1:5" x14ac:dyDescent="0.25">
      <c r="A626" s="1">
        <v>41452</v>
      </c>
      <c r="B626" s="3">
        <v>42.725732000000001</v>
      </c>
      <c r="C626" s="11">
        <v>7.8878344915411271E-3</v>
      </c>
      <c r="D626" s="3">
        <f t="shared" si="18"/>
        <v>1.0078878344915412</v>
      </c>
      <c r="E626" s="11">
        <f t="shared" si="19"/>
        <v>4.8063197451228406E-5</v>
      </c>
    </row>
    <row r="627" spans="1:5" x14ac:dyDescent="0.25">
      <c r="A627" s="1">
        <v>41453</v>
      </c>
      <c r="B627" s="3">
        <v>42.660713999999999</v>
      </c>
      <c r="C627" s="11">
        <v>-1.5217527460969426E-3</v>
      </c>
      <c r="D627" s="3">
        <f t="shared" si="18"/>
        <v>0.99847824725390311</v>
      </c>
      <c r="E627" s="11">
        <f t="shared" si="19"/>
        <v>6.1346602201353576E-6</v>
      </c>
    </row>
    <row r="628" spans="1:5" x14ac:dyDescent="0.25">
      <c r="A628" s="1">
        <v>41456</v>
      </c>
      <c r="B628" s="3">
        <v>43.106547999999997</v>
      </c>
      <c r="C628" s="11">
        <v>1.0450692409883198E-2</v>
      </c>
      <c r="D628" s="3">
        <f t="shared" si="18"/>
        <v>1.0104506924098833</v>
      </c>
      <c r="E628" s="11">
        <f t="shared" si="19"/>
        <v>9.0166809279378486E-5</v>
      </c>
    </row>
    <row r="629" spans="1:5" x14ac:dyDescent="0.25">
      <c r="A629" s="1">
        <v>41457</v>
      </c>
      <c r="B629" s="3">
        <v>43.283022000000003</v>
      </c>
      <c r="C629" s="11">
        <v>4.0939023927410289E-3</v>
      </c>
      <c r="D629" s="3">
        <f t="shared" si="18"/>
        <v>1.0040939023927411</v>
      </c>
      <c r="E629" s="11">
        <f t="shared" si="19"/>
        <v>9.8522569982387453E-6</v>
      </c>
    </row>
    <row r="630" spans="1:5" x14ac:dyDescent="0.25">
      <c r="A630" s="1">
        <v>41458</v>
      </c>
      <c r="B630" s="3">
        <v>43.264448999999999</v>
      </c>
      <c r="C630" s="11">
        <v>-4.2910589745798021E-4</v>
      </c>
      <c r="D630" s="3">
        <f t="shared" si="18"/>
        <v>0.99957089410254207</v>
      </c>
      <c r="E630" s="11">
        <f t="shared" si="19"/>
        <v>1.9159481149673057E-6</v>
      </c>
    </row>
    <row r="631" spans="1:5" x14ac:dyDescent="0.25">
      <c r="A631" s="1">
        <v>41460</v>
      </c>
      <c r="B631" s="3">
        <v>43.069394000000003</v>
      </c>
      <c r="C631" s="11">
        <v>-4.5084360140584812E-3</v>
      </c>
      <c r="D631" s="3">
        <f t="shared" si="18"/>
        <v>0.99549156398594152</v>
      </c>
      <c r="E631" s="11">
        <f t="shared" si="19"/>
        <v>2.9849918490119961E-5</v>
      </c>
    </row>
    <row r="632" spans="1:5" x14ac:dyDescent="0.25">
      <c r="A632" s="1">
        <v>41463</v>
      </c>
      <c r="B632" s="3">
        <v>43.087971000000003</v>
      </c>
      <c r="C632" s="11">
        <v>4.3132717400204212E-4</v>
      </c>
      <c r="D632" s="3">
        <f t="shared" si="18"/>
        <v>1.000431327174002</v>
      </c>
      <c r="E632" s="11">
        <f t="shared" si="19"/>
        <v>2.7430851530474846E-7</v>
      </c>
    </row>
    <row r="633" spans="1:5" x14ac:dyDescent="0.25">
      <c r="A633" s="1">
        <v>41464</v>
      </c>
      <c r="B633" s="3">
        <v>43.283022000000003</v>
      </c>
      <c r="C633" s="11">
        <v>4.5268086538583913E-3</v>
      </c>
      <c r="D633" s="3">
        <f t="shared" si="18"/>
        <v>1.0045268086538583</v>
      </c>
      <c r="E633" s="11">
        <f t="shared" si="19"/>
        <v>1.2757303593708538E-5</v>
      </c>
    </row>
    <row r="634" spans="1:5" x14ac:dyDescent="0.25">
      <c r="A634" s="1">
        <v>41465</v>
      </c>
      <c r="B634" s="3">
        <v>43.617398000000001</v>
      </c>
      <c r="C634" s="11">
        <v>7.7253385865709394E-3</v>
      </c>
      <c r="D634" s="3">
        <f t="shared" si="18"/>
        <v>1.007725338586571</v>
      </c>
      <c r="E634" s="11">
        <f t="shared" si="19"/>
        <v>4.5836511300803914E-5</v>
      </c>
    </row>
    <row r="635" spans="1:5" x14ac:dyDescent="0.25">
      <c r="A635" s="1">
        <v>41466</v>
      </c>
      <c r="B635" s="3">
        <v>44.183979000000001</v>
      </c>
      <c r="C635" s="11">
        <v>1.2989793659860208E-2</v>
      </c>
      <c r="D635" s="3">
        <f t="shared" si="18"/>
        <v>1.0129897936598602</v>
      </c>
      <c r="E635" s="11">
        <f t="shared" si="19"/>
        <v>1.4483452835899459E-4</v>
      </c>
    </row>
    <row r="636" spans="1:5" x14ac:dyDescent="0.25">
      <c r="A636" s="1">
        <v>41467</v>
      </c>
      <c r="B636" s="3">
        <v>44.081808000000002</v>
      </c>
      <c r="C636" s="11">
        <v>-2.3123992522266603E-3</v>
      </c>
      <c r="D636" s="3">
        <f t="shared" si="18"/>
        <v>0.9976876007477733</v>
      </c>
      <c r="E636" s="11">
        <f t="shared" si="19"/>
        <v>1.06763675889786E-5</v>
      </c>
    </row>
    <row r="637" spans="1:5" x14ac:dyDescent="0.25">
      <c r="A637" s="1">
        <v>41470</v>
      </c>
      <c r="B637" s="3">
        <v>44.118962000000003</v>
      </c>
      <c r="C637" s="11">
        <v>8.4284201773214518E-4</v>
      </c>
      <c r="D637" s="3">
        <f t="shared" si="18"/>
        <v>1.0008428420177322</v>
      </c>
      <c r="E637" s="11">
        <f t="shared" si="19"/>
        <v>1.2595541608350049E-8</v>
      </c>
    </row>
    <row r="638" spans="1:5" x14ac:dyDescent="0.25">
      <c r="A638" s="1">
        <v>41471</v>
      </c>
      <c r="B638" s="3">
        <v>43.942487</v>
      </c>
      <c r="C638" s="11">
        <v>-3.999980779239627E-3</v>
      </c>
      <c r="D638" s="3">
        <f t="shared" si="18"/>
        <v>0.99600001922076042</v>
      </c>
      <c r="E638" s="11">
        <f t="shared" si="19"/>
        <v>2.4552546839223193E-5</v>
      </c>
    </row>
    <row r="639" spans="1:5" x14ac:dyDescent="0.25">
      <c r="A639" s="1">
        <v>41472</v>
      </c>
      <c r="B639" s="3">
        <v>44.304727</v>
      </c>
      <c r="C639" s="11">
        <v>8.2435024672135628E-3</v>
      </c>
      <c r="D639" s="3">
        <f t="shared" si="18"/>
        <v>1.0082435024672136</v>
      </c>
      <c r="E639" s="11">
        <f t="shared" si="19"/>
        <v>5.3121220449068663E-5</v>
      </c>
    </row>
    <row r="640" spans="1:5" x14ac:dyDescent="0.25">
      <c r="A640" s="1">
        <v>41473</v>
      </c>
      <c r="B640" s="3">
        <v>44.499777999999999</v>
      </c>
      <c r="C640" s="11">
        <v>4.4024873463276151E-3</v>
      </c>
      <c r="D640" s="3">
        <f t="shared" si="18"/>
        <v>1.0044024873463275</v>
      </c>
      <c r="E640" s="11">
        <f t="shared" si="19"/>
        <v>1.1884673409034181E-5</v>
      </c>
    </row>
    <row r="641" spans="1:5" x14ac:dyDescent="0.25">
      <c r="A641" s="1">
        <v>41474</v>
      </c>
      <c r="B641" s="3">
        <v>44.852730999999999</v>
      </c>
      <c r="C641" s="11">
        <v>7.9315676586071832E-3</v>
      </c>
      <c r="D641" s="3">
        <f t="shared" si="18"/>
        <v>1.0079315676586071</v>
      </c>
      <c r="E641" s="11">
        <f t="shared" si="19"/>
        <v>4.8671493372316338E-5</v>
      </c>
    </row>
    <row r="642" spans="1:5" x14ac:dyDescent="0.25">
      <c r="A642" s="1">
        <v>41477</v>
      </c>
      <c r="B642" s="3">
        <v>44.416184000000001</v>
      </c>
      <c r="C642" s="11">
        <v>-9.7328967549377837E-3</v>
      </c>
      <c r="D642" s="3">
        <f t="shared" si="18"/>
        <v>0.99026710324506217</v>
      </c>
      <c r="E642" s="11">
        <f t="shared" si="19"/>
        <v>1.1423267350557661E-4</v>
      </c>
    </row>
    <row r="643" spans="1:5" x14ac:dyDescent="0.25">
      <c r="A643" s="1">
        <v>41478</v>
      </c>
      <c r="B643" s="3">
        <v>44.286149999999999</v>
      </c>
      <c r="C643" s="11">
        <v>-2.9276265606248833E-3</v>
      </c>
      <c r="D643" s="3">
        <f t="shared" si="18"/>
        <v>0.99707237343937516</v>
      </c>
      <c r="E643" s="11">
        <f t="shared" si="19"/>
        <v>1.5075347167812045E-5</v>
      </c>
    </row>
    <row r="644" spans="1:5" x14ac:dyDescent="0.25">
      <c r="A644" s="1">
        <v>41479</v>
      </c>
      <c r="B644" s="3">
        <v>43.022953999999999</v>
      </c>
      <c r="C644" s="11">
        <v>-2.8523500010725716E-2</v>
      </c>
      <c r="D644" s="3">
        <f t="shared" ref="D644:D707" si="20">1+C644</f>
        <v>0.97147649998927432</v>
      </c>
      <c r="E644" s="11">
        <f t="shared" ref="E644:E707" si="21">(C644-$J$6)^2</f>
        <v>8.6898620061784133E-4</v>
      </c>
    </row>
    <row r="645" spans="1:5" x14ac:dyDescent="0.25">
      <c r="A645" s="1">
        <v>41480</v>
      </c>
      <c r="B645" s="3">
        <v>42.827902000000002</v>
      </c>
      <c r="C645" s="11">
        <v>-4.5336728854089587E-3</v>
      </c>
      <c r="D645" s="3">
        <f t="shared" si="20"/>
        <v>0.99546632711459104</v>
      </c>
      <c r="E645" s="11">
        <f t="shared" si="21"/>
        <v>3.0126319081400244E-5</v>
      </c>
    </row>
    <row r="646" spans="1:5" x14ac:dyDescent="0.25">
      <c r="A646" s="1">
        <v>41481</v>
      </c>
      <c r="B646" s="3">
        <v>43.320175999999996</v>
      </c>
      <c r="C646" s="11">
        <v>1.1494235697092861E-2</v>
      </c>
      <c r="D646" s="3">
        <f t="shared" si="20"/>
        <v>1.0114942356970928</v>
      </c>
      <c r="E646" s="11">
        <f t="shared" si="21"/>
        <v>1.1107397399885764E-4</v>
      </c>
    </row>
    <row r="647" spans="1:5" x14ac:dyDescent="0.25">
      <c r="A647" s="1">
        <v>41484</v>
      </c>
      <c r="B647" s="3">
        <v>43.468786999999999</v>
      </c>
      <c r="C647" s="11">
        <v>3.4305262287023606E-3</v>
      </c>
      <c r="D647" s="3">
        <f t="shared" si="20"/>
        <v>1.0034305262287024</v>
      </c>
      <c r="E647" s="11">
        <f t="shared" si="21"/>
        <v>6.1278742408097347E-6</v>
      </c>
    </row>
    <row r="648" spans="1:5" x14ac:dyDescent="0.25">
      <c r="A648" s="1">
        <v>41485</v>
      </c>
      <c r="B648" s="3">
        <v>43.143701</v>
      </c>
      <c r="C648" s="11">
        <v>-7.4786075811132911E-3</v>
      </c>
      <c r="D648" s="3">
        <f t="shared" si="20"/>
        <v>0.99252139241888671</v>
      </c>
      <c r="E648" s="11">
        <f t="shared" si="21"/>
        <v>7.1126949224525679E-5</v>
      </c>
    </row>
    <row r="649" spans="1:5" x14ac:dyDescent="0.25">
      <c r="A649" s="1">
        <v>41486</v>
      </c>
      <c r="B649" s="3">
        <v>43.413060000000002</v>
      </c>
      <c r="C649" s="11">
        <v>6.2432984133651741E-3</v>
      </c>
      <c r="D649" s="3">
        <f t="shared" si="20"/>
        <v>1.0062432984133651</v>
      </c>
      <c r="E649" s="11">
        <f t="shared" si="21"/>
        <v>2.79653398859191E-5</v>
      </c>
    </row>
    <row r="650" spans="1:5" x14ac:dyDescent="0.25">
      <c r="A650" s="1">
        <v>41487</v>
      </c>
      <c r="B650" s="3">
        <v>43.896044000000003</v>
      </c>
      <c r="C650" s="11">
        <v>1.1125315745999058E-2</v>
      </c>
      <c r="D650" s="3">
        <f t="shared" si="20"/>
        <v>1.011125315745999</v>
      </c>
      <c r="E650" s="11">
        <f t="shared" si="21"/>
        <v>1.0343386032799274E-4</v>
      </c>
    </row>
    <row r="651" spans="1:5" x14ac:dyDescent="0.25">
      <c r="A651" s="1">
        <v>41488</v>
      </c>
      <c r="B651" s="3">
        <v>44.035367999999998</v>
      </c>
      <c r="C651" s="11">
        <v>3.173953443276002E-3</v>
      </c>
      <c r="D651" s="3">
        <f t="shared" si="20"/>
        <v>1.003173953443276</v>
      </c>
      <c r="E651" s="11">
        <f t="shared" si="21"/>
        <v>4.9234353992861611E-6</v>
      </c>
    </row>
    <row r="652" spans="1:5" x14ac:dyDescent="0.25">
      <c r="A652" s="1">
        <v>41491</v>
      </c>
      <c r="B652" s="3">
        <v>44.091099</v>
      </c>
      <c r="C652" s="11">
        <v>1.265596327025166E-3</v>
      </c>
      <c r="D652" s="3">
        <f t="shared" si="20"/>
        <v>1.0012655963270252</v>
      </c>
      <c r="E652" s="11">
        <f t="shared" si="21"/>
        <v>9.6425433241487095E-8</v>
      </c>
    </row>
    <row r="653" spans="1:5" x14ac:dyDescent="0.25">
      <c r="A653" s="1">
        <v>41492</v>
      </c>
      <c r="B653" s="3">
        <v>43.793875999999997</v>
      </c>
      <c r="C653" s="11">
        <v>-6.7411111707603947E-3</v>
      </c>
      <c r="D653" s="3">
        <f t="shared" si="20"/>
        <v>0.99325888882923963</v>
      </c>
      <c r="E653" s="11">
        <f t="shared" si="21"/>
        <v>5.9231233525005942E-5</v>
      </c>
    </row>
    <row r="654" spans="1:5" x14ac:dyDescent="0.25">
      <c r="A654" s="1">
        <v>41493</v>
      </c>
      <c r="B654" s="3">
        <v>43.858893000000002</v>
      </c>
      <c r="C654" s="11">
        <v>1.4846139674872475E-3</v>
      </c>
      <c r="D654" s="3">
        <f t="shared" si="20"/>
        <v>1.0014846139674873</v>
      </c>
      <c r="E654" s="11">
        <f t="shared" si="21"/>
        <v>2.804148241959294E-7</v>
      </c>
    </row>
    <row r="655" spans="1:5" x14ac:dyDescent="0.25">
      <c r="A655" s="1">
        <v>41494</v>
      </c>
      <c r="B655" s="3">
        <v>43.691706000000003</v>
      </c>
      <c r="C655" s="11">
        <v>-3.8119293161366025E-3</v>
      </c>
      <c r="D655" s="3">
        <f t="shared" si="20"/>
        <v>0.99618807068386339</v>
      </c>
      <c r="E655" s="11">
        <f t="shared" si="21"/>
        <v>2.2724300387983836E-5</v>
      </c>
    </row>
    <row r="656" spans="1:5" x14ac:dyDescent="0.25">
      <c r="A656" s="1">
        <v>41495</v>
      </c>
      <c r="B656" s="3">
        <v>43.515227000000003</v>
      </c>
      <c r="C656" s="11">
        <v>-4.0391876664188963E-3</v>
      </c>
      <c r="D656" s="3">
        <f t="shared" si="20"/>
        <v>0.99596081233358114</v>
      </c>
      <c r="E656" s="11">
        <f t="shared" si="21"/>
        <v>2.4942628400250309E-5</v>
      </c>
    </row>
    <row r="657" spans="1:5" x14ac:dyDescent="0.25">
      <c r="A657" s="1">
        <v>41498</v>
      </c>
      <c r="B657" s="3">
        <v>43.301599000000003</v>
      </c>
      <c r="C657" s="11">
        <v>-4.9092700355211271E-3</v>
      </c>
      <c r="D657" s="3">
        <f t="shared" si="20"/>
        <v>0.99509072996447889</v>
      </c>
      <c r="E657" s="11">
        <f t="shared" si="21"/>
        <v>3.4390506082474607E-5</v>
      </c>
    </row>
    <row r="658" spans="1:5" x14ac:dyDescent="0.25">
      <c r="A658" s="1">
        <v>41499</v>
      </c>
      <c r="B658" s="3">
        <v>43.152988000000001</v>
      </c>
      <c r="C658" s="11">
        <v>-3.4319979731003117E-3</v>
      </c>
      <c r="D658" s="3">
        <f t="shared" si="20"/>
        <v>0.99656800202689966</v>
      </c>
      <c r="E658" s="11">
        <f t="shared" si="21"/>
        <v>1.9246381881271551E-5</v>
      </c>
    </row>
    <row r="659" spans="1:5" x14ac:dyDescent="0.25">
      <c r="A659" s="1">
        <v>41500</v>
      </c>
      <c r="B659" s="3">
        <v>42.595697000000001</v>
      </c>
      <c r="C659" s="11">
        <v>-1.2914308506284647E-2</v>
      </c>
      <c r="D659" s="3">
        <f t="shared" si="20"/>
        <v>0.98708569149371539</v>
      </c>
      <c r="E659" s="11">
        <f t="shared" si="21"/>
        <v>1.9235971225295263E-4</v>
      </c>
    </row>
    <row r="660" spans="1:5" x14ac:dyDescent="0.25">
      <c r="A660" s="1">
        <v>41501</v>
      </c>
      <c r="B660" s="3">
        <v>42.056980000000003</v>
      </c>
      <c r="C660" s="11">
        <v>-1.2647216454751246E-2</v>
      </c>
      <c r="D660" s="3">
        <f t="shared" si="20"/>
        <v>0.9873527835452488</v>
      </c>
      <c r="E660" s="11">
        <f t="shared" si="21"/>
        <v>1.8502224789610077E-4</v>
      </c>
    </row>
    <row r="661" spans="1:5" x14ac:dyDescent="0.25">
      <c r="A661" s="1">
        <v>41502</v>
      </c>
      <c r="B661" s="3">
        <v>41.639014000000003</v>
      </c>
      <c r="C661" s="11">
        <v>-9.9380887548273754E-3</v>
      </c>
      <c r="D661" s="3">
        <f t="shared" si="20"/>
        <v>0.99006191124517262</v>
      </c>
      <c r="E661" s="11">
        <f t="shared" si="21"/>
        <v>1.186609485796275E-4</v>
      </c>
    </row>
    <row r="662" spans="1:5" x14ac:dyDescent="0.25">
      <c r="A662" s="1">
        <v>41505</v>
      </c>
      <c r="B662" s="3">
        <v>41.982675999999998</v>
      </c>
      <c r="C662" s="11">
        <v>8.2533654615355393E-3</v>
      </c>
      <c r="D662" s="3">
        <f t="shared" si="20"/>
        <v>1.0082533654615355</v>
      </c>
      <c r="E662" s="11">
        <f t="shared" si="21"/>
        <v>5.3265089226754348E-5</v>
      </c>
    </row>
    <row r="663" spans="1:5" x14ac:dyDescent="0.25">
      <c r="A663" s="1">
        <v>41506</v>
      </c>
      <c r="B663" s="3">
        <v>42.335628999999997</v>
      </c>
      <c r="C663" s="11">
        <v>8.4071105900919568E-3</v>
      </c>
      <c r="D663" s="3">
        <f t="shared" si="20"/>
        <v>1.008407110590092</v>
      </c>
      <c r="E663" s="11">
        <f t="shared" si="21"/>
        <v>5.5532880961696004E-5</v>
      </c>
    </row>
    <row r="664" spans="1:5" x14ac:dyDescent="0.25">
      <c r="A664" s="1">
        <v>41507</v>
      </c>
      <c r="B664" s="3">
        <v>41.945521999999997</v>
      </c>
      <c r="C664" s="11">
        <v>-9.2146262903050388E-3</v>
      </c>
      <c r="D664" s="3">
        <f t="shared" si="20"/>
        <v>0.99078537370969499</v>
      </c>
      <c r="E664" s="11">
        <f t="shared" si="21"/>
        <v>1.0342276084100622E-4</v>
      </c>
    </row>
    <row r="665" spans="1:5" x14ac:dyDescent="0.25">
      <c r="A665" s="1">
        <v>41508</v>
      </c>
      <c r="B665" s="3">
        <v>42.019829999999999</v>
      </c>
      <c r="C665" s="11">
        <v>1.7715359460779162E-3</v>
      </c>
      <c r="D665" s="3">
        <f t="shared" si="20"/>
        <v>1.0017715359460779</v>
      </c>
      <c r="E665" s="11">
        <f t="shared" si="21"/>
        <v>6.6661357393412339E-7</v>
      </c>
    </row>
    <row r="666" spans="1:5" x14ac:dyDescent="0.25">
      <c r="A666" s="1">
        <v>41509</v>
      </c>
      <c r="B666" s="3">
        <v>42.372779000000001</v>
      </c>
      <c r="C666" s="11">
        <v>8.3995818164900333E-3</v>
      </c>
      <c r="D666" s="3">
        <f t="shared" si="20"/>
        <v>1.0083995818164901</v>
      </c>
      <c r="E666" s="11">
        <f t="shared" si="21"/>
        <v>5.5420728219460605E-5</v>
      </c>
    </row>
    <row r="667" spans="1:5" x14ac:dyDescent="0.25">
      <c r="A667" s="1">
        <v>41512</v>
      </c>
      <c r="B667" s="3">
        <v>42.094133999999997</v>
      </c>
      <c r="C667" s="11">
        <v>-6.5760378850772206E-3</v>
      </c>
      <c r="D667" s="3">
        <f t="shared" si="20"/>
        <v>0.99342396211492279</v>
      </c>
      <c r="E667" s="11">
        <f t="shared" si="21"/>
        <v>5.6717614268389327E-5</v>
      </c>
    </row>
    <row r="668" spans="1:5" x14ac:dyDescent="0.25">
      <c r="A668" s="1">
        <v>41513</v>
      </c>
      <c r="B668" s="3">
        <v>42.131287</v>
      </c>
      <c r="C668" s="11">
        <v>8.8261704112985303E-4</v>
      </c>
      <c r="D668" s="3">
        <f t="shared" si="20"/>
        <v>1.0008826170411298</v>
      </c>
      <c r="E668" s="11">
        <f t="shared" si="21"/>
        <v>5.2497034327547331E-9</v>
      </c>
    </row>
    <row r="669" spans="1:5" x14ac:dyDescent="0.25">
      <c r="A669" s="1">
        <v>41514</v>
      </c>
      <c r="B669" s="3">
        <v>41.704031000000001</v>
      </c>
      <c r="C669" s="11">
        <v>-1.014106215174485E-2</v>
      </c>
      <c r="D669" s="3">
        <f t="shared" si="20"/>
        <v>0.98985893784825518</v>
      </c>
      <c r="E669" s="11">
        <f t="shared" si="21"/>
        <v>1.2312419041324041E-4</v>
      </c>
    </row>
    <row r="670" spans="1:5" x14ac:dyDescent="0.25">
      <c r="A670" s="1">
        <v>41515</v>
      </c>
      <c r="B670" s="3">
        <v>41.416094999999999</v>
      </c>
      <c r="C670" s="11">
        <v>-6.9042726349403004E-3</v>
      </c>
      <c r="D670" s="3">
        <f t="shared" si="20"/>
        <v>0.99309572736505969</v>
      </c>
      <c r="E670" s="11">
        <f t="shared" si="21"/>
        <v>6.1769296178169471E-5</v>
      </c>
    </row>
    <row r="671" spans="1:5" x14ac:dyDescent="0.25">
      <c r="A671" s="1">
        <v>41516</v>
      </c>
      <c r="B671" s="3">
        <v>41.573993000000002</v>
      </c>
      <c r="C671" s="11">
        <v>3.8124791823083027E-3</v>
      </c>
      <c r="D671" s="3">
        <f t="shared" si="20"/>
        <v>1.0038124791823082</v>
      </c>
      <c r="E671" s="11">
        <f t="shared" si="21"/>
        <v>8.1647765008658227E-6</v>
      </c>
    </row>
    <row r="672" spans="1:5" x14ac:dyDescent="0.25">
      <c r="A672" s="1">
        <v>41520</v>
      </c>
      <c r="B672" s="3">
        <v>41.425381999999999</v>
      </c>
      <c r="C672" s="11">
        <v>-3.5746145432795566E-3</v>
      </c>
      <c r="D672" s="3">
        <f t="shared" si="20"/>
        <v>0.99642538545672044</v>
      </c>
      <c r="E672" s="11">
        <f t="shared" si="21"/>
        <v>2.051805907805491E-5</v>
      </c>
    </row>
    <row r="673" spans="1:5" x14ac:dyDescent="0.25">
      <c r="A673" s="1">
        <v>41521</v>
      </c>
      <c r="B673" s="3">
        <v>42.029116000000002</v>
      </c>
      <c r="C673" s="11">
        <v>1.4574011653048918E-2</v>
      </c>
      <c r="D673" s="3">
        <f t="shared" si="20"/>
        <v>1.0145740116530488</v>
      </c>
      <c r="E673" s="11">
        <f t="shared" si="21"/>
        <v>1.8547552058759863E-4</v>
      </c>
    </row>
    <row r="674" spans="1:5" x14ac:dyDescent="0.25">
      <c r="A674" s="1">
        <v>41522</v>
      </c>
      <c r="B674" s="3">
        <v>41.434671999999999</v>
      </c>
      <c r="C674" s="11">
        <v>-1.4143623672694016E-2</v>
      </c>
      <c r="D674" s="3">
        <f t="shared" si="20"/>
        <v>0.98585637632730594</v>
      </c>
      <c r="E674" s="11">
        <f t="shared" si="21"/>
        <v>2.2797060734231547E-4</v>
      </c>
    </row>
    <row r="675" spans="1:5" x14ac:dyDescent="0.25">
      <c r="A675" s="1">
        <v>41523</v>
      </c>
      <c r="B675" s="3">
        <v>41.304637999999997</v>
      </c>
      <c r="C675" s="11">
        <v>-3.1382895947626179E-3</v>
      </c>
      <c r="D675" s="3">
        <f t="shared" si="20"/>
        <v>0.99686171040523741</v>
      </c>
      <c r="E675" s="11">
        <f t="shared" si="21"/>
        <v>1.6755608149345578E-5</v>
      </c>
    </row>
    <row r="676" spans="1:5" x14ac:dyDescent="0.25">
      <c r="A676" s="1">
        <v>41526</v>
      </c>
      <c r="B676" s="3">
        <v>41.406809000000003</v>
      </c>
      <c r="C676" s="11">
        <v>2.4735963065456615E-3</v>
      </c>
      <c r="D676" s="3">
        <f t="shared" si="20"/>
        <v>1.0024735963065456</v>
      </c>
      <c r="E676" s="11">
        <f t="shared" si="21"/>
        <v>2.3059164391075086E-6</v>
      </c>
    </row>
    <row r="677" spans="1:5" x14ac:dyDescent="0.25">
      <c r="A677" s="1">
        <v>41527</v>
      </c>
      <c r="B677" s="3">
        <v>41.369655000000002</v>
      </c>
      <c r="C677" s="11">
        <v>-8.9729203716231831E-4</v>
      </c>
      <c r="D677" s="3">
        <f t="shared" si="20"/>
        <v>0.99910270796283773</v>
      </c>
      <c r="E677" s="11">
        <f t="shared" si="21"/>
        <v>3.4312520753938716E-6</v>
      </c>
    </row>
    <row r="678" spans="1:5" x14ac:dyDescent="0.25">
      <c r="A678" s="1">
        <v>41528</v>
      </c>
      <c r="B678" s="3">
        <v>41.156027000000002</v>
      </c>
      <c r="C678" s="11">
        <v>-5.1638815938880788E-3</v>
      </c>
      <c r="D678" s="3">
        <f t="shared" si="20"/>
        <v>0.99483611840611197</v>
      </c>
      <c r="E678" s="11">
        <f t="shared" si="21"/>
        <v>3.7441591595089868E-5</v>
      </c>
    </row>
    <row r="679" spans="1:5" x14ac:dyDescent="0.25">
      <c r="A679" s="1">
        <v>41529</v>
      </c>
      <c r="B679" s="3">
        <v>41.746245000000002</v>
      </c>
      <c r="C679" s="11">
        <v>1.4340985829365894E-2</v>
      </c>
      <c r="D679" s="3">
        <f t="shared" si="20"/>
        <v>1.0143409858293659</v>
      </c>
      <c r="E679" s="11">
        <f t="shared" si="21"/>
        <v>1.7918269230471199E-4</v>
      </c>
    </row>
    <row r="680" spans="1:5" x14ac:dyDescent="0.25">
      <c r="A680" s="1">
        <v>41530</v>
      </c>
      <c r="B680" s="3">
        <v>42.074142999999999</v>
      </c>
      <c r="C680" s="11">
        <v>7.8545507506123623E-3</v>
      </c>
      <c r="D680" s="3">
        <f t="shared" si="20"/>
        <v>1.0078545507506123</v>
      </c>
      <c r="E680" s="11">
        <f t="shared" si="21"/>
        <v>4.7602808709160689E-5</v>
      </c>
    </row>
    <row r="681" spans="1:5" x14ac:dyDescent="0.25">
      <c r="A681" s="1">
        <v>41533</v>
      </c>
      <c r="B681" s="3">
        <v>42.280251999999997</v>
      </c>
      <c r="C681" s="11">
        <v>4.8987094044909696E-3</v>
      </c>
      <c r="D681" s="3">
        <f t="shared" si="20"/>
        <v>1.004898709404491</v>
      </c>
      <c r="E681" s="11">
        <f t="shared" si="21"/>
        <v>1.5552276937796452E-5</v>
      </c>
    </row>
    <row r="682" spans="1:5" x14ac:dyDescent="0.25">
      <c r="A682" s="1">
        <v>41534</v>
      </c>
      <c r="B682" s="3">
        <v>42.645625000000003</v>
      </c>
      <c r="C682" s="11">
        <v>8.6416939993641789E-3</v>
      </c>
      <c r="D682" s="3">
        <f t="shared" si="20"/>
        <v>1.0086416939993641</v>
      </c>
      <c r="E682" s="11">
        <f t="shared" si="21"/>
        <v>5.9084159631672239E-5</v>
      </c>
    </row>
    <row r="683" spans="1:5" x14ac:dyDescent="0.25">
      <c r="A683" s="1">
        <v>41535</v>
      </c>
      <c r="B683" s="3">
        <v>43.179631000000001</v>
      </c>
      <c r="C683" s="11">
        <v>1.2521940996292068E-2</v>
      </c>
      <c r="D683" s="3">
        <f t="shared" si="20"/>
        <v>1.012521940996292</v>
      </c>
      <c r="E683" s="11">
        <f t="shared" si="21"/>
        <v>1.3379246119221548E-4</v>
      </c>
    </row>
    <row r="684" spans="1:5" x14ac:dyDescent="0.25">
      <c r="A684" s="1">
        <v>41536</v>
      </c>
      <c r="B684" s="3">
        <v>42.898575999999998</v>
      </c>
      <c r="C684" s="11">
        <v>-6.5089717881100474E-3</v>
      </c>
      <c r="D684" s="3">
        <f t="shared" si="20"/>
        <v>0.99349102821188995</v>
      </c>
      <c r="E684" s="11">
        <f t="shared" si="21"/>
        <v>5.5711947854426426E-5</v>
      </c>
    </row>
    <row r="685" spans="1:5" x14ac:dyDescent="0.25">
      <c r="A685" s="1">
        <v>41537</v>
      </c>
      <c r="B685" s="3">
        <v>42.711204000000002</v>
      </c>
      <c r="C685" s="11">
        <v>-4.3677906697881146E-3</v>
      </c>
      <c r="D685" s="3">
        <f t="shared" si="20"/>
        <v>0.9956322093302119</v>
      </c>
      <c r="E685" s="11">
        <f t="shared" si="21"/>
        <v>2.8332865706089039E-5</v>
      </c>
    </row>
    <row r="686" spans="1:5" x14ac:dyDescent="0.25">
      <c r="A686" s="1">
        <v>41540</v>
      </c>
      <c r="B686" s="3">
        <v>42.430148000000003</v>
      </c>
      <c r="C686" s="11">
        <v>-6.5803811103053783E-3</v>
      </c>
      <c r="D686" s="3">
        <f t="shared" si="20"/>
        <v>0.99341961888969466</v>
      </c>
      <c r="E686" s="11">
        <f t="shared" si="21"/>
        <v>5.6783051743835563E-5</v>
      </c>
    </row>
    <row r="687" spans="1:5" x14ac:dyDescent="0.25">
      <c r="A687" s="1">
        <v>41541</v>
      </c>
      <c r="B687" s="3">
        <v>42.411411000000001</v>
      </c>
      <c r="C687" s="11">
        <v>-4.4159638566430539E-4</v>
      </c>
      <c r="D687" s="3">
        <f t="shared" si="20"/>
        <v>0.99955840361433568</v>
      </c>
      <c r="E687" s="11">
        <f t="shared" si="21"/>
        <v>1.9506822396306493E-6</v>
      </c>
    </row>
    <row r="688" spans="1:5" x14ac:dyDescent="0.25">
      <c r="A688" s="1">
        <v>41542</v>
      </c>
      <c r="B688" s="3">
        <v>42.111618</v>
      </c>
      <c r="C688" s="11">
        <v>-7.0686872455151531E-3</v>
      </c>
      <c r="D688" s="3">
        <f t="shared" si="20"/>
        <v>0.99293131275448487</v>
      </c>
      <c r="E688" s="11">
        <f t="shared" si="21"/>
        <v>6.4380710477383689E-5</v>
      </c>
    </row>
    <row r="689" spans="1:5" x14ac:dyDescent="0.25">
      <c r="A689" s="1">
        <v>41543</v>
      </c>
      <c r="B689" s="3">
        <v>42.224038999999998</v>
      </c>
      <c r="C689" s="11">
        <v>2.6695958345746215E-3</v>
      </c>
      <c r="D689" s="3">
        <f t="shared" si="20"/>
        <v>1.0026695958345746</v>
      </c>
      <c r="E689" s="11">
        <f t="shared" si="21"/>
        <v>2.9395923965590724E-6</v>
      </c>
    </row>
    <row r="690" spans="1:5" x14ac:dyDescent="0.25">
      <c r="A690" s="1">
        <v>41544</v>
      </c>
      <c r="B690" s="3">
        <v>42.139721999999999</v>
      </c>
      <c r="C690" s="11">
        <v>-1.9968956546293133E-3</v>
      </c>
      <c r="D690" s="3">
        <f t="shared" si="20"/>
        <v>0.99800310434537065</v>
      </c>
      <c r="E690" s="11">
        <f t="shared" si="21"/>
        <v>8.7141123156073896E-6</v>
      </c>
    </row>
    <row r="691" spans="1:5" x14ac:dyDescent="0.25">
      <c r="A691" s="1">
        <v>41547</v>
      </c>
      <c r="B691" s="3">
        <v>41.989826000000001</v>
      </c>
      <c r="C691" s="11">
        <v>-3.5571188628154278E-3</v>
      </c>
      <c r="D691" s="3">
        <f t="shared" si="20"/>
        <v>0.9964428811371846</v>
      </c>
      <c r="E691" s="11">
        <f t="shared" si="21"/>
        <v>2.0359865284419673E-5</v>
      </c>
    </row>
    <row r="692" spans="1:5" x14ac:dyDescent="0.25">
      <c r="A692" s="1">
        <v>41548</v>
      </c>
      <c r="B692" s="3">
        <v>41.671295000000001</v>
      </c>
      <c r="C692" s="11">
        <v>-7.5859090247242297E-3</v>
      </c>
      <c r="D692" s="3">
        <f t="shared" si="20"/>
        <v>0.99241409097527578</v>
      </c>
      <c r="E692" s="11">
        <f t="shared" si="21"/>
        <v>7.2948354786225647E-5</v>
      </c>
    </row>
    <row r="693" spans="1:5" x14ac:dyDescent="0.25">
      <c r="A693" s="1">
        <v>41549</v>
      </c>
      <c r="B693" s="3">
        <v>41.221604999999997</v>
      </c>
      <c r="C693" s="11">
        <v>-1.079136129558738E-2</v>
      </c>
      <c r="D693" s="3">
        <f t="shared" si="20"/>
        <v>0.98920863870441267</v>
      </c>
      <c r="E693" s="11">
        <f t="shared" si="21"/>
        <v>1.3797869230915353E-4</v>
      </c>
    </row>
    <row r="694" spans="1:5" x14ac:dyDescent="0.25">
      <c r="A694" s="1">
        <v>41550</v>
      </c>
      <c r="B694" s="3">
        <v>40.668861</v>
      </c>
      <c r="C694" s="11">
        <v>-1.3409084871877188E-2</v>
      </c>
      <c r="D694" s="3">
        <f t="shared" si="20"/>
        <v>0.9865909151281228</v>
      </c>
      <c r="E694" s="11">
        <f t="shared" si="21"/>
        <v>2.0632899914433539E-4</v>
      </c>
    </row>
    <row r="695" spans="1:5" x14ac:dyDescent="0.25">
      <c r="A695" s="1">
        <v>41551</v>
      </c>
      <c r="B695" s="3">
        <v>40.725073000000002</v>
      </c>
      <c r="C695" s="11">
        <v>1.3821877135925236E-3</v>
      </c>
      <c r="D695" s="3">
        <f t="shared" si="20"/>
        <v>1.0013821877135924</v>
      </c>
      <c r="E695" s="11">
        <f t="shared" si="21"/>
        <v>1.8242793673757432E-7</v>
      </c>
    </row>
    <row r="696" spans="1:5" x14ac:dyDescent="0.25">
      <c r="A696" s="1">
        <v>41554</v>
      </c>
      <c r="B696" s="3">
        <v>40.640756000000003</v>
      </c>
      <c r="C696" s="11">
        <v>-2.0703953065964705E-3</v>
      </c>
      <c r="D696" s="3">
        <f t="shared" si="20"/>
        <v>0.99792960469340353</v>
      </c>
      <c r="E696" s="11">
        <f t="shared" si="21"/>
        <v>9.1534516870274399E-6</v>
      </c>
    </row>
    <row r="697" spans="1:5" x14ac:dyDescent="0.25">
      <c r="A697" s="1">
        <v>41555</v>
      </c>
      <c r="B697" s="3">
        <v>40.725073000000002</v>
      </c>
      <c r="C697" s="11">
        <v>2.0746907365600835E-3</v>
      </c>
      <c r="D697" s="3">
        <f t="shared" si="20"/>
        <v>1.0020746907365601</v>
      </c>
      <c r="E697" s="11">
        <f t="shared" si="21"/>
        <v>1.2535463877190395E-6</v>
      </c>
    </row>
    <row r="698" spans="1:5" x14ac:dyDescent="0.25">
      <c r="A698" s="1">
        <v>41556</v>
      </c>
      <c r="B698" s="3">
        <v>40.874969999999998</v>
      </c>
      <c r="C698" s="11">
        <v>3.6807054956045316E-3</v>
      </c>
      <c r="D698" s="3">
        <f t="shared" si="20"/>
        <v>1.0036807054956045</v>
      </c>
      <c r="E698" s="11">
        <f t="shared" si="21"/>
        <v>7.4290786156525997E-6</v>
      </c>
    </row>
    <row r="699" spans="1:5" x14ac:dyDescent="0.25">
      <c r="A699" s="1">
        <v>41557</v>
      </c>
      <c r="B699" s="3">
        <v>41.268447000000002</v>
      </c>
      <c r="C699" s="11">
        <v>9.6263556890685015E-3</v>
      </c>
      <c r="D699" s="3">
        <f t="shared" si="20"/>
        <v>1.0096263556890686</v>
      </c>
      <c r="E699" s="11">
        <f t="shared" si="21"/>
        <v>7.5191162926488739E-5</v>
      </c>
    </row>
    <row r="700" spans="1:5" x14ac:dyDescent="0.25">
      <c r="A700" s="1">
        <v>41558</v>
      </c>
      <c r="B700" s="3">
        <v>41.146655000000003</v>
      </c>
      <c r="C700" s="11">
        <v>-2.9512135506334714E-3</v>
      </c>
      <c r="D700" s="3">
        <f t="shared" si="20"/>
        <v>0.99704878644936656</v>
      </c>
      <c r="E700" s="11">
        <f t="shared" si="21"/>
        <v>1.525906585248138E-5</v>
      </c>
    </row>
    <row r="701" spans="1:5" x14ac:dyDescent="0.25">
      <c r="A701" s="1">
        <v>41561</v>
      </c>
      <c r="B701" s="3">
        <v>41.380868999999997</v>
      </c>
      <c r="C701" s="11">
        <v>5.6921759496608984E-3</v>
      </c>
      <c r="D701" s="3">
        <f t="shared" si="20"/>
        <v>1.0056921759496609</v>
      </c>
      <c r="E701" s="11">
        <f t="shared" si="21"/>
        <v>2.244015498268156E-5</v>
      </c>
    </row>
    <row r="702" spans="1:5" x14ac:dyDescent="0.25">
      <c r="A702" s="1">
        <v>41562</v>
      </c>
      <c r="B702" s="3">
        <v>41.015495999999999</v>
      </c>
      <c r="C702" s="11">
        <v>-8.8295149142469248E-3</v>
      </c>
      <c r="D702" s="3">
        <f t="shared" si="20"/>
        <v>0.99117048508575312</v>
      </c>
      <c r="E702" s="11">
        <f t="shared" si="21"/>
        <v>9.5738138701343173E-5</v>
      </c>
    </row>
    <row r="703" spans="1:5" x14ac:dyDescent="0.25">
      <c r="A703" s="1">
        <v>41563</v>
      </c>
      <c r="B703" s="3">
        <v>42.195934999999999</v>
      </c>
      <c r="C703" s="11">
        <v>2.8780317565829262E-2</v>
      </c>
      <c r="D703" s="3">
        <f t="shared" si="20"/>
        <v>1.0287803175658292</v>
      </c>
      <c r="E703" s="11">
        <f t="shared" si="21"/>
        <v>7.7424429757005919E-4</v>
      </c>
    </row>
    <row r="704" spans="1:5" x14ac:dyDescent="0.25">
      <c r="A704" s="1">
        <v>41564</v>
      </c>
      <c r="B704" s="3">
        <v>42.186563999999997</v>
      </c>
      <c r="C704" s="11">
        <v>-2.2208300396712557E-4</v>
      </c>
      <c r="D704" s="3">
        <f t="shared" si="20"/>
        <v>0.99977791699603291</v>
      </c>
      <c r="E704" s="11">
        <f t="shared" si="21"/>
        <v>1.3856936169006053E-6</v>
      </c>
    </row>
    <row r="705" spans="1:5" x14ac:dyDescent="0.25">
      <c r="A705" s="1">
        <v>41565</v>
      </c>
      <c r="B705" s="3">
        <v>42.167827000000003</v>
      </c>
      <c r="C705" s="11">
        <v>-4.4414615041875544E-4</v>
      </c>
      <c r="D705" s="3">
        <f t="shared" si="20"/>
        <v>0.99955585384958123</v>
      </c>
      <c r="E705" s="11">
        <f t="shared" si="21"/>
        <v>1.957811091957302E-6</v>
      </c>
    </row>
    <row r="706" spans="1:5" x14ac:dyDescent="0.25">
      <c r="A706" s="1">
        <v>41568</v>
      </c>
      <c r="B706" s="3">
        <v>42.139721999999999</v>
      </c>
      <c r="C706" s="11">
        <v>-6.6650339843225966E-4</v>
      </c>
      <c r="D706" s="3">
        <f t="shared" si="20"/>
        <v>0.99933349660156778</v>
      </c>
      <c r="E706" s="11">
        <f t="shared" si="21"/>
        <v>2.6295063781854477E-6</v>
      </c>
    </row>
    <row r="707" spans="1:5" x14ac:dyDescent="0.25">
      <c r="A707" s="1">
        <v>41569</v>
      </c>
      <c r="B707" s="3">
        <v>42.505094999999997</v>
      </c>
      <c r="C707" s="11">
        <v>8.6705128239810934E-3</v>
      </c>
      <c r="D707" s="3">
        <f t="shared" si="20"/>
        <v>1.008670512823981</v>
      </c>
      <c r="E707" s="11">
        <f t="shared" si="21"/>
        <v>5.9528028985930074E-5</v>
      </c>
    </row>
    <row r="708" spans="1:5" x14ac:dyDescent="0.25">
      <c r="A708" s="1">
        <v>41570</v>
      </c>
      <c r="B708" s="3">
        <v>43.554375</v>
      </c>
      <c r="C708" s="11">
        <v>2.4685981762892266E-2</v>
      </c>
      <c r="D708" s="3">
        <f t="shared" ref="D708:D771" si="22">1+C708</f>
        <v>1.0246859817628922</v>
      </c>
      <c r="E708" s="11">
        <f t="shared" ref="E708:E771" si="23">(C708-$J$6)^2</f>
        <v>5.6315608394952462E-4</v>
      </c>
    </row>
    <row r="709" spans="1:5" x14ac:dyDescent="0.25">
      <c r="A709" s="1">
        <v>41571</v>
      </c>
      <c r="B709" s="3">
        <v>43.554375</v>
      </c>
      <c r="C709" s="11">
        <v>0</v>
      </c>
      <c r="D709" s="3">
        <f t="shared" si="22"/>
        <v>1</v>
      </c>
      <c r="E709" s="11">
        <f t="shared" si="23"/>
        <v>9.1216229276433684E-7</v>
      </c>
    </row>
    <row r="710" spans="1:5" x14ac:dyDescent="0.25">
      <c r="A710" s="1">
        <v>41572</v>
      </c>
      <c r="B710" s="3">
        <v>43.723005000000001</v>
      </c>
      <c r="C710" s="11">
        <v>3.8717120840328963E-3</v>
      </c>
      <c r="D710" s="3">
        <f t="shared" si="22"/>
        <v>1.0038717120840328</v>
      </c>
      <c r="E710" s="11">
        <f t="shared" si="23"/>
        <v>8.5067900895606769E-6</v>
      </c>
    </row>
    <row r="711" spans="1:5" x14ac:dyDescent="0.25">
      <c r="A711" s="1">
        <v>41575</v>
      </c>
      <c r="B711" s="3">
        <v>44.509962999999999</v>
      </c>
      <c r="C711" s="11">
        <v>1.7998717151302808E-2</v>
      </c>
      <c r="D711" s="3">
        <f t="shared" si="22"/>
        <v>1.0179987171513027</v>
      </c>
      <c r="E711" s="11">
        <f t="shared" si="23"/>
        <v>2.9048584419115063E-4</v>
      </c>
    </row>
    <row r="712" spans="1:5" x14ac:dyDescent="0.25">
      <c r="A712" s="1">
        <v>41576</v>
      </c>
      <c r="B712" s="3">
        <v>44.697335000000002</v>
      </c>
      <c r="C712" s="11">
        <v>4.2096642497771435E-3</v>
      </c>
      <c r="D712" s="3">
        <f t="shared" si="22"/>
        <v>1.0042096642497771</v>
      </c>
      <c r="E712" s="11">
        <f t="shared" si="23"/>
        <v>1.0592371504324394E-5</v>
      </c>
    </row>
    <row r="713" spans="1:5" x14ac:dyDescent="0.25">
      <c r="A713" s="1">
        <v>41577</v>
      </c>
      <c r="B713" s="3">
        <v>44.472492000000003</v>
      </c>
      <c r="C713" s="11">
        <v>-5.0303446503018557E-3</v>
      </c>
      <c r="D713" s="3">
        <f t="shared" si="22"/>
        <v>0.99496965534969817</v>
      </c>
      <c r="E713" s="11">
        <f t="shared" si="23"/>
        <v>3.582521102114134E-5</v>
      </c>
    </row>
    <row r="714" spans="1:5" x14ac:dyDescent="0.25">
      <c r="A714" s="1">
        <v>41578</v>
      </c>
      <c r="B714" s="3">
        <v>44.360067000000001</v>
      </c>
      <c r="C714" s="11">
        <v>-2.5279671757544365E-3</v>
      </c>
      <c r="D714" s="3">
        <f t="shared" si="22"/>
        <v>0.99747203282424557</v>
      </c>
      <c r="E714" s="11">
        <f t="shared" si="23"/>
        <v>1.2131561052231976E-5</v>
      </c>
    </row>
    <row r="715" spans="1:5" x14ac:dyDescent="0.25">
      <c r="A715" s="1">
        <v>41579</v>
      </c>
      <c r="B715" s="3">
        <v>44.435017000000002</v>
      </c>
      <c r="C715" s="11">
        <v>1.6895826600081822E-3</v>
      </c>
      <c r="D715" s="3">
        <f t="shared" si="22"/>
        <v>1.0016895826600083</v>
      </c>
      <c r="E715" s="11">
        <f t="shared" si="23"/>
        <v>5.3950608841107487E-7</v>
      </c>
    </row>
    <row r="716" spans="1:5" x14ac:dyDescent="0.25">
      <c r="A716" s="1">
        <v>41582</v>
      </c>
      <c r="B716" s="3">
        <v>44.200803000000001</v>
      </c>
      <c r="C716" s="11">
        <v>-5.2709330571427812E-3</v>
      </c>
      <c r="D716" s="3">
        <f t="shared" si="22"/>
        <v>0.99472906694285723</v>
      </c>
      <c r="E716" s="11">
        <f t="shared" si="23"/>
        <v>3.8763137456450222E-5</v>
      </c>
    </row>
    <row r="717" spans="1:5" x14ac:dyDescent="0.25">
      <c r="A717" s="1">
        <v>41583</v>
      </c>
      <c r="B717" s="3">
        <v>44.294486999999997</v>
      </c>
      <c r="C717" s="11">
        <v>2.1195090053001096E-3</v>
      </c>
      <c r="D717" s="3">
        <f t="shared" si="22"/>
        <v>1.0021195090053001</v>
      </c>
      <c r="E717" s="11">
        <f t="shared" si="23"/>
        <v>1.3559138226815917E-6</v>
      </c>
    </row>
    <row r="718" spans="1:5" x14ac:dyDescent="0.25">
      <c r="A718" s="1">
        <v>41584</v>
      </c>
      <c r="B718" s="3">
        <v>44.744177000000001</v>
      </c>
      <c r="C718" s="11">
        <v>1.0152279221565518E-2</v>
      </c>
      <c r="D718" s="3">
        <f t="shared" si="22"/>
        <v>1.0101522792215656</v>
      </c>
      <c r="E718" s="11">
        <f t="shared" si="23"/>
        <v>8.4588622914585294E-5</v>
      </c>
    </row>
    <row r="719" spans="1:5" x14ac:dyDescent="0.25">
      <c r="A719" s="1">
        <v>41585</v>
      </c>
      <c r="B719" s="3">
        <v>44.341332999999999</v>
      </c>
      <c r="C719" s="11">
        <v>-9.0032720905784402E-3</v>
      </c>
      <c r="D719" s="3">
        <f t="shared" si="22"/>
        <v>0.99099672790942162</v>
      </c>
      <c r="E719" s="11">
        <f t="shared" si="23"/>
        <v>9.9168614602965211E-5</v>
      </c>
    </row>
    <row r="720" spans="1:5" x14ac:dyDescent="0.25">
      <c r="A720" s="1">
        <v>41586</v>
      </c>
      <c r="B720" s="3">
        <v>44.884706999999999</v>
      </c>
      <c r="C720" s="11">
        <v>1.2254345172708273E-2</v>
      </c>
      <c r="D720" s="3">
        <f t="shared" si="22"/>
        <v>1.0122543451727082</v>
      </c>
      <c r="E720" s="11">
        <f t="shared" si="23"/>
        <v>1.2767357698119741E-4</v>
      </c>
    </row>
    <row r="721" spans="1:5" x14ac:dyDescent="0.25">
      <c r="A721" s="1">
        <v>41589</v>
      </c>
      <c r="B721" s="3">
        <v>44.884706999999999</v>
      </c>
      <c r="C721" s="11">
        <v>0</v>
      </c>
      <c r="D721" s="3">
        <f t="shared" si="22"/>
        <v>1</v>
      </c>
      <c r="E721" s="11">
        <f t="shared" si="23"/>
        <v>9.1216229276433684E-7</v>
      </c>
    </row>
    <row r="722" spans="1:5" x14ac:dyDescent="0.25">
      <c r="A722" s="1">
        <v>41590</v>
      </c>
      <c r="B722" s="3">
        <v>44.912810999999998</v>
      </c>
      <c r="C722" s="11">
        <v>6.2613753945188987E-4</v>
      </c>
      <c r="D722" s="3">
        <f t="shared" si="22"/>
        <v>1.0006261375394518</v>
      </c>
      <c r="E722" s="11">
        <f t="shared" si="23"/>
        <v>1.0819779928888892E-7</v>
      </c>
    </row>
    <row r="723" spans="1:5" x14ac:dyDescent="0.25">
      <c r="A723" s="1">
        <v>41591</v>
      </c>
      <c r="B723" s="3">
        <v>45.100183000000001</v>
      </c>
      <c r="C723" s="11">
        <v>4.1719054280526646E-3</v>
      </c>
      <c r="D723" s="3">
        <f t="shared" si="22"/>
        <v>1.0041719054280527</v>
      </c>
      <c r="E723" s="11">
        <f t="shared" si="23"/>
        <v>1.0348018086663277E-5</v>
      </c>
    </row>
    <row r="724" spans="1:5" x14ac:dyDescent="0.25">
      <c r="A724" s="1">
        <v>41592</v>
      </c>
      <c r="B724" s="3">
        <v>45.671664999999997</v>
      </c>
      <c r="C724" s="11">
        <v>1.2671389825624345E-2</v>
      </c>
      <c r="D724" s="3">
        <f t="shared" si="22"/>
        <v>1.0126713898256243</v>
      </c>
      <c r="E724" s="11">
        <f t="shared" si="23"/>
        <v>1.3727210624224438E-4</v>
      </c>
    </row>
    <row r="725" spans="1:5" x14ac:dyDescent="0.25">
      <c r="A725" s="1">
        <v>41593</v>
      </c>
      <c r="B725" s="3">
        <v>45.493664000000003</v>
      </c>
      <c r="C725" s="11">
        <v>-3.897405535795438E-3</v>
      </c>
      <c r="D725" s="3">
        <f t="shared" si="22"/>
        <v>0.99610259446420457</v>
      </c>
      <c r="E725" s="11">
        <f t="shared" si="23"/>
        <v>2.3546537054534204E-5</v>
      </c>
    </row>
    <row r="726" spans="1:5" x14ac:dyDescent="0.25">
      <c r="A726" s="1">
        <v>41596</v>
      </c>
      <c r="B726" s="3">
        <v>45.587347999999999</v>
      </c>
      <c r="C726" s="11">
        <v>2.0592757707973597E-3</v>
      </c>
      <c r="D726" s="3">
        <f t="shared" si="22"/>
        <v>1.0020592757707973</v>
      </c>
      <c r="E726" s="11">
        <f t="shared" si="23"/>
        <v>1.2192662361544711E-6</v>
      </c>
    </row>
    <row r="727" spans="1:5" x14ac:dyDescent="0.25">
      <c r="A727" s="1">
        <v>41597</v>
      </c>
      <c r="B727" s="3">
        <v>45.390608999999998</v>
      </c>
      <c r="C727" s="11">
        <v>-4.3156491577444004E-3</v>
      </c>
      <c r="D727" s="3">
        <f t="shared" si="22"/>
        <v>0.99568435084225559</v>
      </c>
      <c r="E727" s="11">
        <f t="shared" si="23"/>
        <v>2.7780500240048452E-5</v>
      </c>
    </row>
    <row r="728" spans="1:5" x14ac:dyDescent="0.25">
      <c r="A728" s="1">
        <v>41598</v>
      </c>
      <c r="B728" s="3">
        <v>45.353133999999997</v>
      </c>
      <c r="C728" s="11">
        <v>-8.256113065149796E-4</v>
      </c>
      <c r="D728" s="3">
        <f t="shared" si="22"/>
        <v>0.99917438869348507</v>
      </c>
      <c r="E728" s="11">
        <f t="shared" si="23"/>
        <v>3.1708326047664334E-6</v>
      </c>
    </row>
    <row r="729" spans="1:5" x14ac:dyDescent="0.25">
      <c r="A729" s="1">
        <v>41599</v>
      </c>
      <c r="B729" s="3">
        <v>46.065142000000002</v>
      </c>
      <c r="C729" s="11">
        <v>1.5699201735430334E-2</v>
      </c>
      <c r="D729" s="3">
        <f t="shared" si="22"/>
        <v>1.0156992017354303</v>
      </c>
      <c r="E729" s="11">
        <f t="shared" si="23"/>
        <v>2.1738936524322983E-4</v>
      </c>
    </row>
    <row r="730" spans="1:5" x14ac:dyDescent="0.25">
      <c r="A730" s="1">
        <v>41600</v>
      </c>
      <c r="B730" s="3">
        <v>45.849665999999999</v>
      </c>
      <c r="C730" s="11">
        <v>-4.6776367258349588E-3</v>
      </c>
      <c r="D730" s="3">
        <f t="shared" si="22"/>
        <v>0.99532236327416501</v>
      </c>
      <c r="E730" s="11">
        <f t="shared" si="23"/>
        <v>3.1727406219360487E-5</v>
      </c>
    </row>
    <row r="731" spans="1:5" x14ac:dyDescent="0.25">
      <c r="A731" s="1">
        <v>41603</v>
      </c>
      <c r="B731" s="3">
        <v>45.428083999999998</v>
      </c>
      <c r="C731" s="11">
        <v>-9.194876141518692E-3</v>
      </c>
      <c r="D731" s="3">
        <f t="shared" si="22"/>
        <v>0.9908051238584813</v>
      </c>
      <c r="E731" s="11">
        <f t="shared" si="23"/>
        <v>1.0302144480549799E-4</v>
      </c>
    </row>
    <row r="732" spans="1:5" x14ac:dyDescent="0.25">
      <c r="A732" s="1">
        <v>41604</v>
      </c>
      <c r="B732" s="3">
        <v>45.147024999999999</v>
      </c>
      <c r="C732" s="11">
        <v>-6.1868997160434737E-3</v>
      </c>
      <c r="D732" s="3">
        <f t="shared" si="22"/>
        <v>0.99381310028395653</v>
      </c>
      <c r="E732" s="11">
        <f t="shared" si="23"/>
        <v>5.1007758254744422E-5</v>
      </c>
    </row>
    <row r="733" spans="1:5" x14ac:dyDescent="0.25">
      <c r="A733" s="1">
        <v>41605</v>
      </c>
      <c r="B733" s="3">
        <v>45.409346999999997</v>
      </c>
      <c r="C733" s="11">
        <v>5.8103939296110319E-3</v>
      </c>
      <c r="D733" s="3">
        <f t="shared" si="22"/>
        <v>1.005810393929611</v>
      </c>
      <c r="E733" s="11">
        <f t="shared" si="23"/>
        <v>2.3574152221719179E-5</v>
      </c>
    </row>
    <row r="734" spans="1:5" x14ac:dyDescent="0.25">
      <c r="A734" s="1">
        <v>41607</v>
      </c>
      <c r="B734" s="3">
        <v>45.212603999999999</v>
      </c>
      <c r="C734" s="11">
        <v>-4.3326542440700125E-3</v>
      </c>
      <c r="D734" s="3">
        <f t="shared" si="22"/>
        <v>0.99566734575592997</v>
      </c>
      <c r="E734" s="11">
        <f t="shared" si="23"/>
        <v>2.7960047545442501E-5</v>
      </c>
    </row>
    <row r="735" spans="1:5" x14ac:dyDescent="0.25">
      <c r="A735" s="1">
        <v>41610</v>
      </c>
      <c r="B735" s="3">
        <v>44.725442999999999</v>
      </c>
      <c r="C735" s="11">
        <v>-1.0774893655760249E-2</v>
      </c>
      <c r="D735" s="3">
        <f t="shared" si="22"/>
        <v>0.98922510634423977</v>
      </c>
      <c r="E735" s="11">
        <f t="shared" si="23"/>
        <v>1.3759209143079213E-4</v>
      </c>
    </row>
    <row r="736" spans="1:5" x14ac:dyDescent="0.25">
      <c r="A736" s="1">
        <v>41611</v>
      </c>
      <c r="B736" s="3">
        <v>45.072077999999998</v>
      </c>
      <c r="C736" s="11">
        <v>7.7502865650765978E-3</v>
      </c>
      <c r="D736" s="3">
        <f t="shared" si="22"/>
        <v>1.0077502865650767</v>
      </c>
      <c r="E736" s="11">
        <f t="shared" si="23"/>
        <v>4.6174942639065297E-5</v>
      </c>
    </row>
    <row r="737" spans="1:5" x14ac:dyDescent="0.25">
      <c r="A737" s="1">
        <v>41612</v>
      </c>
      <c r="B737" s="3">
        <v>45.559243000000002</v>
      </c>
      <c r="C737" s="11">
        <v>1.0808576431732404E-2</v>
      </c>
      <c r="D737" s="3">
        <f t="shared" si="22"/>
        <v>1.0108085764317325</v>
      </c>
      <c r="E737" s="11">
        <f t="shared" si="23"/>
        <v>9.7091551984050423E-5</v>
      </c>
    </row>
    <row r="738" spans="1:5" x14ac:dyDescent="0.25">
      <c r="A738" s="1">
        <v>41613</v>
      </c>
      <c r="B738" s="3">
        <v>45.165762000000001</v>
      </c>
      <c r="C738" s="11">
        <v>-8.6366887175891235E-3</v>
      </c>
      <c r="D738" s="3">
        <f t="shared" si="22"/>
        <v>0.99136331128241084</v>
      </c>
      <c r="E738" s="11">
        <f t="shared" si="23"/>
        <v>9.2001871329301668E-5</v>
      </c>
    </row>
    <row r="739" spans="1:5" x14ac:dyDescent="0.25">
      <c r="A739" s="1">
        <v>41614</v>
      </c>
      <c r="B739" s="3">
        <v>45.905878000000001</v>
      </c>
      <c r="C739" s="11">
        <v>1.6386660320266498E-2</v>
      </c>
      <c r="D739" s="3">
        <f t="shared" si="22"/>
        <v>1.0163866603202665</v>
      </c>
      <c r="E739" s="11">
        <f t="shared" si="23"/>
        <v>2.381339218415094E-4</v>
      </c>
    </row>
    <row r="740" spans="1:5" x14ac:dyDescent="0.25">
      <c r="A740" s="1">
        <v>41617</v>
      </c>
      <c r="B740" s="3">
        <v>45.662298</v>
      </c>
      <c r="C740" s="11">
        <v>-5.3060743114422392E-3</v>
      </c>
      <c r="D740" s="3">
        <f t="shared" si="22"/>
        <v>0.99469392568855775</v>
      </c>
      <c r="E740" s="11">
        <f t="shared" si="23"/>
        <v>3.9201951609617758E-5</v>
      </c>
    </row>
    <row r="741" spans="1:5" x14ac:dyDescent="0.25">
      <c r="A741" s="1">
        <v>41618</v>
      </c>
      <c r="B741" s="3">
        <v>45.334395999999998</v>
      </c>
      <c r="C741" s="11">
        <v>-7.1810227334594872E-3</v>
      </c>
      <c r="D741" s="3">
        <f t="shared" si="22"/>
        <v>0.99281897726654056</v>
      </c>
      <c r="E741" s="11">
        <f t="shared" si="23"/>
        <v>6.6196035531883792E-5</v>
      </c>
    </row>
    <row r="742" spans="1:5" x14ac:dyDescent="0.25">
      <c r="A742" s="1">
        <v>41619</v>
      </c>
      <c r="B742" s="3">
        <v>45.259450000000001</v>
      </c>
      <c r="C742" s="11">
        <v>-1.6531818357080807E-3</v>
      </c>
      <c r="D742" s="3">
        <f t="shared" si="22"/>
        <v>0.99834681816429194</v>
      </c>
      <c r="E742" s="11">
        <f t="shared" si="23"/>
        <v>6.8029874367594223E-6</v>
      </c>
    </row>
    <row r="743" spans="1:5" x14ac:dyDescent="0.25">
      <c r="A743" s="1">
        <v>41620</v>
      </c>
      <c r="B743" s="3">
        <v>44.664549000000001</v>
      </c>
      <c r="C743" s="11">
        <v>-1.3144238385574727E-2</v>
      </c>
      <c r="D743" s="3">
        <f t="shared" si="22"/>
        <v>0.98685576161442523</v>
      </c>
      <c r="E743" s="11">
        <f t="shared" si="23"/>
        <v>1.9879054991766529E-4</v>
      </c>
    </row>
    <row r="744" spans="1:5" x14ac:dyDescent="0.25">
      <c r="A744" s="1">
        <v>41621</v>
      </c>
      <c r="B744" s="3">
        <v>44.92895</v>
      </c>
      <c r="C744" s="11">
        <v>5.9197060290477679E-3</v>
      </c>
      <c r="D744" s="3">
        <f t="shared" si="22"/>
        <v>1.0059197060290477</v>
      </c>
      <c r="E744" s="11">
        <f t="shared" si="23"/>
        <v>2.4647592250537888E-5</v>
      </c>
    </row>
    <row r="745" spans="1:5" x14ac:dyDescent="0.25">
      <c r="A745" s="1">
        <v>41624</v>
      </c>
      <c r="B745" s="3">
        <v>45.089477000000002</v>
      </c>
      <c r="C745" s="11">
        <v>3.5729078912372057E-3</v>
      </c>
      <c r="D745" s="3">
        <f t="shared" si="22"/>
        <v>1.0035729078912372</v>
      </c>
      <c r="E745" s="11">
        <f t="shared" si="23"/>
        <v>6.8530653905080416E-6</v>
      </c>
    </row>
    <row r="746" spans="1:5" x14ac:dyDescent="0.25">
      <c r="A746" s="1">
        <v>41625</v>
      </c>
      <c r="B746" s="3">
        <v>44.711762</v>
      </c>
      <c r="C746" s="11">
        <v>-8.3770100061263068E-3</v>
      </c>
      <c r="D746" s="3">
        <f t="shared" si="22"/>
        <v>0.99162298999387366</v>
      </c>
      <c r="E746" s="11">
        <f t="shared" si="23"/>
        <v>8.7087752298075846E-5</v>
      </c>
    </row>
    <row r="747" spans="1:5" x14ac:dyDescent="0.25">
      <c r="A747" s="1">
        <v>41626</v>
      </c>
      <c r="B747" s="3">
        <v>45.533290000000001</v>
      </c>
      <c r="C747" s="11">
        <v>1.8373867708456684E-2</v>
      </c>
      <c r="D747" s="3">
        <f t="shared" si="22"/>
        <v>1.0183738677084566</v>
      </c>
      <c r="E747" s="11">
        <f t="shared" si="23"/>
        <v>3.0341444817186594E-4</v>
      </c>
    </row>
    <row r="748" spans="1:5" x14ac:dyDescent="0.25">
      <c r="A748" s="1">
        <v>41627</v>
      </c>
      <c r="B748" s="3">
        <v>45.136690000000002</v>
      </c>
      <c r="C748" s="11">
        <v>-8.7101107782898927E-3</v>
      </c>
      <c r="D748" s="3">
        <f t="shared" si="22"/>
        <v>0.99128988922171013</v>
      </c>
      <c r="E748" s="11">
        <f t="shared" si="23"/>
        <v>9.3415755785699892E-5</v>
      </c>
    </row>
    <row r="749" spans="1:5" x14ac:dyDescent="0.25">
      <c r="A749" s="1">
        <v>41628</v>
      </c>
      <c r="B749" s="3">
        <v>45.722144</v>
      </c>
      <c r="C749" s="11">
        <v>1.2970689698336289E-2</v>
      </c>
      <c r="D749" s="3">
        <f t="shared" si="22"/>
        <v>1.0129706896983364</v>
      </c>
      <c r="E749" s="11">
        <f t="shared" si="23"/>
        <v>1.4437507159660939E-4</v>
      </c>
    </row>
    <row r="750" spans="1:5" x14ac:dyDescent="0.25">
      <c r="A750" s="1">
        <v>41631</v>
      </c>
      <c r="B750" s="3">
        <v>45.504959999999997</v>
      </c>
      <c r="C750" s="11">
        <v>-4.7500834606531827E-3</v>
      </c>
      <c r="D750" s="3">
        <f t="shared" si="22"/>
        <v>0.9952499165393468</v>
      </c>
      <c r="E750" s="11">
        <f t="shared" si="23"/>
        <v>3.2548797441853898E-5</v>
      </c>
    </row>
    <row r="751" spans="1:5" x14ac:dyDescent="0.25">
      <c r="A751" s="1">
        <v>41632</v>
      </c>
      <c r="B751" s="3">
        <v>45.797688000000001</v>
      </c>
      <c r="C751" s="11">
        <v>6.4328811628447512E-3</v>
      </c>
      <c r="D751" s="3">
        <f t="shared" si="22"/>
        <v>1.0064328811628447</v>
      </c>
      <c r="E751" s="11">
        <f t="shared" si="23"/>
        <v>3.0006394557587462E-5</v>
      </c>
    </row>
    <row r="752" spans="1:5" x14ac:dyDescent="0.25">
      <c r="A752" s="1">
        <v>41634</v>
      </c>
      <c r="B752" s="3">
        <v>45.882674000000002</v>
      </c>
      <c r="C752" s="11">
        <v>1.8556831951866363E-3</v>
      </c>
      <c r="D752" s="3">
        <f t="shared" si="22"/>
        <v>1.0018556831951866</v>
      </c>
      <c r="E752" s="11">
        <f t="shared" si="23"/>
        <v>8.111007440619917E-7</v>
      </c>
    </row>
    <row r="753" spans="1:5" x14ac:dyDescent="0.25">
      <c r="A753" s="1">
        <v>41635</v>
      </c>
      <c r="B753" s="3">
        <v>46.080972000000003</v>
      </c>
      <c r="C753" s="11">
        <v>4.3218492453164607E-3</v>
      </c>
      <c r="D753" s="3">
        <f t="shared" si="22"/>
        <v>1.0043218492453165</v>
      </c>
      <c r="E753" s="11">
        <f t="shared" si="23"/>
        <v>1.1335189838896201E-5</v>
      </c>
    </row>
    <row r="754" spans="1:5" x14ac:dyDescent="0.25">
      <c r="A754" s="1">
        <v>41638</v>
      </c>
      <c r="B754" s="3">
        <v>46.118744</v>
      </c>
      <c r="C754" s="11">
        <v>8.1968757082634468E-4</v>
      </c>
      <c r="D754" s="3">
        <f t="shared" si="22"/>
        <v>1.0008196875708264</v>
      </c>
      <c r="E754" s="11">
        <f t="shared" si="23"/>
        <v>1.8328910716478412E-8</v>
      </c>
    </row>
    <row r="755" spans="1:5" x14ac:dyDescent="0.25">
      <c r="A755" s="1">
        <v>41639</v>
      </c>
      <c r="B755" s="3">
        <v>46.005431999999999</v>
      </c>
      <c r="C755" s="11">
        <v>-2.4569619675679053E-3</v>
      </c>
      <c r="D755" s="3">
        <f t="shared" si="22"/>
        <v>0.99754303803243205</v>
      </c>
      <c r="E755" s="11">
        <f t="shared" si="23"/>
        <v>1.1641974965508345E-5</v>
      </c>
    </row>
    <row r="756" spans="1:5" x14ac:dyDescent="0.25">
      <c r="A756" s="1">
        <v>41641</v>
      </c>
      <c r="B756" s="3">
        <v>45.013931999999997</v>
      </c>
      <c r="C756" s="11">
        <v>-2.1551802839282153E-2</v>
      </c>
      <c r="D756" s="3">
        <f t="shared" si="22"/>
        <v>0.97844819716071785</v>
      </c>
      <c r="E756" s="11">
        <f t="shared" si="23"/>
        <v>5.0655940955399549E-4</v>
      </c>
    </row>
    <row r="757" spans="1:5" x14ac:dyDescent="0.25">
      <c r="A757" s="1">
        <v>41642</v>
      </c>
      <c r="B757" s="3">
        <v>44.947833000000003</v>
      </c>
      <c r="C757" s="11">
        <v>-1.4684120462970028E-3</v>
      </c>
      <c r="D757" s="3">
        <f t="shared" si="22"/>
        <v>0.998531587953703</v>
      </c>
      <c r="E757" s="11">
        <f t="shared" si="23"/>
        <v>5.8732743328938889E-6</v>
      </c>
    </row>
    <row r="758" spans="1:5" x14ac:dyDescent="0.25">
      <c r="A758" s="1">
        <v>41645</v>
      </c>
      <c r="B758" s="3">
        <v>45.061149</v>
      </c>
      <c r="C758" s="11">
        <v>2.5210559094138649E-3</v>
      </c>
      <c r="D758" s="3">
        <f t="shared" si="22"/>
        <v>1.0025210559094138</v>
      </c>
      <c r="E758" s="11">
        <f t="shared" si="23"/>
        <v>2.452305985630097E-6</v>
      </c>
    </row>
    <row r="759" spans="1:5" x14ac:dyDescent="0.25">
      <c r="A759" s="1">
        <v>41646</v>
      </c>
      <c r="B759" s="3">
        <v>45.419974000000003</v>
      </c>
      <c r="C759" s="11">
        <v>7.9630681410277192E-3</v>
      </c>
      <c r="D759" s="3">
        <f t="shared" si="22"/>
        <v>1.0079630681410277</v>
      </c>
      <c r="E759" s="11">
        <f t="shared" si="23"/>
        <v>4.9112011618076611E-5</v>
      </c>
    </row>
    <row r="760" spans="1:5" x14ac:dyDescent="0.25">
      <c r="A760" s="1">
        <v>41647</v>
      </c>
      <c r="B760" s="3">
        <v>45.061149</v>
      </c>
      <c r="C760" s="11">
        <v>-7.9001586394567957E-3</v>
      </c>
      <c r="D760" s="3">
        <f t="shared" si="22"/>
        <v>0.99209984136054319</v>
      </c>
      <c r="E760" s="11">
        <f t="shared" si="23"/>
        <v>7.8415107523027104E-5</v>
      </c>
    </row>
    <row r="761" spans="1:5" x14ac:dyDescent="0.25">
      <c r="A761" s="1">
        <v>41648</v>
      </c>
      <c r="B761" s="3">
        <v>45.297220000000003</v>
      </c>
      <c r="C761" s="11">
        <v>5.2389032512242997E-3</v>
      </c>
      <c r="D761" s="3">
        <f t="shared" si="22"/>
        <v>1.0052389032512243</v>
      </c>
      <c r="E761" s="11">
        <f t="shared" si="23"/>
        <v>1.8351211231449335E-5</v>
      </c>
    </row>
    <row r="762" spans="1:5" x14ac:dyDescent="0.25">
      <c r="A762" s="1">
        <v>41649</v>
      </c>
      <c r="B762" s="3">
        <v>45.731589</v>
      </c>
      <c r="C762" s="11">
        <v>9.5893081297262102E-3</v>
      </c>
      <c r="D762" s="3">
        <f t="shared" si="22"/>
        <v>1.0095893081297262</v>
      </c>
      <c r="E762" s="11">
        <f t="shared" si="23"/>
        <v>7.4550035645037102E-5</v>
      </c>
    </row>
    <row r="763" spans="1:5" x14ac:dyDescent="0.25">
      <c r="A763" s="1">
        <v>41652</v>
      </c>
      <c r="B763" s="3">
        <v>44.787306999999998</v>
      </c>
      <c r="C763" s="11">
        <v>-2.0648353154752642E-2</v>
      </c>
      <c r="D763" s="3">
        <f t="shared" si="22"/>
        <v>0.97935164684524734</v>
      </c>
      <c r="E763" s="11">
        <f t="shared" si="23"/>
        <v>4.6670797315973998E-4</v>
      </c>
    </row>
    <row r="764" spans="1:5" x14ac:dyDescent="0.25">
      <c r="A764" s="1">
        <v>41653</v>
      </c>
      <c r="B764" s="3">
        <v>45.363318999999997</v>
      </c>
      <c r="C764" s="11">
        <v>1.2861054584058796E-2</v>
      </c>
      <c r="D764" s="3">
        <f t="shared" si="22"/>
        <v>1.0128610545840588</v>
      </c>
      <c r="E764" s="11">
        <f t="shared" si="23"/>
        <v>1.4175242418926849E-4</v>
      </c>
    </row>
    <row r="765" spans="1:5" x14ac:dyDescent="0.25">
      <c r="A765" s="1">
        <v>41654</v>
      </c>
      <c r="B765" s="3">
        <v>45.391646999999999</v>
      </c>
      <c r="C765" s="11">
        <v>6.2446929864196901E-4</v>
      </c>
      <c r="D765" s="3">
        <f t="shared" si="22"/>
        <v>1.0006244692986419</v>
      </c>
      <c r="E765" s="11">
        <f t="shared" si="23"/>
        <v>1.0929806569206865E-7</v>
      </c>
    </row>
    <row r="766" spans="1:5" x14ac:dyDescent="0.25">
      <c r="A766" s="1">
        <v>41655</v>
      </c>
      <c r="B766" s="3">
        <v>45.656044999999999</v>
      </c>
      <c r="C766" s="11">
        <v>5.8248161825897159E-3</v>
      </c>
      <c r="D766" s="3">
        <f t="shared" si="22"/>
        <v>1.0058248161825898</v>
      </c>
      <c r="E766" s="11">
        <f t="shared" si="23"/>
        <v>2.3714409588933462E-5</v>
      </c>
    </row>
    <row r="767" spans="1:5" x14ac:dyDescent="0.25">
      <c r="A767" s="1">
        <v>41656</v>
      </c>
      <c r="B767" s="3">
        <v>45.788246999999998</v>
      </c>
      <c r="C767" s="11">
        <v>2.8956077995805265E-3</v>
      </c>
      <c r="D767" s="3">
        <f t="shared" si="22"/>
        <v>1.0028956077995805</v>
      </c>
      <c r="E767" s="11">
        <f t="shared" si="23"/>
        <v>3.765679661688941E-6</v>
      </c>
    </row>
    <row r="768" spans="1:5" x14ac:dyDescent="0.25">
      <c r="A768" s="1">
        <v>41660</v>
      </c>
      <c r="B768" s="3">
        <v>46.883614000000001</v>
      </c>
      <c r="C768" s="11">
        <v>2.392244892013453E-2</v>
      </c>
      <c r="D768" s="3">
        <f t="shared" si="22"/>
        <v>1.0239224489201346</v>
      </c>
      <c r="E768" s="11">
        <f t="shared" si="23"/>
        <v>5.2750040818070937E-4</v>
      </c>
    </row>
    <row r="769" spans="1:5" x14ac:dyDescent="0.25">
      <c r="A769" s="1">
        <v>41661</v>
      </c>
      <c r="B769" s="3">
        <v>46.685312000000003</v>
      </c>
      <c r="C769" s="11">
        <v>-4.2296654007943626E-3</v>
      </c>
      <c r="D769" s="3">
        <f t="shared" si="22"/>
        <v>0.99577033459920561</v>
      </c>
      <c r="E769" s="11">
        <f t="shared" si="23"/>
        <v>2.688150065347427E-5</v>
      </c>
    </row>
    <row r="770" spans="1:5" x14ac:dyDescent="0.25">
      <c r="A770" s="1">
        <v>41662</v>
      </c>
      <c r="B770" s="3">
        <v>46.354815000000002</v>
      </c>
      <c r="C770" s="11">
        <v>-7.0792501076141707E-3</v>
      </c>
      <c r="D770" s="3">
        <f t="shared" si="22"/>
        <v>0.99292074989238588</v>
      </c>
      <c r="E770" s="11">
        <f t="shared" si="23"/>
        <v>6.4550329773721077E-5</v>
      </c>
    </row>
    <row r="771" spans="1:5" x14ac:dyDescent="0.25">
      <c r="A771" s="1">
        <v>41663</v>
      </c>
      <c r="B771" s="3">
        <v>45.769361000000004</v>
      </c>
      <c r="C771" s="11">
        <v>-1.2629842228903267E-2</v>
      </c>
      <c r="D771" s="3">
        <f t="shared" si="22"/>
        <v>0.98737015777109671</v>
      </c>
      <c r="E771" s="11">
        <f t="shared" si="23"/>
        <v>1.8454989130072823E-4</v>
      </c>
    </row>
    <row r="772" spans="1:5" x14ac:dyDescent="0.25">
      <c r="A772" s="1">
        <v>41666</v>
      </c>
      <c r="B772" s="3">
        <v>46.317042999999998</v>
      </c>
      <c r="C772" s="11">
        <v>1.1966127296380533E-2</v>
      </c>
      <c r="D772" s="3">
        <f t="shared" ref="D772:D835" si="24">1+C772</f>
        <v>1.0119661272963805</v>
      </c>
      <c r="E772" s="11">
        <f t="shared" ref="E772:E835" si="25">(C772-$J$6)^2</f>
        <v>1.2124334141952363E-4</v>
      </c>
    </row>
    <row r="773" spans="1:5" x14ac:dyDescent="0.25">
      <c r="A773" s="1">
        <v>41667</v>
      </c>
      <c r="B773" s="3">
        <v>46.250942999999999</v>
      </c>
      <c r="C773" s="11">
        <v>-1.4271204662179907E-3</v>
      </c>
      <c r="D773" s="3">
        <f t="shared" si="24"/>
        <v>0.99857287953378204</v>
      </c>
      <c r="E773" s="11">
        <f t="shared" si="25"/>
        <v>5.6748403663919818E-6</v>
      </c>
    </row>
    <row r="774" spans="1:5" x14ac:dyDescent="0.25">
      <c r="A774" s="1">
        <v>41668</v>
      </c>
      <c r="B774" s="3">
        <v>45.231119999999997</v>
      </c>
      <c r="C774" s="11">
        <v>-2.2049777449943072E-2</v>
      </c>
      <c r="D774" s="3">
        <f t="shared" si="24"/>
        <v>0.97795022255005692</v>
      </c>
      <c r="E774" s="11">
        <f t="shared" si="25"/>
        <v>5.2922309261624594E-4</v>
      </c>
    </row>
    <row r="775" spans="1:5" x14ac:dyDescent="0.25">
      <c r="A775" s="1">
        <v>41669</v>
      </c>
      <c r="B775" s="3">
        <v>45.59939</v>
      </c>
      <c r="C775" s="11">
        <v>8.141960667788075E-3</v>
      </c>
      <c r="D775" s="3">
        <f t="shared" si="24"/>
        <v>1.0081419606677882</v>
      </c>
      <c r="E775" s="11">
        <f t="shared" si="25"/>
        <v>5.1651370472131899E-5</v>
      </c>
    </row>
    <row r="776" spans="1:5" x14ac:dyDescent="0.25">
      <c r="A776" s="1">
        <v>41670</v>
      </c>
      <c r="B776" s="3">
        <v>45.212234000000002</v>
      </c>
      <c r="C776" s="11">
        <v>-8.4903767353027623E-3</v>
      </c>
      <c r="D776" s="3">
        <f t="shared" si="24"/>
        <v>0.99150962326469727</v>
      </c>
      <c r="E776" s="11">
        <f t="shared" si="25"/>
        <v>8.9216499512653863E-5</v>
      </c>
    </row>
    <row r="777" spans="1:5" x14ac:dyDescent="0.25">
      <c r="A777" s="1">
        <v>41673</v>
      </c>
      <c r="B777" s="3">
        <v>44.589008</v>
      </c>
      <c r="C777" s="11">
        <v>-1.3784454888913529E-2</v>
      </c>
      <c r="D777" s="3">
        <f t="shared" si="24"/>
        <v>0.98621554511108644</v>
      </c>
      <c r="E777" s="11">
        <f t="shared" si="25"/>
        <v>2.1725364932209624E-4</v>
      </c>
    </row>
    <row r="778" spans="1:5" x14ac:dyDescent="0.25">
      <c r="A778" s="1">
        <v>41674</v>
      </c>
      <c r="B778" s="3">
        <v>44.673994</v>
      </c>
      <c r="C778" s="11">
        <v>1.9059854392813734E-3</v>
      </c>
      <c r="D778" s="3">
        <f t="shared" si="24"/>
        <v>1.0019059854392813</v>
      </c>
      <c r="E778" s="11">
        <f t="shared" si="25"/>
        <v>9.0423660041362467E-7</v>
      </c>
    </row>
    <row r="779" spans="1:5" x14ac:dyDescent="0.25">
      <c r="A779" s="1">
        <v>41675</v>
      </c>
      <c r="B779" s="3">
        <v>44.919505999999998</v>
      </c>
      <c r="C779" s="11">
        <v>5.4956357830911193E-3</v>
      </c>
      <c r="D779" s="3">
        <f t="shared" si="24"/>
        <v>1.0054956357830911</v>
      </c>
      <c r="E779" s="11">
        <f t="shared" si="25"/>
        <v>2.0616720573278766E-5</v>
      </c>
    </row>
    <row r="780" spans="1:5" x14ac:dyDescent="0.25">
      <c r="A780" s="1">
        <v>41676</v>
      </c>
      <c r="B780" s="3">
        <v>45.193348</v>
      </c>
      <c r="C780" s="11">
        <v>6.0962825370341764E-3</v>
      </c>
      <c r="D780" s="3">
        <f t="shared" si="24"/>
        <v>1.0060962825370341</v>
      </c>
      <c r="E780" s="11">
        <f t="shared" si="25"/>
        <v>2.643204703724049E-5</v>
      </c>
    </row>
    <row r="781" spans="1:5" x14ac:dyDescent="0.25">
      <c r="A781" s="1">
        <v>41677</v>
      </c>
      <c r="B781" s="3">
        <v>46.165958000000003</v>
      </c>
      <c r="C781" s="11">
        <v>2.1521087572445464E-2</v>
      </c>
      <c r="D781" s="3">
        <f t="shared" si="24"/>
        <v>1.0215210875724454</v>
      </c>
      <c r="E781" s="11">
        <f t="shared" si="25"/>
        <v>4.229610015308718E-4</v>
      </c>
    </row>
    <row r="782" spans="1:5" x14ac:dyDescent="0.25">
      <c r="A782" s="1">
        <v>41680</v>
      </c>
      <c r="B782" s="3">
        <v>45.986545999999997</v>
      </c>
      <c r="C782" s="11">
        <v>-3.8862401599032417E-3</v>
      </c>
      <c r="D782" s="3">
        <f t="shared" si="24"/>
        <v>0.99611375984009676</v>
      </c>
      <c r="E782" s="11">
        <f t="shared" si="25"/>
        <v>2.3438302251478957E-5</v>
      </c>
    </row>
    <row r="783" spans="1:5" x14ac:dyDescent="0.25">
      <c r="A783" s="1">
        <v>41681</v>
      </c>
      <c r="B783" s="3">
        <v>46.175403000000003</v>
      </c>
      <c r="C783" s="11">
        <v>4.1067881027639225E-3</v>
      </c>
      <c r="D783" s="3">
        <f t="shared" si="24"/>
        <v>1.0041067881027639</v>
      </c>
      <c r="E783" s="11">
        <f t="shared" si="25"/>
        <v>9.9333151594011293E-6</v>
      </c>
    </row>
    <row r="784" spans="1:5" x14ac:dyDescent="0.25">
      <c r="A784" s="1">
        <v>41682</v>
      </c>
      <c r="B784" s="3">
        <v>47.20467</v>
      </c>
      <c r="C784" s="11">
        <v>2.2290373946492619E-2</v>
      </c>
      <c r="D784" s="3">
        <f t="shared" si="24"/>
        <v>1.0222903739464926</v>
      </c>
      <c r="E784" s="11">
        <f t="shared" si="25"/>
        <v>4.551951143400224E-4</v>
      </c>
    </row>
    <row r="785" spans="1:5" x14ac:dyDescent="0.25">
      <c r="A785" s="1">
        <v>41683</v>
      </c>
      <c r="B785" s="3">
        <v>47.280211000000001</v>
      </c>
      <c r="C785" s="11">
        <v>1.6002865818149177E-3</v>
      </c>
      <c r="D785" s="3">
        <f t="shared" si="24"/>
        <v>1.001600286581815</v>
      </c>
      <c r="E785" s="11">
        <f t="shared" si="25"/>
        <v>4.1630201360154611E-7</v>
      </c>
    </row>
    <row r="786" spans="1:5" x14ac:dyDescent="0.25">
      <c r="A786" s="1">
        <v>41684</v>
      </c>
      <c r="B786" s="3">
        <v>47.497396000000002</v>
      </c>
      <c r="C786" s="11">
        <v>4.5935708704853417E-3</v>
      </c>
      <c r="D786" s="3">
        <f t="shared" si="24"/>
        <v>1.0045935708704854</v>
      </c>
      <c r="E786" s="11">
        <f t="shared" si="25"/>
        <v>1.3238674915962896E-5</v>
      </c>
    </row>
    <row r="787" spans="1:5" x14ac:dyDescent="0.25">
      <c r="A787" s="1">
        <v>41688</v>
      </c>
      <c r="B787" s="3">
        <v>47.799565999999999</v>
      </c>
      <c r="C787" s="11">
        <v>6.3618224460136024E-3</v>
      </c>
      <c r="D787" s="3">
        <f t="shared" si="24"/>
        <v>1.0063618224460136</v>
      </c>
      <c r="E787" s="11">
        <f t="shared" si="25"/>
        <v>2.9232951701217481E-5</v>
      </c>
    </row>
    <row r="788" spans="1:5" x14ac:dyDescent="0.25">
      <c r="A788" s="1">
        <v>41689</v>
      </c>
      <c r="B788" s="3">
        <v>48.120621999999997</v>
      </c>
      <c r="C788" s="11">
        <v>6.7167137040532688E-3</v>
      </c>
      <c r="D788" s="3">
        <f t="shared" si="24"/>
        <v>1.0067167137040534</v>
      </c>
      <c r="E788" s="11">
        <f t="shared" si="25"/>
        <v>3.3196516527998913E-5</v>
      </c>
    </row>
    <row r="789" spans="1:5" x14ac:dyDescent="0.25">
      <c r="A789" s="1">
        <v>41690</v>
      </c>
      <c r="B789" s="3">
        <v>48.602207999999997</v>
      </c>
      <c r="C789" s="11">
        <v>1.0007892250436832E-2</v>
      </c>
      <c r="D789" s="3">
        <f t="shared" si="24"/>
        <v>1.0100078922504367</v>
      </c>
      <c r="E789" s="11">
        <f t="shared" si="25"/>
        <v>8.1953556689750564E-5</v>
      </c>
    </row>
    <row r="790" spans="1:5" x14ac:dyDescent="0.25">
      <c r="A790" s="1">
        <v>41691</v>
      </c>
      <c r="B790" s="3">
        <v>48.857163999999997</v>
      </c>
      <c r="C790" s="11">
        <v>5.2457699041162896E-3</v>
      </c>
      <c r="D790" s="3">
        <f t="shared" si="24"/>
        <v>1.0052457699041162</v>
      </c>
      <c r="E790" s="11">
        <f t="shared" si="25"/>
        <v>1.841008954854233E-5</v>
      </c>
    </row>
    <row r="791" spans="1:5" x14ac:dyDescent="0.25">
      <c r="A791" s="1">
        <v>41694</v>
      </c>
      <c r="B791" s="3">
        <v>48.866605999999997</v>
      </c>
      <c r="C791" s="11">
        <v>1.9325722630973732E-4</v>
      </c>
      <c r="D791" s="3">
        <f t="shared" si="24"/>
        <v>1.0001932572263097</v>
      </c>
      <c r="E791" s="11">
        <f t="shared" si="25"/>
        <v>5.8036156402281716E-7</v>
      </c>
    </row>
    <row r="792" spans="1:5" x14ac:dyDescent="0.25">
      <c r="A792" s="1">
        <v>41695</v>
      </c>
      <c r="B792" s="3">
        <v>49.555931000000001</v>
      </c>
      <c r="C792" s="11">
        <v>1.4106258985942338E-2</v>
      </c>
      <c r="D792" s="3">
        <f t="shared" si="24"/>
        <v>1.0141062589859424</v>
      </c>
      <c r="E792" s="11">
        <f t="shared" si="25"/>
        <v>1.7295372233960051E-4</v>
      </c>
    </row>
    <row r="793" spans="1:5" x14ac:dyDescent="0.25">
      <c r="A793" s="1">
        <v>41696</v>
      </c>
      <c r="B793" s="3">
        <v>48.715521000000003</v>
      </c>
      <c r="C793" s="11">
        <v>-1.6958817704383327E-2</v>
      </c>
      <c r="D793" s="3">
        <f t="shared" si="24"/>
        <v>0.98304118229561666</v>
      </c>
      <c r="E793" s="11">
        <f t="shared" si="25"/>
        <v>3.2090743998141138E-4</v>
      </c>
    </row>
    <row r="794" spans="1:5" x14ac:dyDescent="0.25">
      <c r="A794" s="1">
        <v>41697</v>
      </c>
      <c r="B794" s="3">
        <v>48.772179000000001</v>
      </c>
      <c r="C794" s="11">
        <v>1.1630379566298543E-3</v>
      </c>
      <c r="D794" s="3">
        <f t="shared" si="24"/>
        <v>1.0011630379566299</v>
      </c>
      <c r="E794" s="11">
        <f t="shared" si="25"/>
        <v>4.3249889726133759E-8</v>
      </c>
    </row>
    <row r="795" spans="1:5" x14ac:dyDescent="0.25">
      <c r="A795" s="1">
        <v>41698</v>
      </c>
      <c r="B795" s="3">
        <v>49.206547999999998</v>
      </c>
      <c r="C795" s="11">
        <v>8.9060814773110029E-3</v>
      </c>
      <c r="D795" s="3">
        <f t="shared" si="24"/>
        <v>1.008906081477311</v>
      </c>
      <c r="E795" s="11">
        <f t="shared" si="25"/>
        <v>6.3218553643191761E-5</v>
      </c>
    </row>
    <row r="796" spans="1:5" x14ac:dyDescent="0.25">
      <c r="A796" s="1">
        <v>41701</v>
      </c>
      <c r="B796" s="3">
        <v>48.800505999999999</v>
      </c>
      <c r="C796" s="11">
        <v>-8.2517879530992367E-3</v>
      </c>
      <c r="D796" s="3">
        <f t="shared" si="24"/>
        <v>0.99174821204690078</v>
      </c>
      <c r="E796" s="11">
        <f t="shared" si="25"/>
        <v>8.4766267955465103E-5</v>
      </c>
    </row>
    <row r="797" spans="1:5" x14ac:dyDescent="0.25">
      <c r="A797" s="1">
        <v>41702</v>
      </c>
      <c r="B797" s="3">
        <v>49.055463000000003</v>
      </c>
      <c r="C797" s="11">
        <v>5.2244745167192436E-3</v>
      </c>
      <c r="D797" s="3">
        <f t="shared" si="24"/>
        <v>1.0052244745167191</v>
      </c>
      <c r="E797" s="11">
        <f t="shared" si="25"/>
        <v>1.8227798888740721E-5</v>
      </c>
    </row>
    <row r="798" spans="1:5" x14ac:dyDescent="0.25">
      <c r="A798" s="1">
        <v>41703</v>
      </c>
      <c r="B798" s="3">
        <v>49.178220000000003</v>
      </c>
      <c r="C798" s="11">
        <v>2.502412422445182E-3</v>
      </c>
      <c r="D798" s="3">
        <f t="shared" si="24"/>
        <v>1.0025024124224451</v>
      </c>
      <c r="E798" s="11">
        <f t="shared" si="25"/>
        <v>2.3942627594828505E-6</v>
      </c>
    </row>
    <row r="799" spans="1:5" x14ac:dyDescent="0.25">
      <c r="A799" s="1">
        <v>41704</v>
      </c>
      <c r="B799" s="3">
        <v>49.102676000000002</v>
      </c>
      <c r="C799" s="11">
        <v>-1.536127171743929E-3</v>
      </c>
      <c r="D799" s="3">
        <f t="shared" si="24"/>
        <v>0.9984638728282561</v>
      </c>
      <c r="E799" s="11">
        <f t="shared" si="25"/>
        <v>6.206072707056752E-6</v>
      </c>
    </row>
    <row r="800" spans="1:5" x14ac:dyDescent="0.25">
      <c r="A800" s="1">
        <v>41705</v>
      </c>
      <c r="B800" s="3">
        <v>49.376519000000002</v>
      </c>
      <c r="C800" s="11">
        <v>5.5769465598982703E-3</v>
      </c>
      <c r="D800" s="3">
        <f t="shared" si="24"/>
        <v>1.0055769465598983</v>
      </c>
      <c r="E800" s="11">
        <f t="shared" si="25"/>
        <v>2.1361725572182087E-5</v>
      </c>
    </row>
    <row r="801" spans="1:5" x14ac:dyDescent="0.25">
      <c r="A801" s="1">
        <v>41708</v>
      </c>
      <c r="B801" s="3">
        <v>49.555931000000001</v>
      </c>
      <c r="C801" s="11">
        <v>3.6335489749692407E-3</v>
      </c>
      <c r="D801" s="3">
        <f t="shared" si="24"/>
        <v>1.0036335489749693</v>
      </c>
      <c r="E801" s="11">
        <f t="shared" si="25"/>
        <v>7.1742395572559133E-6</v>
      </c>
    </row>
    <row r="802" spans="1:5" x14ac:dyDescent="0.25">
      <c r="A802" s="1">
        <v>41709</v>
      </c>
      <c r="B802" s="3">
        <v>50.037517000000001</v>
      </c>
      <c r="C802" s="11">
        <v>9.7180295129557764E-3</v>
      </c>
      <c r="D802" s="3">
        <f t="shared" si="24"/>
        <v>1.0097180295129558</v>
      </c>
      <c r="E802" s="11">
        <f t="shared" si="25"/>
        <v>7.6789426506360475E-5</v>
      </c>
    </row>
    <row r="803" spans="1:5" x14ac:dyDescent="0.25">
      <c r="A803" s="1">
        <v>41710</v>
      </c>
      <c r="B803" s="3">
        <v>50.037517000000001</v>
      </c>
      <c r="C803" s="11">
        <v>0</v>
      </c>
      <c r="D803" s="3">
        <f t="shared" si="24"/>
        <v>1</v>
      </c>
      <c r="E803" s="11">
        <f t="shared" si="25"/>
        <v>9.1216229276433684E-7</v>
      </c>
    </row>
    <row r="804" spans="1:5" x14ac:dyDescent="0.25">
      <c r="A804" s="1">
        <v>41711</v>
      </c>
      <c r="B804" s="3">
        <v>49.352333000000002</v>
      </c>
      <c r="C804" s="11">
        <v>-1.3693405290274487E-2</v>
      </c>
      <c r="D804" s="3">
        <f t="shared" si="24"/>
        <v>0.98630659470972548</v>
      </c>
      <c r="E804" s="11">
        <f t="shared" si="25"/>
        <v>2.1457788335893586E-4</v>
      </c>
    </row>
    <row r="805" spans="1:5" x14ac:dyDescent="0.25">
      <c r="A805" s="1">
        <v>41712</v>
      </c>
      <c r="B805" s="3">
        <v>49.847189</v>
      </c>
      <c r="C805" s="11">
        <v>1.0027003181389594E-2</v>
      </c>
      <c r="D805" s="3">
        <f t="shared" si="24"/>
        <v>1.0100270031813896</v>
      </c>
      <c r="E805" s="11">
        <f t="shared" si="25"/>
        <v>8.2299937567550878E-5</v>
      </c>
    </row>
    <row r="806" spans="1:5" x14ac:dyDescent="0.25">
      <c r="A806" s="1">
        <v>41715</v>
      </c>
      <c r="B806" s="3">
        <v>50.170748000000003</v>
      </c>
      <c r="C806" s="11">
        <v>6.4910179789677419E-3</v>
      </c>
      <c r="D806" s="3">
        <f t="shared" si="24"/>
        <v>1.0064910179789677</v>
      </c>
      <c r="E806" s="11">
        <f t="shared" si="25"/>
        <v>3.0646699229238425E-5</v>
      </c>
    </row>
    <row r="807" spans="1:5" x14ac:dyDescent="0.25">
      <c r="A807" s="1">
        <v>41716</v>
      </c>
      <c r="B807" s="3">
        <v>50.218330000000002</v>
      </c>
      <c r="C807" s="11">
        <v>9.4840124767520823E-4</v>
      </c>
      <c r="D807" s="3">
        <f t="shared" si="24"/>
        <v>1.0009484012476753</v>
      </c>
      <c r="E807" s="11">
        <f t="shared" si="25"/>
        <v>4.4497313245639091E-11</v>
      </c>
    </row>
    <row r="808" spans="1:5" x14ac:dyDescent="0.25">
      <c r="A808" s="1">
        <v>41717</v>
      </c>
      <c r="B808" s="3">
        <v>49.780574000000001</v>
      </c>
      <c r="C808" s="11">
        <v>-8.7170561028214241E-3</v>
      </c>
      <c r="D808" s="3">
        <f t="shared" si="24"/>
        <v>0.99128294389717853</v>
      </c>
      <c r="E808" s="11">
        <f t="shared" si="25"/>
        <v>9.3550059683646165E-5</v>
      </c>
    </row>
    <row r="809" spans="1:5" x14ac:dyDescent="0.25">
      <c r="A809" s="1">
        <v>41718</v>
      </c>
      <c r="B809" s="3">
        <v>49.999451999999998</v>
      </c>
      <c r="C809" s="11">
        <v>4.3968556891287869E-3</v>
      </c>
      <c r="D809" s="3">
        <f t="shared" si="24"/>
        <v>1.0043968556891287</v>
      </c>
      <c r="E809" s="11">
        <f t="shared" si="25"/>
        <v>1.1845875800321512E-5</v>
      </c>
    </row>
    <row r="810" spans="1:5" x14ac:dyDescent="0.25">
      <c r="A810" s="1">
        <v>41719</v>
      </c>
      <c r="B810" s="3">
        <v>50.218330000000002</v>
      </c>
      <c r="C810" s="11">
        <v>4.3776079785835193E-3</v>
      </c>
      <c r="D810" s="3">
        <f t="shared" si="24"/>
        <v>1.0043776079785836</v>
      </c>
      <c r="E810" s="11">
        <f t="shared" si="25"/>
        <v>1.171375335758321E-5</v>
      </c>
    </row>
    <row r="811" spans="1:5" x14ac:dyDescent="0.25">
      <c r="A811" s="1">
        <v>41722</v>
      </c>
      <c r="B811" s="3">
        <v>49.866222</v>
      </c>
      <c r="C811" s="11">
        <v>-7.0115433946131064E-3</v>
      </c>
      <c r="D811" s="3">
        <f t="shared" si="24"/>
        <v>0.99298845660538693</v>
      </c>
      <c r="E811" s="11">
        <f t="shared" si="25"/>
        <v>6.3466958906986453E-5</v>
      </c>
    </row>
    <row r="812" spans="1:5" x14ac:dyDescent="0.25">
      <c r="A812" s="1">
        <v>41723</v>
      </c>
      <c r="B812" s="3">
        <v>50.208810999999997</v>
      </c>
      <c r="C812" s="11">
        <v>6.8701615293814862E-3</v>
      </c>
      <c r="D812" s="3">
        <f t="shared" si="24"/>
        <v>1.0068701615293816</v>
      </c>
      <c r="E812" s="11">
        <f t="shared" si="25"/>
        <v>3.4988285580053547E-5</v>
      </c>
    </row>
    <row r="813" spans="1:5" x14ac:dyDescent="0.25">
      <c r="A813" s="1">
        <v>41724</v>
      </c>
      <c r="B813" s="3">
        <v>50.808349</v>
      </c>
      <c r="C813" s="11">
        <v>1.1940892207146721E-2</v>
      </c>
      <c r="D813" s="3">
        <f t="shared" si="24"/>
        <v>1.0119408922071467</v>
      </c>
      <c r="E813" s="11">
        <f t="shared" si="25"/>
        <v>1.2068824829718603E-4</v>
      </c>
    </row>
    <row r="814" spans="1:5" x14ac:dyDescent="0.25">
      <c r="A814" s="1">
        <v>41725</v>
      </c>
      <c r="B814" s="3">
        <v>51.122394</v>
      </c>
      <c r="C814" s="11">
        <v>6.180972343738233E-3</v>
      </c>
      <c r="D814" s="3">
        <f t="shared" si="24"/>
        <v>1.0061809723437383</v>
      </c>
      <c r="E814" s="11">
        <f t="shared" si="25"/>
        <v>2.7310035674422151E-5</v>
      </c>
    </row>
    <row r="815" spans="1:5" x14ac:dyDescent="0.25">
      <c r="A815" s="1">
        <v>41726</v>
      </c>
      <c r="B815" s="3">
        <v>51.341271999999996</v>
      </c>
      <c r="C815" s="11">
        <v>4.2814505126656738E-3</v>
      </c>
      <c r="D815" s="3">
        <f t="shared" si="24"/>
        <v>1.0042814505126656</v>
      </c>
      <c r="E815" s="11">
        <f t="shared" si="25"/>
        <v>1.106479481900825E-5</v>
      </c>
    </row>
    <row r="816" spans="1:5" x14ac:dyDescent="0.25">
      <c r="A816" s="1">
        <v>41729</v>
      </c>
      <c r="B816" s="3">
        <v>51.826608999999998</v>
      </c>
      <c r="C816" s="11">
        <v>9.4531549588409355E-3</v>
      </c>
      <c r="D816" s="3">
        <f t="shared" si="24"/>
        <v>1.009453154958841</v>
      </c>
      <c r="E816" s="11">
        <f t="shared" si="25"/>
        <v>7.221741604337708E-5</v>
      </c>
    </row>
    <row r="817" spans="1:5" x14ac:dyDescent="0.25">
      <c r="A817" s="1">
        <v>41730</v>
      </c>
      <c r="B817" s="3">
        <v>51.160457000000001</v>
      </c>
      <c r="C817" s="11">
        <v>-1.2853474553968923E-2</v>
      </c>
      <c r="D817" s="3">
        <f t="shared" si="24"/>
        <v>0.9871465254460311</v>
      </c>
      <c r="E817" s="11">
        <f t="shared" si="25"/>
        <v>1.9067595457277519E-4</v>
      </c>
    </row>
    <row r="818" spans="1:5" x14ac:dyDescent="0.25">
      <c r="A818" s="1">
        <v>41731</v>
      </c>
      <c r="B818" s="3">
        <v>51.131909</v>
      </c>
      <c r="C818" s="11">
        <v>-5.5800908893367948E-4</v>
      </c>
      <c r="D818" s="3">
        <f t="shared" si="24"/>
        <v>0.99944199091106634</v>
      </c>
      <c r="E818" s="11">
        <f t="shared" si="25"/>
        <v>2.2894140134758554E-6</v>
      </c>
    </row>
    <row r="819" spans="1:5" x14ac:dyDescent="0.25">
      <c r="A819" s="1">
        <v>41732</v>
      </c>
      <c r="B819" s="3">
        <v>51.169975000000001</v>
      </c>
      <c r="C819" s="11">
        <v>7.4446663041664645E-4</v>
      </c>
      <c r="D819" s="3">
        <f t="shared" si="24"/>
        <v>1.0007444666304166</v>
      </c>
      <c r="E819" s="11">
        <f t="shared" si="25"/>
        <v>4.4354570445898073E-8</v>
      </c>
    </row>
    <row r="820" spans="1:5" x14ac:dyDescent="0.25">
      <c r="A820" s="1">
        <v>41733</v>
      </c>
      <c r="B820" s="3">
        <v>51.112875000000003</v>
      </c>
      <c r="C820" s="11">
        <v>-1.1158887609383895E-3</v>
      </c>
      <c r="D820" s="3">
        <f t="shared" si="24"/>
        <v>0.99888411123906162</v>
      </c>
      <c r="E820" s="11">
        <f t="shared" si="25"/>
        <v>4.2888779693719234E-6</v>
      </c>
    </row>
    <row r="821" spans="1:5" x14ac:dyDescent="0.25">
      <c r="A821" s="1">
        <v>41736</v>
      </c>
      <c r="B821" s="3">
        <v>51.084327000000002</v>
      </c>
      <c r="C821" s="11">
        <v>-5.5852855078100542E-4</v>
      </c>
      <c r="D821" s="3">
        <f t="shared" si="24"/>
        <v>0.99944147144921902</v>
      </c>
      <c r="E821" s="11">
        <f t="shared" si="25"/>
        <v>2.2909862589852769E-6</v>
      </c>
    </row>
    <row r="822" spans="1:5" x14ac:dyDescent="0.25">
      <c r="A822" s="1">
        <v>41737</v>
      </c>
      <c r="B822" s="3">
        <v>49.123936</v>
      </c>
      <c r="C822" s="11">
        <v>-3.8375586312412439E-2</v>
      </c>
      <c r="D822" s="3">
        <f t="shared" si="24"/>
        <v>0.96162441368758755</v>
      </c>
      <c r="E822" s="11">
        <f t="shared" si="25"/>
        <v>1.5469006737165024E-3</v>
      </c>
    </row>
    <row r="823" spans="1:5" x14ac:dyDescent="0.25">
      <c r="A823" s="1">
        <v>41738</v>
      </c>
      <c r="B823" s="3">
        <v>50.037519000000003</v>
      </c>
      <c r="C823" s="11">
        <v>1.8597512218890659E-2</v>
      </c>
      <c r="D823" s="3">
        <f t="shared" si="24"/>
        <v>1.0185975122188906</v>
      </c>
      <c r="E823" s="11">
        <f t="shared" si="25"/>
        <v>3.1125570117047224E-4</v>
      </c>
    </row>
    <row r="824" spans="1:5" x14ac:dyDescent="0.25">
      <c r="A824" s="1">
        <v>41739</v>
      </c>
      <c r="B824" s="3">
        <v>49.552177</v>
      </c>
      <c r="C824" s="11">
        <v>-9.6995616429344303E-3</v>
      </c>
      <c r="D824" s="3">
        <f t="shared" si="24"/>
        <v>0.9903004383570656</v>
      </c>
      <c r="E824" s="11">
        <f t="shared" si="25"/>
        <v>1.1352121547231269E-4</v>
      </c>
    </row>
    <row r="825" spans="1:5" x14ac:dyDescent="0.25">
      <c r="A825" s="1">
        <v>41740</v>
      </c>
      <c r="B825" s="3">
        <v>48.714728000000001</v>
      </c>
      <c r="C825" s="11">
        <v>-1.6900347284439177E-2</v>
      </c>
      <c r="D825" s="3">
        <f t="shared" si="24"/>
        <v>0.98309965271556088</v>
      </c>
      <c r="E825" s="11">
        <f t="shared" si="25"/>
        <v>3.1881599347795183E-4</v>
      </c>
    </row>
    <row r="826" spans="1:5" x14ac:dyDescent="0.25">
      <c r="A826" s="1">
        <v>41743</v>
      </c>
      <c r="B826" s="3">
        <v>48.714728000000001</v>
      </c>
      <c r="C826" s="11">
        <v>0</v>
      </c>
      <c r="D826" s="3">
        <f t="shared" si="24"/>
        <v>1</v>
      </c>
      <c r="E826" s="11">
        <f t="shared" si="25"/>
        <v>9.1216229276433684E-7</v>
      </c>
    </row>
    <row r="827" spans="1:5" x14ac:dyDescent="0.25">
      <c r="A827" s="1">
        <v>41744</v>
      </c>
      <c r="B827" s="3">
        <v>49.181035999999999</v>
      </c>
      <c r="C827" s="11">
        <v>9.572218077456944E-3</v>
      </c>
      <c r="D827" s="3">
        <f t="shared" si="24"/>
        <v>1.0095722180774569</v>
      </c>
      <c r="E827" s="11">
        <f t="shared" si="25"/>
        <v>7.4255208617240331E-5</v>
      </c>
    </row>
    <row r="828" spans="1:5" x14ac:dyDescent="0.25">
      <c r="A828" s="1">
        <v>41745</v>
      </c>
      <c r="B828" s="3">
        <v>49.866222</v>
      </c>
      <c r="C828" s="11">
        <v>1.3931914732337108E-2</v>
      </c>
      <c r="D828" s="3">
        <f t="shared" si="24"/>
        <v>1.0139319147323371</v>
      </c>
      <c r="E828" s="11">
        <f t="shared" si="25"/>
        <v>1.6839845045776459E-4</v>
      </c>
    </row>
    <row r="829" spans="1:5" x14ac:dyDescent="0.25">
      <c r="A829" s="1">
        <v>41746</v>
      </c>
      <c r="B829" s="3">
        <v>49.999451999999998</v>
      </c>
      <c r="C829" s="11">
        <v>2.6717484232111574E-3</v>
      </c>
      <c r="D829" s="3">
        <f t="shared" si="24"/>
        <v>1.0026717484232111</v>
      </c>
      <c r="E829" s="11">
        <f t="shared" si="25"/>
        <v>2.9469783597674998E-6</v>
      </c>
    </row>
    <row r="830" spans="1:5" x14ac:dyDescent="0.25">
      <c r="A830" s="1">
        <v>41750</v>
      </c>
      <c r="B830" s="3">
        <v>50.008966999999998</v>
      </c>
      <c r="C830" s="11">
        <v>1.9030208571086708E-4</v>
      </c>
      <c r="D830" s="3">
        <f t="shared" si="24"/>
        <v>1.0001903020857108</v>
      </c>
      <c r="E830" s="11">
        <f t="shared" si="25"/>
        <v>5.848728356927363E-7</v>
      </c>
    </row>
    <row r="831" spans="1:5" x14ac:dyDescent="0.25">
      <c r="A831" s="1">
        <v>41751</v>
      </c>
      <c r="B831" s="3">
        <v>49.856704000000001</v>
      </c>
      <c r="C831" s="11">
        <v>-3.0447139609981909E-3</v>
      </c>
      <c r="D831" s="3">
        <f t="shared" si="24"/>
        <v>0.99695528603900185</v>
      </c>
      <c r="E831" s="11">
        <f t="shared" si="25"/>
        <v>1.5998286760438147E-5</v>
      </c>
    </row>
    <row r="832" spans="1:5" x14ac:dyDescent="0.25">
      <c r="A832" s="1">
        <v>41752</v>
      </c>
      <c r="B832" s="3">
        <v>51.845643000000003</v>
      </c>
      <c r="C832" s="11">
        <v>3.9893110463138558E-2</v>
      </c>
      <c r="D832" s="3">
        <f t="shared" si="24"/>
        <v>1.0398931104631386</v>
      </c>
      <c r="E832" s="11">
        <f t="shared" si="25"/>
        <v>1.5161708488325479E-3</v>
      </c>
    </row>
    <row r="833" spans="1:5" x14ac:dyDescent="0.25">
      <c r="A833" s="1">
        <v>41753</v>
      </c>
      <c r="B833" s="3">
        <v>51.217556999999999</v>
      </c>
      <c r="C833" s="11">
        <v>-1.2114537763568738E-2</v>
      </c>
      <c r="D833" s="3">
        <f t="shared" si="24"/>
        <v>0.98788546223643126</v>
      </c>
      <c r="E833" s="11">
        <f t="shared" si="25"/>
        <v>1.7081469619144199E-4</v>
      </c>
    </row>
    <row r="834" spans="1:5" x14ac:dyDescent="0.25">
      <c r="A834" s="1">
        <v>41754</v>
      </c>
      <c r="B834" s="3">
        <v>50.989164000000002</v>
      </c>
      <c r="C834" s="11">
        <v>-4.4592716517110912E-3</v>
      </c>
      <c r="D834" s="3">
        <f t="shared" si="24"/>
        <v>0.99554072834828888</v>
      </c>
      <c r="E834" s="11">
        <f t="shared" si="25"/>
        <v>2.9315115861227204E-5</v>
      </c>
    </row>
    <row r="835" spans="1:5" x14ac:dyDescent="0.25">
      <c r="A835" s="1">
        <v>41757</v>
      </c>
      <c r="B835" s="3">
        <v>52.721158000000003</v>
      </c>
      <c r="C835" s="11">
        <v>3.3967883842927885E-2</v>
      </c>
      <c r="D835" s="3">
        <f t="shared" si="24"/>
        <v>1.0339678838429278</v>
      </c>
      <c r="E835" s="11">
        <f t="shared" si="25"/>
        <v>1.0898457538103278E-3</v>
      </c>
    </row>
    <row r="836" spans="1:5" x14ac:dyDescent="0.25">
      <c r="A836" s="1">
        <v>41758</v>
      </c>
      <c r="B836" s="3">
        <v>52.426147</v>
      </c>
      <c r="C836" s="11">
        <v>-5.5956851327127969E-3</v>
      </c>
      <c r="D836" s="3">
        <f t="shared" ref="D836:D899" si="26">1+C836</f>
        <v>0.9944043148672872</v>
      </c>
      <c r="E836" s="11">
        <f t="shared" ref="E836:E899" si="27">(C836-$J$6)^2</f>
        <v>4.291241741764091E-5</v>
      </c>
    </row>
    <row r="837" spans="1:5" x14ac:dyDescent="0.25">
      <c r="A837" s="1">
        <v>41759</v>
      </c>
      <c r="B837" s="3">
        <v>52.740188000000003</v>
      </c>
      <c r="C837" s="11">
        <v>5.9901598337944451E-3</v>
      </c>
      <c r="D837" s="3">
        <f t="shared" si="26"/>
        <v>1.0059901598337944</v>
      </c>
      <c r="E837" s="11">
        <f t="shared" si="27"/>
        <v>2.53521107193288E-5</v>
      </c>
    </row>
    <row r="838" spans="1:5" x14ac:dyDescent="0.25">
      <c r="A838" s="1">
        <v>41760</v>
      </c>
      <c r="B838" s="3">
        <v>52.901969999999999</v>
      </c>
      <c r="C838" s="11">
        <v>3.0675279352435224E-3</v>
      </c>
      <c r="D838" s="3">
        <f t="shared" si="26"/>
        <v>1.0030675279352435</v>
      </c>
      <c r="E838" s="11">
        <f t="shared" si="27"/>
        <v>4.4624705924181811E-6</v>
      </c>
    </row>
    <row r="839" spans="1:5" x14ac:dyDescent="0.25">
      <c r="A839" s="1">
        <v>41761</v>
      </c>
      <c r="B839" s="3">
        <v>53.263596</v>
      </c>
      <c r="C839" s="11">
        <v>6.8357756809434723E-3</v>
      </c>
      <c r="D839" s="3">
        <f t="shared" si="26"/>
        <v>1.0068357756809434</v>
      </c>
      <c r="E839" s="11">
        <f t="shared" si="27"/>
        <v>3.4582677214149255E-5</v>
      </c>
    </row>
    <row r="840" spans="1:5" x14ac:dyDescent="0.25">
      <c r="A840" s="1">
        <v>41764</v>
      </c>
      <c r="B840" s="3">
        <v>53.158915</v>
      </c>
      <c r="C840" s="11">
        <v>-1.9653385775905809E-3</v>
      </c>
      <c r="D840" s="3">
        <f t="shared" si="26"/>
        <v>0.99803466142240937</v>
      </c>
      <c r="E840" s="11">
        <f t="shared" si="27"/>
        <v>8.5287972310121619E-6</v>
      </c>
    </row>
    <row r="841" spans="1:5" x14ac:dyDescent="0.25">
      <c r="A841" s="1">
        <v>41765</v>
      </c>
      <c r="B841" s="3">
        <v>53.434893000000002</v>
      </c>
      <c r="C841" s="11">
        <v>5.1915657044543147E-3</v>
      </c>
      <c r="D841" s="3">
        <f t="shared" si="26"/>
        <v>1.0051915657044543</v>
      </c>
      <c r="E841" s="11">
        <f t="shared" si="27"/>
        <v>1.7947879938844696E-5</v>
      </c>
    </row>
    <row r="842" spans="1:5" x14ac:dyDescent="0.25">
      <c r="A842" s="1">
        <v>41766</v>
      </c>
      <c r="B842" s="3">
        <v>53.939262999999997</v>
      </c>
      <c r="C842" s="11">
        <v>9.4389634129143744E-3</v>
      </c>
      <c r="D842" s="3">
        <f t="shared" si="26"/>
        <v>1.0094389634129144</v>
      </c>
      <c r="E842" s="11">
        <f t="shared" si="27"/>
        <v>7.197641557070307E-5</v>
      </c>
    </row>
    <row r="843" spans="1:5" x14ac:dyDescent="0.25">
      <c r="A843" s="1">
        <v>41767</v>
      </c>
      <c r="B843" s="3">
        <v>53.825066999999997</v>
      </c>
      <c r="C843" s="11">
        <v>-2.1171219933056882E-3</v>
      </c>
      <c r="D843" s="3">
        <f t="shared" si="26"/>
        <v>0.99788287800669428</v>
      </c>
      <c r="E843" s="11">
        <f t="shared" si="27"/>
        <v>9.4383751848758074E-6</v>
      </c>
    </row>
    <row r="844" spans="1:5" x14ac:dyDescent="0.25">
      <c r="A844" s="1">
        <v>41768</v>
      </c>
      <c r="B844" s="3">
        <v>54.158141000000001</v>
      </c>
      <c r="C844" s="11">
        <v>6.1880833329943357E-3</v>
      </c>
      <c r="D844" s="3">
        <f t="shared" si="26"/>
        <v>1.0061880833329944</v>
      </c>
      <c r="E844" s="11">
        <f t="shared" si="27"/>
        <v>2.7384408884716403E-5</v>
      </c>
    </row>
    <row r="845" spans="1:5" x14ac:dyDescent="0.25">
      <c r="A845" s="1">
        <v>41771</v>
      </c>
      <c r="B845" s="3">
        <v>54.386538000000002</v>
      </c>
      <c r="C845" s="11">
        <v>4.2172237780466115E-3</v>
      </c>
      <c r="D845" s="3">
        <f t="shared" si="26"/>
        <v>1.0042172237780467</v>
      </c>
      <c r="E845" s="11">
        <f t="shared" si="27"/>
        <v>1.0641635016867247E-5</v>
      </c>
    </row>
    <row r="846" spans="1:5" x14ac:dyDescent="0.25">
      <c r="A846" s="1">
        <v>41772</v>
      </c>
      <c r="B846" s="3">
        <v>54.462668000000001</v>
      </c>
      <c r="C846" s="11">
        <v>1.3997949271931805E-3</v>
      </c>
      <c r="D846" s="3">
        <f t="shared" si="26"/>
        <v>1.0013997949271931</v>
      </c>
      <c r="E846" s="11">
        <f t="shared" si="27"/>
        <v>1.9777859019596362E-7</v>
      </c>
    </row>
    <row r="847" spans="1:5" x14ac:dyDescent="0.25">
      <c r="A847" s="1">
        <v>41773</v>
      </c>
      <c r="B847" s="3">
        <v>54.472186000000001</v>
      </c>
      <c r="C847" s="11">
        <v>1.7476191214135738E-4</v>
      </c>
      <c r="D847" s="3">
        <f t="shared" si="26"/>
        <v>1.0001747619121413</v>
      </c>
      <c r="E847" s="11">
        <f t="shared" si="27"/>
        <v>6.088836433231425E-7</v>
      </c>
    </row>
    <row r="848" spans="1:5" x14ac:dyDescent="0.25">
      <c r="A848" s="1">
        <v>41774</v>
      </c>
      <c r="B848" s="3">
        <v>54.082011999999999</v>
      </c>
      <c r="C848" s="11">
        <v>-7.1628114942918174E-3</v>
      </c>
      <c r="D848" s="3">
        <f t="shared" si="26"/>
        <v>0.99283718850570823</v>
      </c>
      <c r="E848" s="11">
        <f t="shared" si="27"/>
        <v>6.5900030451383889E-5</v>
      </c>
    </row>
    <row r="849" spans="1:5" x14ac:dyDescent="0.25">
      <c r="A849" s="1">
        <v>41775</v>
      </c>
      <c r="B849" s="3">
        <v>54.443634000000003</v>
      </c>
      <c r="C849" s="11">
        <v>6.6865485699756158E-3</v>
      </c>
      <c r="D849" s="3">
        <f t="shared" si="26"/>
        <v>1.0066865485699756</v>
      </c>
      <c r="E849" s="11">
        <f t="shared" si="27"/>
        <v>3.2849825066951734E-5</v>
      </c>
    </row>
    <row r="850" spans="1:5" x14ac:dyDescent="0.25">
      <c r="A850" s="1">
        <v>41778</v>
      </c>
      <c r="B850" s="3">
        <v>54.453153</v>
      </c>
      <c r="C850" s="11">
        <v>1.7484137814895658E-4</v>
      </c>
      <c r="D850" s="3">
        <f t="shared" si="26"/>
        <v>1.000174841378149</v>
      </c>
      <c r="E850" s="11">
        <f t="shared" si="27"/>
        <v>6.0875963340258417E-7</v>
      </c>
    </row>
    <row r="851" spans="1:5" x14ac:dyDescent="0.25">
      <c r="A851" s="1">
        <v>41779</v>
      </c>
      <c r="B851" s="3">
        <v>54.338952999999997</v>
      </c>
      <c r="C851" s="11">
        <v>-2.0972155643586674E-3</v>
      </c>
      <c r="D851" s="3">
        <f t="shared" si="26"/>
        <v>0.99790278443564129</v>
      </c>
      <c r="E851" s="11">
        <f t="shared" si="27"/>
        <v>9.3164586327551124E-6</v>
      </c>
    </row>
    <row r="852" spans="1:5" x14ac:dyDescent="0.25">
      <c r="A852" s="1">
        <v>41780</v>
      </c>
      <c r="B852" s="3">
        <v>54.500734000000001</v>
      </c>
      <c r="C852" s="11">
        <v>2.9772564811840385E-3</v>
      </c>
      <c r="D852" s="3">
        <f t="shared" si="26"/>
        <v>1.0029772564811841</v>
      </c>
      <c r="E852" s="11">
        <f t="shared" si="27"/>
        <v>4.0892305680463222E-6</v>
      </c>
    </row>
    <row r="853" spans="1:5" x14ac:dyDescent="0.25">
      <c r="A853" s="1">
        <v>41781</v>
      </c>
      <c r="B853" s="3">
        <v>54.43412</v>
      </c>
      <c r="C853" s="11">
        <v>-1.2222587681112933E-3</v>
      </c>
      <c r="D853" s="3">
        <f t="shared" si="26"/>
        <v>0.99877774123188867</v>
      </c>
      <c r="E853" s="11">
        <f t="shared" si="27"/>
        <v>4.7407687439040597E-6</v>
      </c>
    </row>
    <row r="854" spans="1:5" x14ac:dyDescent="0.25">
      <c r="A854" s="1">
        <v>41782</v>
      </c>
      <c r="B854" s="3">
        <v>54.234274999999997</v>
      </c>
      <c r="C854" s="11">
        <v>-3.6713186508756527E-3</v>
      </c>
      <c r="D854" s="3">
        <f t="shared" si="26"/>
        <v>0.99632868134912433</v>
      </c>
      <c r="E854" s="11">
        <f t="shared" si="27"/>
        <v>2.1403489328663413E-5</v>
      </c>
    </row>
    <row r="855" spans="1:5" x14ac:dyDescent="0.25">
      <c r="A855" s="1">
        <v>41786</v>
      </c>
      <c r="B855" s="3">
        <v>54.043945000000001</v>
      </c>
      <c r="C855" s="11">
        <v>-3.5094043388612809E-3</v>
      </c>
      <c r="D855" s="3">
        <f t="shared" si="26"/>
        <v>0.99649059566113873</v>
      </c>
      <c r="E855" s="11">
        <f t="shared" si="27"/>
        <v>1.9931547893808335E-5</v>
      </c>
    </row>
    <row r="856" spans="1:5" x14ac:dyDescent="0.25">
      <c r="A856" s="1">
        <v>41787</v>
      </c>
      <c r="B856" s="3">
        <v>54.091526999999999</v>
      </c>
      <c r="C856" s="11">
        <v>8.8043165612722123E-4</v>
      </c>
      <c r="D856" s="3">
        <f t="shared" si="26"/>
        <v>1.0008804316561273</v>
      </c>
      <c r="E856" s="11">
        <f t="shared" si="27"/>
        <v>5.5711627695066167E-9</v>
      </c>
    </row>
    <row r="857" spans="1:5" x14ac:dyDescent="0.25">
      <c r="A857" s="1">
        <v>41788</v>
      </c>
      <c r="B857" s="3">
        <v>55.052686999999999</v>
      </c>
      <c r="C857" s="11">
        <v>1.7769141551503984E-2</v>
      </c>
      <c r="D857" s="3">
        <f t="shared" si="26"/>
        <v>1.017769141551504</v>
      </c>
      <c r="E857" s="11">
        <f t="shared" si="27"/>
        <v>2.8271293897456836E-4</v>
      </c>
    </row>
    <row r="858" spans="1:5" x14ac:dyDescent="0.25">
      <c r="A858" s="1">
        <v>41789</v>
      </c>
      <c r="B858" s="3">
        <v>54.909942000000001</v>
      </c>
      <c r="C858" s="11">
        <v>-2.592879798946015E-3</v>
      </c>
      <c r="D858" s="3">
        <f t="shared" si="26"/>
        <v>0.99740712020105393</v>
      </c>
      <c r="E858" s="11">
        <f t="shared" si="27"/>
        <v>1.258796110423941E-5</v>
      </c>
    </row>
    <row r="859" spans="1:5" x14ac:dyDescent="0.25">
      <c r="A859" s="1">
        <v>41792</v>
      </c>
      <c r="B859" s="3">
        <v>54.776712000000003</v>
      </c>
      <c r="C859" s="11">
        <v>-2.4263365639686438E-3</v>
      </c>
      <c r="D859" s="3">
        <f t="shared" si="26"/>
        <v>0.99757366343603138</v>
      </c>
      <c r="E859" s="11">
        <f t="shared" si="27"/>
        <v>1.1433923053604435E-5</v>
      </c>
    </row>
    <row r="860" spans="1:5" x14ac:dyDescent="0.25">
      <c r="A860" s="1">
        <v>41793</v>
      </c>
      <c r="B860" s="3">
        <v>54.11056</v>
      </c>
      <c r="C860" s="11">
        <v>-1.2161226471570689E-2</v>
      </c>
      <c r="D860" s="3">
        <f t="shared" si="26"/>
        <v>0.9878387735284293</v>
      </c>
      <c r="E860" s="11">
        <f t="shared" si="27"/>
        <v>1.7203728240343646E-4</v>
      </c>
    </row>
    <row r="861" spans="1:5" x14ac:dyDescent="0.25">
      <c r="A861" s="1">
        <v>41794</v>
      </c>
      <c r="B861" s="3">
        <v>55.252535000000002</v>
      </c>
      <c r="C861" s="11">
        <v>2.1104475725255888E-2</v>
      </c>
      <c r="D861" s="3">
        <f t="shared" si="26"/>
        <v>1.0211044757252559</v>
      </c>
      <c r="E861" s="11">
        <f t="shared" si="27"/>
        <v>4.0599847538677457E-4</v>
      </c>
    </row>
    <row r="862" spans="1:5" x14ac:dyDescent="0.25">
      <c r="A862" s="1">
        <v>41795</v>
      </c>
      <c r="B862" s="3">
        <v>55.661743000000001</v>
      </c>
      <c r="C862" s="11">
        <v>7.4061398268875731E-3</v>
      </c>
      <c r="D862" s="3">
        <f t="shared" si="26"/>
        <v>1.0074061398268876</v>
      </c>
      <c r="E862" s="11">
        <f t="shared" si="27"/>
        <v>4.1616277676990962E-5</v>
      </c>
    </row>
    <row r="863" spans="1:5" x14ac:dyDescent="0.25">
      <c r="A863" s="1">
        <v>41796</v>
      </c>
      <c r="B863" s="3">
        <v>55.690291000000002</v>
      </c>
      <c r="C863" s="11">
        <v>5.1288368745478711E-4</v>
      </c>
      <c r="D863" s="3">
        <f t="shared" si="26"/>
        <v>1.0005128836874548</v>
      </c>
      <c r="E863" s="11">
        <f t="shared" si="27"/>
        <v>1.9553039614372602E-7</v>
      </c>
    </row>
    <row r="864" spans="1:5" x14ac:dyDescent="0.25">
      <c r="A864" s="1">
        <v>41799</v>
      </c>
      <c r="B864" s="3">
        <v>55.728358</v>
      </c>
      <c r="C864" s="11">
        <v>6.8354823285082268E-4</v>
      </c>
      <c r="D864" s="3">
        <f t="shared" si="26"/>
        <v>1.0006835482328509</v>
      </c>
      <c r="E864" s="11">
        <f t="shared" si="27"/>
        <v>7.3725090050760344E-8</v>
      </c>
    </row>
    <row r="865" spans="1:5" x14ac:dyDescent="0.25">
      <c r="A865" s="1">
        <v>41800</v>
      </c>
      <c r="B865" s="3">
        <v>55.595125000000003</v>
      </c>
      <c r="C865" s="11">
        <v>-2.390757682112167E-3</v>
      </c>
      <c r="D865" s="3">
        <f t="shared" si="26"/>
        <v>0.99760924231788783</v>
      </c>
      <c r="E865" s="11">
        <f t="shared" si="27"/>
        <v>1.1194575447484983E-5</v>
      </c>
    </row>
    <row r="866" spans="1:5" x14ac:dyDescent="0.25">
      <c r="A866" s="1">
        <v>41801</v>
      </c>
      <c r="B866" s="3">
        <v>55.404798</v>
      </c>
      <c r="C866" s="11">
        <v>-3.4234476494117688E-3</v>
      </c>
      <c r="D866" s="3">
        <f t="shared" si="26"/>
        <v>0.99657655235058829</v>
      </c>
      <c r="E866" s="11">
        <f t="shared" si="27"/>
        <v>1.9171433254758889E-5</v>
      </c>
    </row>
    <row r="867" spans="1:5" x14ac:dyDescent="0.25">
      <c r="A867" s="1">
        <v>41802</v>
      </c>
      <c r="B867" s="3">
        <v>55.443131999999999</v>
      </c>
      <c r="C867" s="11">
        <v>6.9188953635385478E-4</v>
      </c>
      <c r="D867" s="3">
        <f t="shared" si="26"/>
        <v>1.0006918895363539</v>
      </c>
      <c r="E867" s="11">
        <f t="shared" si="27"/>
        <v>6.9264945124615822E-8</v>
      </c>
    </row>
    <row r="868" spans="1:5" x14ac:dyDescent="0.25">
      <c r="A868" s="1">
        <v>41803</v>
      </c>
      <c r="B868" s="3">
        <v>55.376044999999998</v>
      </c>
      <c r="C868" s="11">
        <v>-1.2100146146144988E-3</v>
      </c>
      <c r="D868" s="3">
        <f t="shared" si="26"/>
        <v>0.99878998538538555</v>
      </c>
      <c r="E868" s="11">
        <f t="shared" si="27"/>
        <v>4.6875995219024688E-6</v>
      </c>
    </row>
    <row r="869" spans="1:5" x14ac:dyDescent="0.25">
      <c r="A869" s="1">
        <v>41806</v>
      </c>
      <c r="B869" s="3">
        <v>56.257770000000001</v>
      </c>
      <c r="C869" s="11">
        <v>1.5922498618310552E-2</v>
      </c>
      <c r="D869" s="3">
        <f t="shared" si="26"/>
        <v>1.0159224986183106</v>
      </c>
      <c r="E869" s="11">
        <f t="shared" si="27"/>
        <v>2.2402386321688009E-4</v>
      </c>
    </row>
    <row r="870" spans="1:5" x14ac:dyDescent="0.25">
      <c r="A870" s="1">
        <v>41807</v>
      </c>
      <c r="B870" s="3">
        <v>55.893579000000003</v>
      </c>
      <c r="C870" s="11">
        <v>-6.4736124450008974E-3</v>
      </c>
      <c r="D870" s="3">
        <f t="shared" si="26"/>
        <v>0.99352638755499911</v>
      </c>
      <c r="E870" s="11">
        <f t="shared" si="27"/>
        <v>5.5185350775605334E-5</v>
      </c>
    </row>
    <row r="871" spans="1:5" x14ac:dyDescent="0.25">
      <c r="A871" s="1">
        <v>41808</v>
      </c>
      <c r="B871" s="3">
        <v>57.714530000000003</v>
      </c>
      <c r="C871" s="11">
        <v>3.2578894259034673E-2</v>
      </c>
      <c r="D871" s="3">
        <f t="shared" si="26"/>
        <v>1.0325788942590346</v>
      </c>
      <c r="E871" s="11">
        <f t="shared" si="27"/>
        <v>1.0000661419667703E-3</v>
      </c>
    </row>
    <row r="872" spans="1:5" x14ac:dyDescent="0.25">
      <c r="A872" s="1">
        <v>41809</v>
      </c>
      <c r="B872" s="3">
        <v>57.666607999999997</v>
      </c>
      <c r="C872" s="11">
        <v>-8.3032816866059382E-4</v>
      </c>
      <c r="D872" s="3">
        <f t="shared" si="26"/>
        <v>0.99916967183133942</v>
      </c>
      <c r="E872" s="11">
        <f t="shared" si="27"/>
        <v>3.1876533277707265E-6</v>
      </c>
    </row>
    <row r="873" spans="1:5" x14ac:dyDescent="0.25">
      <c r="A873" s="1">
        <v>41810</v>
      </c>
      <c r="B873" s="3">
        <v>57.532432999999997</v>
      </c>
      <c r="C873" s="11">
        <v>-2.3267364711307289E-3</v>
      </c>
      <c r="D873" s="3">
        <f t="shared" si="26"/>
        <v>0.99767326352886931</v>
      </c>
      <c r="E873" s="11">
        <f t="shared" si="27"/>
        <v>1.0770266042547347E-5</v>
      </c>
    </row>
    <row r="874" spans="1:5" x14ac:dyDescent="0.25">
      <c r="A874" s="1">
        <v>41813</v>
      </c>
      <c r="B874" s="3">
        <v>56.851973999999998</v>
      </c>
      <c r="C874" s="11">
        <v>-1.1827398295497064E-2</v>
      </c>
      <c r="D874" s="3">
        <f t="shared" si="26"/>
        <v>0.98817260170450294</v>
      </c>
      <c r="E874" s="11">
        <f t="shared" si="27"/>
        <v>1.6339154374461176E-4</v>
      </c>
    </row>
    <row r="875" spans="1:5" x14ac:dyDescent="0.25">
      <c r="A875" s="1">
        <v>41814</v>
      </c>
      <c r="B875" s="3">
        <v>56.123595000000002</v>
      </c>
      <c r="C875" s="11">
        <v>-1.2811850649196399E-2</v>
      </c>
      <c r="D875" s="3">
        <f t="shared" si="26"/>
        <v>0.98718814935080357</v>
      </c>
      <c r="E875" s="11">
        <f t="shared" si="27"/>
        <v>1.895281558787343E-4</v>
      </c>
    </row>
    <row r="876" spans="1:5" x14ac:dyDescent="0.25">
      <c r="A876" s="1">
        <v>41815</v>
      </c>
      <c r="B876" s="3">
        <v>56.075673000000002</v>
      </c>
      <c r="C876" s="11">
        <v>-8.5386547315794358E-4</v>
      </c>
      <c r="D876" s="3">
        <f t="shared" si="26"/>
        <v>0.99914613452684209</v>
      </c>
      <c r="E876" s="11">
        <f t="shared" si="27"/>
        <v>3.2722543415846207E-6</v>
      </c>
    </row>
    <row r="877" spans="1:5" x14ac:dyDescent="0.25">
      <c r="A877" s="1">
        <v>41816</v>
      </c>
      <c r="B877" s="3">
        <v>56.161928000000003</v>
      </c>
      <c r="C877" s="11">
        <v>1.5381892964530502E-3</v>
      </c>
      <c r="D877" s="3">
        <f t="shared" si="26"/>
        <v>1.001538189296453</v>
      </c>
      <c r="E877" s="11">
        <f t="shared" si="27"/>
        <v>3.4002592332609804E-7</v>
      </c>
    </row>
    <row r="878" spans="1:5" x14ac:dyDescent="0.25">
      <c r="A878" s="1">
        <v>41817</v>
      </c>
      <c r="B878" s="3">
        <v>55.826492000000002</v>
      </c>
      <c r="C878" s="11">
        <v>-5.9726582036144019E-3</v>
      </c>
      <c r="D878" s="3">
        <f t="shared" si="26"/>
        <v>0.99402734179638563</v>
      </c>
      <c r="E878" s="11">
        <f t="shared" si="27"/>
        <v>4.7993444088187027E-5</v>
      </c>
    </row>
    <row r="879" spans="1:5" x14ac:dyDescent="0.25">
      <c r="A879" s="1">
        <v>41820</v>
      </c>
      <c r="B879" s="3">
        <v>56.142764</v>
      </c>
      <c r="C879" s="11">
        <v>5.6652673071415248E-3</v>
      </c>
      <c r="D879" s="3">
        <f t="shared" si="26"/>
        <v>1.0056652673071416</v>
      </c>
      <c r="E879" s="11">
        <f t="shared" si="27"/>
        <v>2.2185940977658421E-5</v>
      </c>
    </row>
    <row r="880" spans="1:5" x14ac:dyDescent="0.25">
      <c r="A880" s="1">
        <v>41821</v>
      </c>
      <c r="B880" s="3">
        <v>56.535705</v>
      </c>
      <c r="C880" s="11">
        <v>6.99896072092212E-3</v>
      </c>
      <c r="D880" s="3">
        <f t="shared" si="26"/>
        <v>1.0069989607209222</v>
      </c>
      <c r="E880" s="11">
        <f t="shared" si="27"/>
        <v>3.6528592341688347E-5</v>
      </c>
    </row>
    <row r="881" spans="1:5" x14ac:dyDescent="0.25">
      <c r="A881" s="1">
        <v>41822</v>
      </c>
      <c r="B881" s="3">
        <v>56.526119000000001</v>
      </c>
      <c r="C881" s="11">
        <v>-1.6955656606738631E-4</v>
      </c>
      <c r="D881" s="3">
        <f t="shared" si="26"/>
        <v>0.99983044343393257</v>
      </c>
      <c r="E881" s="11">
        <f t="shared" si="27"/>
        <v>1.2647891379330159E-6</v>
      </c>
    </row>
    <row r="882" spans="1:5" x14ac:dyDescent="0.25">
      <c r="A882" s="1">
        <v>41823</v>
      </c>
      <c r="B882" s="3">
        <v>56.612375</v>
      </c>
      <c r="C882" s="11">
        <v>1.5259494464850624E-3</v>
      </c>
      <c r="D882" s="3">
        <f t="shared" si="26"/>
        <v>1.001525949446485</v>
      </c>
      <c r="E882" s="11">
        <f t="shared" si="27"/>
        <v>3.2590119783008422E-7</v>
      </c>
    </row>
    <row r="883" spans="1:5" x14ac:dyDescent="0.25">
      <c r="A883" s="1">
        <v>41827</v>
      </c>
      <c r="B883" s="3">
        <v>56.391945</v>
      </c>
      <c r="C883" s="11">
        <v>-3.893671657477722E-3</v>
      </c>
      <c r="D883" s="3">
        <f t="shared" si="26"/>
        <v>0.99610632834252233</v>
      </c>
      <c r="E883" s="11">
        <f t="shared" si="27"/>
        <v>2.3510313875973925E-5</v>
      </c>
    </row>
    <row r="884" spans="1:5" x14ac:dyDescent="0.25">
      <c r="A884" s="1">
        <v>41828</v>
      </c>
      <c r="B884" s="3">
        <v>55.979835000000001</v>
      </c>
      <c r="C884" s="11">
        <v>-7.307958610046141E-3</v>
      </c>
      <c r="D884" s="3">
        <f t="shared" si="26"/>
        <v>0.99269204138995382</v>
      </c>
      <c r="E884" s="11">
        <f t="shared" si="27"/>
        <v>6.8277672851725884E-5</v>
      </c>
    </row>
    <row r="885" spans="1:5" x14ac:dyDescent="0.25">
      <c r="A885" s="1">
        <v>41829</v>
      </c>
      <c r="B885" s="3">
        <v>56.114009000000003</v>
      </c>
      <c r="C885" s="11">
        <v>2.3968273575654801E-3</v>
      </c>
      <c r="D885" s="3">
        <f t="shared" si="26"/>
        <v>1.0023968273575654</v>
      </c>
      <c r="E885" s="11">
        <f t="shared" si="27"/>
        <v>2.0786588619243343E-6</v>
      </c>
    </row>
    <row r="886" spans="1:5" x14ac:dyDescent="0.25">
      <c r="A886" s="1">
        <v>41830</v>
      </c>
      <c r="B886" s="3">
        <v>56.478200000000001</v>
      </c>
      <c r="C886" s="11">
        <v>6.4901974834839929E-3</v>
      </c>
      <c r="D886" s="3">
        <f t="shared" si="26"/>
        <v>1.0064901974834839</v>
      </c>
      <c r="E886" s="11">
        <f t="shared" si="27"/>
        <v>3.0637615464903554E-5</v>
      </c>
    </row>
    <row r="887" spans="1:5" x14ac:dyDescent="0.25">
      <c r="A887" s="1">
        <v>41831</v>
      </c>
      <c r="B887" s="3">
        <v>56.574038000000002</v>
      </c>
      <c r="C887" s="11">
        <v>1.6969025216809412E-3</v>
      </c>
      <c r="D887" s="3">
        <f t="shared" si="26"/>
        <v>1.0016969025216809</v>
      </c>
      <c r="E887" s="11">
        <f t="shared" si="27"/>
        <v>5.5031270342414737E-7</v>
      </c>
    </row>
    <row r="888" spans="1:5" x14ac:dyDescent="0.25">
      <c r="A888" s="1">
        <v>41834</v>
      </c>
      <c r="B888" s="3">
        <v>56.813637</v>
      </c>
      <c r="C888" s="11">
        <v>4.2351405073825267E-3</v>
      </c>
      <c r="D888" s="3">
        <f t="shared" si="26"/>
        <v>1.0042351405073826</v>
      </c>
      <c r="E888" s="11">
        <f t="shared" si="27"/>
        <v>1.0758850211337305E-5</v>
      </c>
    </row>
    <row r="889" spans="1:5" x14ac:dyDescent="0.25">
      <c r="A889" s="1">
        <v>41835</v>
      </c>
      <c r="B889" s="3">
        <v>56.909478999999997</v>
      </c>
      <c r="C889" s="11">
        <v>1.6869541374370653E-3</v>
      </c>
      <c r="D889" s="3">
        <f t="shared" si="26"/>
        <v>1.0016869541374371</v>
      </c>
      <c r="E889" s="11">
        <f t="shared" si="27"/>
        <v>5.3565164120520774E-7</v>
      </c>
    </row>
    <row r="890" spans="1:5" x14ac:dyDescent="0.25">
      <c r="A890" s="1">
        <v>41836</v>
      </c>
      <c r="B890" s="3">
        <v>56.871141999999999</v>
      </c>
      <c r="C890" s="11">
        <v>-6.7364876069237096E-4</v>
      </c>
      <c r="D890" s="3">
        <f t="shared" si="26"/>
        <v>0.99932635123930758</v>
      </c>
      <c r="E890" s="11">
        <f t="shared" si="27"/>
        <v>2.6527309199561957E-6</v>
      </c>
    </row>
    <row r="891" spans="1:5" x14ac:dyDescent="0.25">
      <c r="A891" s="1">
        <v>41837</v>
      </c>
      <c r="B891" s="3">
        <v>56.449449999999999</v>
      </c>
      <c r="C891" s="11">
        <v>-7.4148678076483886E-3</v>
      </c>
      <c r="D891" s="3">
        <f t="shared" si="26"/>
        <v>0.99258513219235156</v>
      </c>
      <c r="E891" s="11">
        <f t="shared" si="27"/>
        <v>7.0055890346806812E-5</v>
      </c>
    </row>
    <row r="892" spans="1:5" x14ac:dyDescent="0.25">
      <c r="A892" s="1">
        <v>41838</v>
      </c>
      <c r="B892" s="3">
        <v>56.976565999999998</v>
      </c>
      <c r="C892" s="11">
        <v>9.3378412012871601E-3</v>
      </c>
      <c r="D892" s="3">
        <f t="shared" si="26"/>
        <v>1.0093378412012872</v>
      </c>
      <c r="E892" s="11">
        <f t="shared" si="27"/>
        <v>7.0270821522020987E-5</v>
      </c>
    </row>
    <row r="893" spans="1:5" x14ac:dyDescent="0.25">
      <c r="A893" s="1">
        <v>41841</v>
      </c>
      <c r="B893" s="3">
        <v>56.411113</v>
      </c>
      <c r="C893" s="11">
        <v>-9.9243081796119136E-3</v>
      </c>
      <c r="D893" s="3">
        <f t="shared" si="26"/>
        <v>0.99007569182038813</v>
      </c>
      <c r="E893" s="11">
        <f t="shared" si="27"/>
        <v>1.1836091044500229E-4</v>
      </c>
    </row>
    <row r="894" spans="1:5" x14ac:dyDescent="0.25">
      <c r="A894" s="1">
        <v>41842</v>
      </c>
      <c r="B894" s="3">
        <v>56.229016000000001</v>
      </c>
      <c r="C894" s="11">
        <v>-3.228034164119379E-3</v>
      </c>
      <c r="D894" s="3">
        <f t="shared" si="26"/>
        <v>0.99677196583588057</v>
      </c>
      <c r="E894" s="11">
        <f t="shared" si="27"/>
        <v>1.7498376162321944E-5</v>
      </c>
    </row>
    <row r="895" spans="1:5" x14ac:dyDescent="0.25">
      <c r="A895" s="1">
        <v>41843</v>
      </c>
      <c r="B895" s="3">
        <v>56.008584999999997</v>
      </c>
      <c r="C895" s="11">
        <v>-3.9202357729326955E-3</v>
      </c>
      <c r="D895" s="3">
        <f t="shared" si="26"/>
        <v>0.99607976422706734</v>
      </c>
      <c r="E895" s="11">
        <f t="shared" si="27"/>
        <v>2.3768624694396991E-5</v>
      </c>
    </row>
    <row r="896" spans="1:5" x14ac:dyDescent="0.25">
      <c r="A896" s="1">
        <v>41844</v>
      </c>
      <c r="B896" s="3">
        <v>58.442909</v>
      </c>
      <c r="C896" s="11">
        <v>4.3463408332847613E-2</v>
      </c>
      <c r="D896" s="3">
        <f t="shared" si="26"/>
        <v>1.0434634083328476</v>
      </c>
      <c r="E896" s="11">
        <f t="shared" si="27"/>
        <v>1.8069586681310256E-3</v>
      </c>
    </row>
    <row r="897" spans="1:5" x14ac:dyDescent="0.25">
      <c r="A897" s="1">
        <v>41845</v>
      </c>
      <c r="B897" s="3">
        <v>58.998778999999999</v>
      </c>
      <c r="C897" s="11">
        <v>9.5113335306426777E-3</v>
      </c>
      <c r="D897" s="3">
        <f t="shared" si="26"/>
        <v>1.0095113335306427</v>
      </c>
      <c r="E897" s="11">
        <f t="shared" si="27"/>
        <v>7.320961346294808E-5</v>
      </c>
    </row>
    <row r="898" spans="1:5" x14ac:dyDescent="0.25">
      <c r="A898" s="1">
        <v>41848</v>
      </c>
      <c r="B898" s="3">
        <v>59.190455</v>
      </c>
      <c r="C898" s="11">
        <v>3.2488129966215247E-3</v>
      </c>
      <c r="D898" s="3">
        <f t="shared" si="26"/>
        <v>1.0032488129966215</v>
      </c>
      <c r="E898" s="11">
        <f t="shared" si="27"/>
        <v>5.2612483177711731E-6</v>
      </c>
    </row>
    <row r="899" spans="1:5" x14ac:dyDescent="0.25">
      <c r="A899" s="1">
        <v>41849</v>
      </c>
      <c r="B899" s="3">
        <v>58.174559000000002</v>
      </c>
      <c r="C899" s="11">
        <v>-1.7163172677081093E-2</v>
      </c>
      <c r="D899" s="3">
        <f t="shared" si="26"/>
        <v>0.98283682732291888</v>
      </c>
      <c r="E899" s="11">
        <f t="shared" si="27"/>
        <v>3.2827078576944742E-4</v>
      </c>
    </row>
    <row r="900" spans="1:5" x14ac:dyDescent="0.25">
      <c r="A900" s="1">
        <v>41850</v>
      </c>
      <c r="B900" s="3">
        <v>57.206578999999998</v>
      </c>
      <c r="C900" s="11">
        <v>-1.6639232280213835E-2</v>
      </c>
      <c r="D900" s="3">
        <f t="shared" ref="D900:D963" si="28">1+C900</f>
        <v>0.9833607677197862</v>
      </c>
      <c r="E900" s="11">
        <f t="shared" ref="E900:E963" si="29">(C900-$J$6)^2</f>
        <v>3.0955953882312338E-4</v>
      </c>
    </row>
    <row r="901" spans="1:5" x14ac:dyDescent="0.25">
      <c r="A901" s="1">
        <v>41851</v>
      </c>
      <c r="B901" s="3">
        <v>56.315271000000003</v>
      </c>
      <c r="C901" s="11">
        <v>-1.5580515660619999E-2</v>
      </c>
      <c r="D901" s="3">
        <f t="shared" si="28"/>
        <v>0.98441948433937998</v>
      </c>
      <c r="E901" s="11">
        <f t="shared" si="29"/>
        <v>2.7342565525806281E-4</v>
      </c>
    </row>
    <row r="902" spans="1:5" x14ac:dyDescent="0.25">
      <c r="A902" s="1">
        <v>41852</v>
      </c>
      <c r="B902" s="3">
        <v>56.257770000000001</v>
      </c>
      <c r="C902" s="11">
        <v>-1.0210551947801515E-3</v>
      </c>
      <c r="D902" s="3">
        <f t="shared" si="28"/>
        <v>0.99897894480521987</v>
      </c>
      <c r="E902" s="11">
        <f t="shared" si="29"/>
        <v>3.9050782090531184E-6</v>
      </c>
    </row>
    <row r="903" spans="1:5" x14ac:dyDescent="0.25">
      <c r="A903" s="1">
        <v>41855</v>
      </c>
      <c r="B903" s="3">
        <v>56.602792999999998</v>
      </c>
      <c r="C903" s="11">
        <v>6.13289506498387E-3</v>
      </c>
      <c r="D903" s="3">
        <f t="shared" si="28"/>
        <v>1.0061328950649839</v>
      </c>
      <c r="E903" s="11">
        <f t="shared" si="29"/>
        <v>2.6809852952317975E-5</v>
      </c>
    </row>
    <row r="904" spans="1:5" x14ac:dyDescent="0.25">
      <c r="A904" s="1">
        <v>41856</v>
      </c>
      <c r="B904" s="3">
        <v>56.574038000000002</v>
      </c>
      <c r="C904" s="11">
        <v>-5.0801380066168743E-4</v>
      </c>
      <c r="D904" s="3">
        <f t="shared" si="28"/>
        <v>0.99949198619933832</v>
      </c>
      <c r="E904" s="11">
        <f t="shared" si="29"/>
        <v>2.1406197040514833E-6</v>
      </c>
    </row>
    <row r="905" spans="1:5" x14ac:dyDescent="0.25">
      <c r="A905" s="1">
        <v>41857</v>
      </c>
      <c r="B905" s="3">
        <v>57.676194000000002</v>
      </c>
      <c r="C905" s="11">
        <v>1.9481656939531182E-2</v>
      </c>
      <c r="D905" s="3">
        <f t="shared" si="28"/>
        <v>1.0194816569395311</v>
      </c>
      <c r="E905" s="11">
        <f t="shared" si="29"/>
        <v>3.4323435403016444E-4</v>
      </c>
    </row>
    <row r="906" spans="1:5" x14ac:dyDescent="0.25">
      <c r="A906" s="1">
        <v>41858</v>
      </c>
      <c r="B906" s="3">
        <v>57.446176999999999</v>
      </c>
      <c r="C906" s="11">
        <v>-3.9880752186942795E-3</v>
      </c>
      <c r="D906" s="3">
        <f t="shared" si="28"/>
        <v>0.99601192478130574</v>
      </c>
      <c r="E906" s="11">
        <f t="shared" si="29"/>
        <v>2.4434703222755086E-5</v>
      </c>
    </row>
    <row r="907" spans="1:5" x14ac:dyDescent="0.25">
      <c r="A907" s="1">
        <v>41859</v>
      </c>
      <c r="B907" s="3">
        <v>57.887042000000001</v>
      </c>
      <c r="C907" s="11">
        <v>7.6744010310730044E-3</v>
      </c>
      <c r="D907" s="3">
        <f t="shared" si="28"/>
        <v>1.007674401031073</v>
      </c>
      <c r="E907" s="11">
        <f t="shared" si="29"/>
        <v>4.5149384262989664E-5</v>
      </c>
    </row>
    <row r="908" spans="1:5" x14ac:dyDescent="0.25">
      <c r="A908" s="1">
        <v>41862</v>
      </c>
      <c r="B908" s="3">
        <v>58.069135000000003</v>
      </c>
      <c r="C908" s="11">
        <v>3.1456608199120252E-3</v>
      </c>
      <c r="D908" s="3">
        <f t="shared" si="28"/>
        <v>1.0031456608199121</v>
      </c>
      <c r="E908" s="11">
        <f t="shared" si="29"/>
        <v>4.7986799110100305E-6</v>
      </c>
    </row>
    <row r="909" spans="1:5" x14ac:dyDescent="0.25">
      <c r="A909" s="1">
        <v>41863</v>
      </c>
      <c r="B909" s="3">
        <v>57.887042000000001</v>
      </c>
      <c r="C909" s="11">
        <v>-3.1357966671968136E-3</v>
      </c>
      <c r="D909" s="3">
        <f t="shared" si="28"/>
        <v>0.99686420333280323</v>
      </c>
      <c r="E909" s="11">
        <f t="shared" si="29"/>
        <v>1.6735205456727303E-5</v>
      </c>
    </row>
    <row r="910" spans="1:5" x14ac:dyDescent="0.25">
      <c r="A910" s="1">
        <v>41864</v>
      </c>
      <c r="B910" s="3">
        <v>57.906205999999997</v>
      </c>
      <c r="C910" s="11">
        <v>3.3105854674689381E-4</v>
      </c>
      <c r="D910" s="3">
        <f t="shared" si="28"/>
        <v>1.0003310585467469</v>
      </c>
      <c r="E910" s="11">
        <f t="shared" si="29"/>
        <v>3.8939263798530827E-7</v>
      </c>
    </row>
    <row r="911" spans="1:5" x14ac:dyDescent="0.25">
      <c r="A911" s="1">
        <v>41865</v>
      </c>
      <c r="B911" s="3">
        <v>58.002048000000002</v>
      </c>
      <c r="C911" s="11">
        <v>1.6551248410231652E-3</v>
      </c>
      <c r="D911" s="3">
        <f t="shared" si="28"/>
        <v>1.0016551248410233</v>
      </c>
      <c r="E911" s="11">
        <f t="shared" si="29"/>
        <v>4.9007415058460924E-7</v>
      </c>
    </row>
    <row r="912" spans="1:5" x14ac:dyDescent="0.25">
      <c r="A912" s="1">
        <v>41866</v>
      </c>
      <c r="B912" s="3">
        <v>57.887042000000001</v>
      </c>
      <c r="C912" s="11">
        <v>-1.9827920558943201E-3</v>
      </c>
      <c r="D912" s="3">
        <f t="shared" si="28"/>
        <v>0.99801720794410564</v>
      </c>
      <c r="E912" s="11">
        <f t="shared" si="29"/>
        <v>8.6310444959776803E-6</v>
      </c>
    </row>
    <row r="913" spans="1:5" x14ac:dyDescent="0.25">
      <c r="A913" s="1">
        <v>41869</v>
      </c>
      <c r="B913" s="3">
        <v>58.299151999999999</v>
      </c>
      <c r="C913" s="11">
        <v>7.1192098570177142E-3</v>
      </c>
      <c r="D913" s="3">
        <f t="shared" si="28"/>
        <v>1.0071192098570176</v>
      </c>
      <c r="E913" s="11">
        <f t="shared" si="29"/>
        <v>3.7996597020380663E-5</v>
      </c>
    </row>
    <row r="914" spans="1:5" x14ac:dyDescent="0.25">
      <c r="A914" s="1">
        <v>41870</v>
      </c>
      <c r="B914" s="3">
        <v>58.596252</v>
      </c>
      <c r="C914" s="11">
        <v>5.0961290140206566E-3</v>
      </c>
      <c r="D914" s="3">
        <f t="shared" si="28"/>
        <v>1.0050961290140206</v>
      </c>
      <c r="E914" s="11">
        <f t="shared" si="29"/>
        <v>1.714835420110852E-5</v>
      </c>
    </row>
    <row r="915" spans="1:5" x14ac:dyDescent="0.25">
      <c r="A915" s="1">
        <v>41871</v>
      </c>
      <c r="B915" s="3">
        <v>58.385404000000001</v>
      </c>
      <c r="C915" s="11">
        <v>-3.5983188822383827E-3</v>
      </c>
      <c r="D915" s="3">
        <f t="shared" si="28"/>
        <v>0.99640168111776162</v>
      </c>
      <c r="E915" s="11">
        <f t="shared" si="29"/>
        <v>2.0733367418370122E-5</v>
      </c>
    </row>
    <row r="916" spans="1:5" x14ac:dyDescent="0.25">
      <c r="A916" s="1">
        <v>41872</v>
      </c>
      <c r="B916" s="3">
        <v>58.596252</v>
      </c>
      <c r="C916" s="11">
        <v>3.6113135399388277E-3</v>
      </c>
      <c r="D916" s="3">
        <f t="shared" si="28"/>
        <v>1.0036113135399389</v>
      </c>
      <c r="E916" s="11">
        <f t="shared" si="29"/>
        <v>7.0556197649010728E-6</v>
      </c>
    </row>
    <row r="917" spans="1:5" x14ac:dyDescent="0.25">
      <c r="A917" s="1">
        <v>41873</v>
      </c>
      <c r="B917" s="3">
        <v>57.963711000000004</v>
      </c>
      <c r="C917" s="11">
        <v>-1.0794905448901344E-2</v>
      </c>
      <c r="D917" s="3">
        <f t="shared" si="28"/>
        <v>0.98920509455109862</v>
      </c>
      <c r="E917" s="11">
        <f t="shared" si="29"/>
        <v>1.3806196719029737E-4</v>
      </c>
    </row>
    <row r="918" spans="1:5" x14ac:dyDescent="0.25">
      <c r="A918" s="1">
        <v>41876</v>
      </c>
      <c r="B918" s="3">
        <v>58.423740000000002</v>
      </c>
      <c r="C918" s="11">
        <v>7.9365001319532252E-3</v>
      </c>
      <c r="D918" s="3">
        <f t="shared" si="28"/>
        <v>1.0079365001319531</v>
      </c>
      <c r="E918" s="11">
        <f t="shared" si="29"/>
        <v>4.8740340460579702E-5</v>
      </c>
    </row>
    <row r="919" spans="1:5" x14ac:dyDescent="0.25">
      <c r="A919" s="1">
        <v>41877</v>
      </c>
      <c r="B919" s="3">
        <v>58.347071</v>
      </c>
      <c r="C919" s="11">
        <v>-1.3122918868255016E-3</v>
      </c>
      <c r="D919" s="3">
        <f t="shared" si="28"/>
        <v>0.99868770811317453</v>
      </c>
      <c r="E919" s="11">
        <f t="shared" si="29"/>
        <v>5.1409384435105584E-6</v>
      </c>
    </row>
    <row r="920" spans="1:5" x14ac:dyDescent="0.25">
      <c r="A920" s="1">
        <v>41878</v>
      </c>
      <c r="B920" s="3">
        <v>59.247959999999999</v>
      </c>
      <c r="C920" s="11">
        <v>1.544017522319157E-2</v>
      </c>
      <c r="D920" s="3">
        <f t="shared" si="28"/>
        <v>1.0154401752231916</v>
      </c>
      <c r="E920" s="11">
        <f t="shared" si="29"/>
        <v>2.0981821891150878E-4</v>
      </c>
    </row>
    <row r="921" spans="1:5" x14ac:dyDescent="0.25">
      <c r="A921" s="1">
        <v>41879</v>
      </c>
      <c r="B921" s="3">
        <v>59.890087000000001</v>
      </c>
      <c r="C921" s="11">
        <v>1.0837959652956863E-2</v>
      </c>
      <c r="D921" s="3">
        <f t="shared" si="28"/>
        <v>1.0108379596529569</v>
      </c>
      <c r="E921" s="11">
        <f t="shared" si="29"/>
        <v>9.7671470765998023E-5</v>
      </c>
    </row>
    <row r="922" spans="1:5" x14ac:dyDescent="0.25">
      <c r="A922" s="1">
        <v>41880</v>
      </c>
      <c r="B922" s="3">
        <v>60.302193000000003</v>
      </c>
      <c r="C922" s="11">
        <v>6.8810385932483523E-3</v>
      </c>
      <c r="D922" s="3">
        <f t="shared" si="28"/>
        <v>1.0068810385932483</v>
      </c>
      <c r="E922" s="11">
        <f t="shared" si="29"/>
        <v>3.51170815063975E-5</v>
      </c>
    </row>
    <row r="923" spans="1:5" x14ac:dyDescent="0.25">
      <c r="A923" s="1">
        <v>41884</v>
      </c>
      <c r="B923" s="3">
        <v>60.407617000000002</v>
      </c>
      <c r="C923" s="11">
        <v>1.7482614604082357E-3</v>
      </c>
      <c r="D923" s="3">
        <f t="shared" si="28"/>
        <v>1.0017482614604083</v>
      </c>
      <c r="E923" s="11">
        <f t="shared" si="29"/>
        <v>6.2914971312779224E-7</v>
      </c>
    </row>
    <row r="924" spans="1:5" x14ac:dyDescent="0.25">
      <c r="A924" s="1">
        <v>41885</v>
      </c>
      <c r="B924" s="3">
        <v>60.829312999999999</v>
      </c>
      <c r="C924" s="11">
        <v>6.9808415054677152E-3</v>
      </c>
      <c r="D924" s="3">
        <f t="shared" si="28"/>
        <v>1.0069808415054677</v>
      </c>
      <c r="E924" s="11">
        <f t="shared" si="29"/>
        <v>3.6309899599413999E-5</v>
      </c>
    </row>
    <row r="925" spans="1:5" x14ac:dyDescent="0.25">
      <c r="A925" s="1">
        <v>41886</v>
      </c>
      <c r="B925" s="3">
        <v>59.985925000000002</v>
      </c>
      <c r="C925" s="11">
        <v>-1.3864828623002817E-2</v>
      </c>
      <c r="D925" s="3">
        <f t="shared" si="28"/>
        <v>0.98613517137699713</v>
      </c>
      <c r="E925" s="11">
        <f t="shared" si="29"/>
        <v>2.1962945086921137E-4</v>
      </c>
    </row>
    <row r="926" spans="1:5" x14ac:dyDescent="0.25">
      <c r="A926" s="1">
        <v>41887</v>
      </c>
      <c r="B926" s="3">
        <v>59.640901999999997</v>
      </c>
      <c r="C926" s="11">
        <v>-5.75173259393774E-3</v>
      </c>
      <c r="D926" s="3">
        <f t="shared" si="28"/>
        <v>0.99424826740606231</v>
      </c>
      <c r="E926" s="11">
        <f t="shared" si="29"/>
        <v>4.498122622914308E-5</v>
      </c>
    </row>
    <row r="927" spans="1:5" x14ac:dyDescent="0.25">
      <c r="A927" s="1">
        <v>41890</v>
      </c>
      <c r="B927" s="3">
        <v>59.717574999999997</v>
      </c>
      <c r="C927" s="11">
        <v>1.28557747164856E-3</v>
      </c>
      <c r="D927" s="3">
        <f t="shared" si="28"/>
        <v>1.0012855774716485</v>
      </c>
      <c r="E927" s="11">
        <f t="shared" si="29"/>
        <v>1.0923394721916437E-7</v>
      </c>
    </row>
    <row r="928" spans="1:5" x14ac:dyDescent="0.25">
      <c r="A928" s="1">
        <v>41891</v>
      </c>
      <c r="B928" s="3">
        <v>59.660069999999997</v>
      </c>
      <c r="C928" s="11">
        <v>-9.6294934950052861E-4</v>
      </c>
      <c r="D928" s="3">
        <f t="shared" si="28"/>
        <v>0.99903705065049953</v>
      </c>
      <c r="E928" s="11">
        <f t="shared" si="29"/>
        <v>3.6788054303835109E-6</v>
      </c>
    </row>
    <row r="929" spans="1:5" x14ac:dyDescent="0.25">
      <c r="A929" s="1">
        <v>41892</v>
      </c>
      <c r="B929" s="3">
        <v>60.100931000000003</v>
      </c>
      <c r="C929" s="11">
        <v>7.3895488221855134E-3</v>
      </c>
      <c r="D929" s="3">
        <f t="shared" si="28"/>
        <v>1.0073895488221856</v>
      </c>
      <c r="E929" s="11">
        <f t="shared" si="29"/>
        <v>4.1402493541092117E-5</v>
      </c>
    </row>
    <row r="930" spans="1:5" x14ac:dyDescent="0.25">
      <c r="A930" s="1">
        <v>41893</v>
      </c>
      <c r="B930" s="3">
        <v>60.583281999999997</v>
      </c>
      <c r="C930" s="11">
        <v>8.0256826637177085E-3</v>
      </c>
      <c r="D930" s="3">
        <f t="shared" si="28"/>
        <v>1.0080256826637177</v>
      </c>
      <c r="E930" s="11">
        <f t="shared" si="29"/>
        <v>4.9993536878533215E-5</v>
      </c>
    </row>
    <row r="931" spans="1:5" x14ac:dyDescent="0.25">
      <c r="A931" s="1">
        <v>41894</v>
      </c>
      <c r="B931" s="3">
        <v>59.695757999999998</v>
      </c>
      <c r="C931" s="11">
        <v>-1.4649652027765666E-2</v>
      </c>
      <c r="D931" s="3">
        <f t="shared" si="28"/>
        <v>0.98535034797223431</v>
      </c>
      <c r="E931" s="11">
        <f t="shared" si="29"/>
        <v>2.4350740818527002E-4</v>
      </c>
    </row>
    <row r="932" spans="1:5" x14ac:dyDescent="0.25">
      <c r="A932" s="1">
        <v>41897</v>
      </c>
      <c r="B932" s="3">
        <v>60.313166000000002</v>
      </c>
      <c r="C932" s="11">
        <v>1.0342577440762285E-2</v>
      </c>
      <c r="D932" s="3">
        <f t="shared" si="28"/>
        <v>1.0103425774407624</v>
      </c>
      <c r="E932" s="11">
        <f t="shared" si="29"/>
        <v>8.812526068481953E-5</v>
      </c>
    </row>
    <row r="933" spans="1:5" x14ac:dyDescent="0.25">
      <c r="A933" s="1">
        <v>41898</v>
      </c>
      <c r="B933" s="3">
        <v>61.268219000000002</v>
      </c>
      <c r="C933" s="11">
        <v>1.5834900790981515E-2</v>
      </c>
      <c r="D933" s="3">
        <f t="shared" si="28"/>
        <v>1.0158349007909815</v>
      </c>
      <c r="E933" s="11">
        <f t="shared" si="29"/>
        <v>2.2140930846997406E-4</v>
      </c>
    </row>
    <row r="934" spans="1:5" x14ac:dyDescent="0.25">
      <c r="A934" s="1">
        <v>41899</v>
      </c>
      <c r="B934" s="3">
        <v>60.901634999999999</v>
      </c>
      <c r="C934" s="11">
        <v>-5.9832651574220413E-3</v>
      </c>
      <c r="D934" s="3">
        <f t="shared" si="28"/>
        <v>0.99401673484257791</v>
      </c>
      <c r="E934" s="11">
        <f t="shared" si="29"/>
        <v>4.8140520821597922E-5</v>
      </c>
    </row>
    <row r="935" spans="1:5" x14ac:dyDescent="0.25">
      <c r="A935" s="1">
        <v>41900</v>
      </c>
      <c r="B935" s="3">
        <v>61.123516000000002</v>
      </c>
      <c r="C935" s="11">
        <v>3.6432683621712837E-3</v>
      </c>
      <c r="D935" s="3">
        <f t="shared" si="28"/>
        <v>1.0036432683621712</v>
      </c>
      <c r="E935" s="11">
        <f t="shared" si="29"/>
        <v>7.2264003357717046E-6</v>
      </c>
    </row>
    <row r="936" spans="1:5" x14ac:dyDescent="0.25">
      <c r="A936" s="1">
        <v>41901</v>
      </c>
      <c r="B936" s="3">
        <v>61.904921999999999</v>
      </c>
      <c r="C936" s="11">
        <v>1.2784048613957301E-2</v>
      </c>
      <c r="D936" s="3">
        <f t="shared" si="28"/>
        <v>1.0127840486139572</v>
      </c>
      <c r="E936" s="11">
        <f t="shared" si="29"/>
        <v>1.3992469061216621E-4</v>
      </c>
    </row>
    <row r="937" spans="1:5" x14ac:dyDescent="0.25">
      <c r="A937" s="1">
        <v>41904</v>
      </c>
      <c r="B937" s="3">
        <v>63.014330999999999</v>
      </c>
      <c r="C937" s="11">
        <v>1.7921175960774159E-2</v>
      </c>
      <c r="D937" s="3">
        <f t="shared" si="28"/>
        <v>1.0179211759607742</v>
      </c>
      <c r="E937" s="11">
        <f t="shared" si="29"/>
        <v>2.8784868773654967E-4</v>
      </c>
    </row>
    <row r="938" spans="1:5" x14ac:dyDescent="0.25">
      <c r="A938" s="1">
        <v>41905</v>
      </c>
      <c r="B938" s="3">
        <v>61.547984</v>
      </c>
      <c r="C938" s="11">
        <v>-2.3270055822698473E-2</v>
      </c>
      <c r="D938" s="3">
        <f t="shared" si="28"/>
        <v>0.97672994417730152</v>
      </c>
      <c r="E938" s="11">
        <f t="shared" si="29"/>
        <v>5.8685681213082111E-4</v>
      </c>
    </row>
    <row r="939" spans="1:5" x14ac:dyDescent="0.25">
      <c r="A939" s="1">
        <v>41906</v>
      </c>
      <c r="B939" s="3">
        <v>62.647747000000003</v>
      </c>
      <c r="C939" s="11">
        <v>1.7868383796291409E-2</v>
      </c>
      <c r="D939" s="3">
        <f t="shared" si="28"/>
        <v>1.0178683837962914</v>
      </c>
      <c r="E939" s="11">
        <f t="shared" si="29"/>
        <v>2.8606012003447605E-4</v>
      </c>
    </row>
    <row r="940" spans="1:5" x14ac:dyDescent="0.25">
      <c r="A940" s="1">
        <v>41907</v>
      </c>
      <c r="B940" s="3">
        <v>61.692689999999999</v>
      </c>
      <c r="C940" s="11">
        <v>-1.5244873849972666E-2</v>
      </c>
      <c r="D940" s="3">
        <f t="shared" si="28"/>
        <v>0.98475512615002736</v>
      </c>
      <c r="E940" s="11">
        <f t="shared" si="29"/>
        <v>2.6243824159974052E-4</v>
      </c>
    </row>
    <row r="941" spans="1:5" x14ac:dyDescent="0.25">
      <c r="A941" s="1">
        <v>41908</v>
      </c>
      <c r="B941" s="3">
        <v>61.789163000000002</v>
      </c>
      <c r="C941" s="11">
        <v>1.5637671173035759E-3</v>
      </c>
      <c r="D941" s="3">
        <f t="shared" si="28"/>
        <v>1.0015637671173037</v>
      </c>
      <c r="E941" s="11">
        <f t="shared" si="29"/>
        <v>3.7050989395703821E-7</v>
      </c>
    </row>
    <row r="942" spans="1:5" x14ac:dyDescent="0.25">
      <c r="A942" s="1">
        <v>41911</v>
      </c>
      <c r="B942" s="3">
        <v>61.827744000000003</v>
      </c>
      <c r="C942" s="11">
        <v>6.2439751773301483E-4</v>
      </c>
      <c r="D942" s="3">
        <f t="shared" si="28"/>
        <v>1.0006243975177329</v>
      </c>
      <c r="E942" s="11">
        <f t="shared" si="29"/>
        <v>1.0934553275191181E-7</v>
      </c>
    </row>
    <row r="943" spans="1:5" x14ac:dyDescent="0.25">
      <c r="A943" s="1">
        <v>41912</v>
      </c>
      <c r="B943" s="3">
        <v>62.03998</v>
      </c>
      <c r="C943" s="11">
        <v>3.4326984338939681E-3</v>
      </c>
      <c r="D943" s="3">
        <f t="shared" si="28"/>
        <v>1.0034326984338939</v>
      </c>
      <c r="E943" s="11">
        <f t="shared" si="29"/>
        <v>6.1386333488680896E-6</v>
      </c>
    </row>
    <row r="944" spans="1:5" x14ac:dyDescent="0.25">
      <c r="A944" s="1">
        <v>41913</v>
      </c>
      <c r="B944" s="3">
        <v>61.326103000000003</v>
      </c>
      <c r="C944" s="11">
        <v>-1.1506725179472923E-2</v>
      </c>
      <c r="D944" s="3">
        <f t="shared" si="28"/>
        <v>0.98849327482052707</v>
      </c>
      <c r="E944" s="11">
        <f t="shared" si="29"/>
        <v>1.5529638590970304E-4</v>
      </c>
    </row>
    <row r="945" spans="1:5" x14ac:dyDescent="0.25">
      <c r="A945" s="1">
        <v>41914</v>
      </c>
      <c r="B945" s="3">
        <v>61.355043000000002</v>
      </c>
      <c r="C945" s="11">
        <v>4.7190345683629419E-4</v>
      </c>
      <c r="D945" s="3">
        <f t="shared" si="28"/>
        <v>1.0004719034568363</v>
      </c>
      <c r="E945" s="11">
        <f t="shared" si="29"/>
        <v>2.3345172352241712E-7</v>
      </c>
    </row>
    <row r="946" spans="1:5" x14ac:dyDescent="0.25">
      <c r="A946" s="1">
        <v>41915</v>
      </c>
      <c r="B946" s="3">
        <v>62.454802000000001</v>
      </c>
      <c r="C946" s="11">
        <v>1.7924508666712184E-2</v>
      </c>
      <c r="D946" s="3">
        <f t="shared" si="28"/>
        <v>1.0179245086667121</v>
      </c>
      <c r="E946" s="11">
        <f t="shared" si="29"/>
        <v>2.8796178491511998E-4</v>
      </c>
    </row>
    <row r="947" spans="1:5" x14ac:dyDescent="0.25">
      <c r="A947" s="1">
        <v>41918</v>
      </c>
      <c r="B947" s="3">
        <v>62.406571999999997</v>
      </c>
      <c r="C947" s="11">
        <v>-7.7223845814135749E-4</v>
      </c>
      <c r="D947" s="3">
        <f t="shared" si="28"/>
        <v>0.99922776154185866</v>
      </c>
      <c r="E947" s="11">
        <f t="shared" si="29"/>
        <v>2.983600998458264E-6</v>
      </c>
    </row>
    <row r="948" spans="1:5" x14ac:dyDescent="0.25">
      <c r="A948" s="1">
        <v>41919</v>
      </c>
      <c r="B948" s="3">
        <v>61.904921999999999</v>
      </c>
      <c r="C948" s="11">
        <v>-8.0384162103952442E-3</v>
      </c>
      <c r="D948" s="3">
        <f t="shared" si="28"/>
        <v>0.99196158378960475</v>
      </c>
      <c r="E948" s="11">
        <f t="shared" si="29"/>
        <v>8.0882828001925544E-5</v>
      </c>
    </row>
    <row r="949" spans="1:5" x14ac:dyDescent="0.25">
      <c r="A949" s="1">
        <v>41920</v>
      </c>
      <c r="B949" s="3">
        <v>62.898564</v>
      </c>
      <c r="C949" s="11">
        <v>1.6051098489389928E-2</v>
      </c>
      <c r="D949" s="3">
        <f t="shared" si="28"/>
        <v>1.01605109848939</v>
      </c>
      <c r="E949" s="11">
        <f t="shared" si="29"/>
        <v>2.278900194420264E-4</v>
      </c>
    </row>
    <row r="950" spans="1:5" x14ac:dyDescent="0.25">
      <c r="A950" s="1">
        <v>41921</v>
      </c>
      <c r="B950" s="3">
        <v>61.991748999999999</v>
      </c>
      <c r="C950" s="11">
        <v>-1.4417101795837528E-2</v>
      </c>
      <c r="D950" s="3">
        <f t="shared" si="28"/>
        <v>0.98558289820416245</v>
      </c>
      <c r="E950" s="11">
        <f t="shared" si="29"/>
        <v>2.3630372346856868E-4</v>
      </c>
    </row>
    <row r="951" spans="1:5" x14ac:dyDescent="0.25">
      <c r="A951" s="1">
        <v>41922</v>
      </c>
      <c r="B951" s="3">
        <v>62.155746999999998</v>
      </c>
      <c r="C951" s="11">
        <v>2.6454810945888852E-3</v>
      </c>
      <c r="D951" s="3">
        <f t="shared" si="28"/>
        <v>1.0026454810945888</v>
      </c>
      <c r="E951" s="11">
        <f t="shared" si="29"/>
        <v>2.8574833184350277E-6</v>
      </c>
    </row>
    <row r="952" spans="1:5" x14ac:dyDescent="0.25">
      <c r="A952" s="1">
        <v>41925</v>
      </c>
      <c r="B952" s="3">
        <v>61.538338000000003</v>
      </c>
      <c r="C952" s="11">
        <v>-9.9332568555566547E-3</v>
      </c>
      <c r="D952" s="3">
        <f t="shared" si="28"/>
        <v>0.99006674314444332</v>
      </c>
      <c r="E952" s="11">
        <f t="shared" si="29"/>
        <v>1.1855570261703974E-4</v>
      </c>
    </row>
    <row r="953" spans="1:5" x14ac:dyDescent="0.25">
      <c r="A953" s="1">
        <v>41926</v>
      </c>
      <c r="B953" s="3">
        <v>61.818103000000001</v>
      </c>
      <c r="C953" s="11">
        <v>4.5461903764771414E-3</v>
      </c>
      <c r="D953" s="3">
        <f t="shared" si="28"/>
        <v>1.0045461903764772</v>
      </c>
      <c r="E953" s="11">
        <f t="shared" si="29"/>
        <v>1.2896132067781422E-5</v>
      </c>
    </row>
    <row r="954" spans="1:5" x14ac:dyDescent="0.25">
      <c r="A954" s="1">
        <v>41927</v>
      </c>
      <c r="B954" s="3">
        <v>59.946579</v>
      </c>
      <c r="C954" s="11">
        <v>-3.0274691541408199E-2</v>
      </c>
      <c r="D954" s="3">
        <f t="shared" si="28"/>
        <v>0.96972530845859184</v>
      </c>
      <c r="E954" s="11">
        <f t="shared" si="29"/>
        <v>9.7529812325241076E-4</v>
      </c>
    </row>
    <row r="955" spans="1:5" x14ac:dyDescent="0.25">
      <c r="A955" s="1">
        <v>41928</v>
      </c>
      <c r="B955" s="3">
        <v>59.666814000000002</v>
      </c>
      <c r="C955" s="11">
        <v>-4.6669051790261063E-3</v>
      </c>
      <c r="D955" s="3">
        <f t="shared" si="28"/>
        <v>0.99533309482097387</v>
      </c>
      <c r="E955" s="11">
        <f t="shared" si="29"/>
        <v>3.1606626033365096E-5</v>
      </c>
    </row>
    <row r="956" spans="1:5" x14ac:dyDescent="0.25">
      <c r="A956" s="1">
        <v>41929</v>
      </c>
      <c r="B956" s="3">
        <v>60.863045999999997</v>
      </c>
      <c r="C956" s="11">
        <v>2.0048531500274084E-2</v>
      </c>
      <c r="D956" s="3">
        <f t="shared" si="28"/>
        <v>1.0200485315002741</v>
      </c>
      <c r="E956" s="11">
        <f t="shared" si="29"/>
        <v>3.6456020033505816E-4</v>
      </c>
    </row>
    <row r="957" spans="1:5" x14ac:dyDescent="0.25">
      <c r="A957" s="1">
        <v>41932</v>
      </c>
      <c r="B957" s="3">
        <v>62.589860000000002</v>
      </c>
      <c r="C957" s="11">
        <v>2.8372125838066083E-2</v>
      </c>
      <c r="D957" s="3">
        <f t="shared" si="28"/>
        <v>1.028372125838066</v>
      </c>
      <c r="E957" s="11">
        <f t="shared" si="29"/>
        <v>7.5169484783143767E-4</v>
      </c>
    </row>
    <row r="958" spans="1:5" x14ac:dyDescent="0.25">
      <c r="A958" s="1">
        <v>41933</v>
      </c>
      <c r="B958" s="3">
        <v>63.05292</v>
      </c>
      <c r="C958" s="11">
        <v>7.3983229871419859E-3</v>
      </c>
      <c r="D958" s="3">
        <f t="shared" si="28"/>
        <v>1.0073983229871419</v>
      </c>
      <c r="E958" s="11">
        <f t="shared" si="29"/>
        <v>4.151548485129093E-5</v>
      </c>
    </row>
    <row r="959" spans="1:5" x14ac:dyDescent="0.25">
      <c r="A959" s="1">
        <v>41934</v>
      </c>
      <c r="B959" s="3">
        <v>63.120449000000001</v>
      </c>
      <c r="C959" s="11">
        <v>1.0709892579122489E-3</v>
      </c>
      <c r="D959" s="3">
        <f t="shared" si="28"/>
        <v>1.0010709892579122</v>
      </c>
      <c r="E959" s="11">
        <f t="shared" si="29"/>
        <v>1.3436838890727148E-8</v>
      </c>
    </row>
    <row r="960" spans="1:5" x14ac:dyDescent="0.25">
      <c r="A960" s="1">
        <v>41935</v>
      </c>
      <c r="B960" s="3">
        <v>64.586793</v>
      </c>
      <c r="C960" s="11">
        <v>2.3230886713115736E-2</v>
      </c>
      <c r="D960" s="3">
        <f t="shared" si="28"/>
        <v>1.0232308867131157</v>
      </c>
      <c r="E960" s="11">
        <f t="shared" si="29"/>
        <v>4.9621192655395084E-4</v>
      </c>
    </row>
    <row r="961" spans="1:5" x14ac:dyDescent="0.25">
      <c r="A961" s="1">
        <v>41936</v>
      </c>
      <c r="B961" s="3">
        <v>64.442093</v>
      </c>
      <c r="C961" s="11">
        <v>-2.2403961131806046E-3</v>
      </c>
      <c r="D961" s="3">
        <f t="shared" si="28"/>
        <v>0.99775960388681939</v>
      </c>
      <c r="E961" s="11">
        <f t="shared" si="29"/>
        <v>1.0211015684727137E-5</v>
      </c>
    </row>
    <row r="962" spans="1:5" x14ac:dyDescent="0.25">
      <c r="A962" s="1">
        <v>41939</v>
      </c>
      <c r="B962" s="3">
        <v>65.522554999999997</v>
      </c>
      <c r="C962" s="11">
        <v>1.6766401426471317E-2</v>
      </c>
      <c r="D962" s="3">
        <f t="shared" si="28"/>
        <v>1.0167664014264712</v>
      </c>
      <c r="E962" s="11">
        <f t="shared" si="29"/>
        <v>2.4999814208013295E-4</v>
      </c>
    </row>
    <row r="963" spans="1:5" x14ac:dyDescent="0.25">
      <c r="A963" s="1">
        <v>41940</v>
      </c>
      <c r="B963" s="3">
        <v>65.503264000000001</v>
      </c>
      <c r="C963" s="11">
        <v>-2.944177008969737E-4</v>
      </c>
      <c r="D963" s="3">
        <f t="shared" si="28"/>
        <v>0.999705582299103</v>
      </c>
      <c r="E963" s="11">
        <f t="shared" si="29"/>
        <v>1.5612242085805019E-6</v>
      </c>
    </row>
    <row r="964" spans="1:5" x14ac:dyDescent="0.25">
      <c r="A964" s="1">
        <v>41941</v>
      </c>
      <c r="B964" s="3">
        <v>65.329616999999999</v>
      </c>
      <c r="C964" s="11">
        <v>-2.6509671334851732E-3</v>
      </c>
      <c r="D964" s="3">
        <f t="shared" ref="D964:D1027" si="30">1+C964</f>
        <v>0.99734903286651477</v>
      </c>
      <c r="E964" s="11">
        <f t="shared" ref="E964:E1027" si="31">(C964-$J$6)^2</f>
        <v>1.3003517354685916E-5</v>
      </c>
    </row>
    <row r="965" spans="1:5" x14ac:dyDescent="0.25">
      <c r="A965" s="1">
        <v>41942</v>
      </c>
      <c r="B965" s="3">
        <v>66.506555000000006</v>
      </c>
      <c r="C965" s="11">
        <v>1.8015381905575948E-2</v>
      </c>
      <c r="D965" s="3">
        <f t="shared" si="30"/>
        <v>1.0180153819055759</v>
      </c>
      <c r="E965" s="11">
        <f t="shared" si="31"/>
        <v>2.9105417822597115E-4</v>
      </c>
    </row>
    <row r="966" spans="1:5" x14ac:dyDescent="0.25">
      <c r="A966" s="1">
        <v>41943</v>
      </c>
      <c r="B966" s="3">
        <v>66.805610000000001</v>
      </c>
      <c r="C966" s="11">
        <v>4.4966244304790043E-3</v>
      </c>
      <c r="D966" s="3">
        <f t="shared" si="30"/>
        <v>1.0044966244304789</v>
      </c>
      <c r="E966" s="11">
        <f t="shared" si="31"/>
        <v>1.254259447967932E-5</v>
      </c>
    </row>
    <row r="967" spans="1:5" x14ac:dyDescent="0.25">
      <c r="A967" s="1">
        <v>41946</v>
      </c>
      <c r="B967" s="3">
        <v>67.075725000000006</v>
      </c>
      <c r="C967" s="11">
        <v>4.0432981601396063E-3</v>
      </c>
      <c r="D967" s="3">
        <f t="shared" si="30"/>
        <v>1.0040432981601397</v>
      </c>
      <c r="E967" s="11">
        <f t="shared" si="31"/>
        <v>9.537141567699868E-6</v>
      </c>
    </row>
    <row r="968" spans="1:5" x14ac:dyDescent="0.25">
      <c r="A968" s="1">
        <v>41947</v>
      </c>
      <c r="B968" s="3">
        <v>67.866781000000003</v>
      </c>
      <c r="C968" s="11">
        <v>1.1793476701146315E-2</v>
      </c>
      <c r="D968" s="3">
        <f t="shared" si="30"/>
        <v>1.0117934767011463</v>
      </c>
      <c r="E968" s="11">
        <f t="shared" si="31"/>
        <v>1.1747101910338934E-4</v>
      </c>
    </row>
    <row r="969" spans="1:5" x14ac:dyDescent="0.25">
      <c r="A969" s="1">
        <v>41948</v>
      </c>
      <c r="B969" s="3">
        <v>66.564435000000003</v>
      </c>
      <c r="C969" s="11">
        <v>-1.9189741738303456E-2</v>
      </c>
      <c r="D969" s="3">
        <f t="shared" si="30"/>
        <v>0.98081025826169654</v>
      </c>
      <c r="E969" s="11">
        <f t="shared" si="31"/>
        <v>4.0581351564863798E-4</v>
      </c>
    </row>
    <row r="970" spans="1:5" x14ac:dyDescent="0.25">
      <c r="A970" s="1">
        <v>41949</v>
      </c>
      <c r="B970" s="3">
        <v>67.471256999999994</v>
      </c>
      <c r="C970" s="11">
        <v>1.3623220868621376E-2</v>
      </c>
      <c r="D970" s="3">
        <f t="shared" si="30"/>
        <v>1.0136232208686213</v>
      </c>
      <c r="E970" s="11">
        <f t="shared" si="31"/>
        <v>1.6048199884038564E-4</v>
      </c>
    </row>
    <row r="971" spans="1:5" x14ac:dyDescent="0.25">
      <c r="A971" s="1">
        <v>41950</v>
      </c>
      <c r="B971" s="3">
        <v>67.480897999999996</v>
      </c>
      <c r="C971" s="11">
        <v>1.4289047556950081E-4</v>
      </c>
      <c r="D971" s="3">
        <f t="shared" si="30"/>
        <v>1.0001428904755696</v>
      </c>
      <c r="E971" s="11">
        <f t="shared" si="31"/>
        <v>6.5963863097941854E-7</v>
      </c>
    </row>
    <row r="972" spans="1:5" x14ac:dyDescent="0.25">
      <c r="A972" s="1">
        <v>41953</v>
      </c>
      <c r="B972" s="3">
        <v>67.982547999999994</v>
      </c>
      <c r="C972" s="11">
        <v>7.4339556062220447E-3</v>
      </c>
      <c r="D972" s="3">
        <f t="shared" si="30"/>
        <v>1.007433955606222</v>
      </c>
      <c r="E972" s="11">
        <f t="shared" si="31"/>
        <v>4.1975934359628823E-5</v>
      </c>
    </row>
    <row r="973" spans="1:5" x14ac:dyDescent="0.25">
      <c r="A973" s="1">
        <v>41954</v>
      </c>
      <c r="B973" s="3">
        <v>67.278312</v>
      </c>
      <c r="C973" s="11">
        <v>-1.0359070389653453E-2</v>
      </c>
      <c r="D973" s="3">
        <f t="shared" si="30"/>
        <v>0.98964092961034655</v>
      </c>
      <c r="E973" s="11">
        <f t="shared" si="31"/>
        <v>1.280098152600222E-4</v>
      </c>
    </row>
    <row r="974" spans="1:5" x14ac:dyDescent="0.25">
      <c r="A974" s="1">
        <v>41955</v>
      </c>
      <c r="B974" s="3">
        <v>68.165842999999995</v>
      </c>
      <c r="C974" s="11">
        <v>1.319193323399665E-2</v>
      </c>
      <c r="D974" s="3">
        <f t="shared" si="30"/>
        <v>1.0131919332339967</v>
      </c>
      <c r="E974" s="11">
        <f t="shared" si="31"/>
        <v>1.4974077583796745E-4</v>
      </c>
    </row>
    <row r="975" spans="1:5" x14ac:dyDescent="0.25">
      <c r="A975" s="1">
        <v>41956</v>
      </c>
      <c r="B975" s="3">
        <v>68.214073999999997</v>
      </c>
      <c r="C975" s="11">
        <v>7.0755378173788957E-4</v>
      </c>
      <c r="D975" s="3">
        <f t="shared" si="30"/>
        <v>1.0007075537817378</v>
      </c>
      <c r="E975" s="11">
        <f t="shared" si="31"/>
        <v>6.1265208137352798E-8</v>
      </c>
    </row>
    <row r="976" spans="1:5" x14ac:dyDescent="0.25">
      <c r="A976" s="1">
        <v>41957</v>
      </c>
      <c r="B976" s="3">
        <v>67.625604999999993</v>
      </c>
      <c r="C976" s="11">
        <v>-8.6267974553169702E-3</v>
      </c>
      <c r="D976" s="3">
        <f t="shared" si="30"/>
        <v>0.99137320254468309</v>
      </c>
      <c r="E976" s="11">
        <f t="shared" si="31"/>
        <v>9.1812219926959247E-5</v>
      </c>
    </row>
    <row r="977" spans="1:5" x14ac:dyDescent="0.25">
      <c r="A977" s="1">
        <v>41960</v>
      </c>
      <c r="B977" s="3">
        <v>68.252662999999998</v>
      </c>
      <c r="C977" s="11">
        <v>9.2724937543997611E-3</v>
      </c>
      <c r="D977" s="3">
        <f t="shared" si="30"/>
        <v>1.0092724937543998</v>
      </c>
      <c r="E977" s="11">
        <f t="shared" si="31"/>
        <v>6.917950666463231E-5</v>
      </c>
    </row>
    <row r="978" spans="1:5" x14ac:dyDescent="0.25">
      <c r="A978" s="1">
        <v>41961</v>
      </c>
      <c r="B978" s="3">
        <v>68.397369999999995</v>
      </c>
      <c r="C978" s="11">
        <v>2.1201663589301535E-3</v>
      </c>
      <c r="D978" s="3">
        <f t="shared" si="30"/>
        <v>1.0021201663589301</v>
      </c>
      <c r="E978" s="11">
        <f t="shared" si="31"/>
        <v>1.3574451487401384E-6</v>
      </c>
    </row>
    <row r="979" spans="1:5" x14ac:dyDescent="0.25">
      <c r="A979" s="1">
        <v>41962</v>
      </c>
      <c r="B979" s="3">
        <v>68.667484999999999</v>
      </c>
      <c r="C979" s="11">
        <v>3.9492015555569479E-3</v>
      </c>
      <c r="D979" s="3">
        <f t="shared" si="30"/>
        <v>1.0039492015555569</v>
      </c>
      <c r="E979" s="11">
        <f t="shared" si="31"/>
        <v>8.9648125240902016E-6</v>
      </c>
    </row>
    <row r="980" spans="1:5" x14ac:dyDescent="0.25">
      <c r="A980" s="1">
        <v>41963</v>
      </c>
      <c r="B980" s="3">
        <v>69.227013999999997</v>
      </c>
      <c r="C980" s="11">
        <v>8.1483834743619598E-3</v>
      </c>
      <c r="D980" s="3">
        <f t="shared" si="30"/>
        <v>1.0081483834743619</v>
      </c>
      <c r="E980" s="11">
        <f t="shared" si="31"/>
        <v>5.1743731717701684E-5</v>
      </c>
    </row>
    <row r="981" spans="1:5" x14ac:dyDescent="0.25">
      <c r="A981" s="1">
        <v>41964</v>
      </c>
      <c r="B981" s="3">
        <v>69.439250000000001</v>
      </c>
      <c r="C981" s="11">
        <v>3.0657974067754001E-3</v>
      </c>
      <c r="D981" s="3">
        <f t="shared" si="30"/>
        <v>1.0030657974067754</v>
      </c>
      <c r="E981" s="11">
        <f t="shared" si="31"/>
        <v>4.4551622564586451E-6</v>
      </c>
    </row>
    <row r="982" spans="1:5" x14ac:dyDescent="0.25">
      <c r="A982" s="1">
        <v>41967</v>
      </c>
      <c r="B982" s="3">
        <v>70.124187000000006</v>
      </c>
      <c r="C982" s="11">
        <v>9.8638306145300385E-3</v>
      </c>
      <c r="D982" s="3">
        <f t="shared" si="30"/>
        <v>1.00986383061453</v>
      </c>
      <c r="E982" s="11">
        <f t="shared" si="31"/>
        <v>7.9365982219936702E-5</v>
      </c>
    </row>
    <row r="983" spans="1:5" x14ac:dyDescent="0.25">
      <c r="A983" s="1">
        <v>41968</v>
      </c>
      <c r="B983" s="3">
        <v>70.674066999999994</v>
      </c>
      <c r="C983" s="11">
        <v>7.8415169362318227E-3</v>
      </c>
      <c r="D983" s="3">
        <f t="shared" si="30"/>
        <v>1.0078415169362318</v>
      </c>
      <c r="E983" s="11">
        <f t="shared" si="31"/>
        <v>4.7423125535590261E-5</v>
      </c>
    </row>
    <row r="984" spans="1:5" x14ac:dyDescent="0.25">
      <c r="A984" s="1">
        <v>41969</v>
      </c>
      <c r="B984" s="3">
        <v>70.317125000000004</v>
      </c>
      <c r="C984" s="11">
        <v>-5.0505371369103389E-3</v>
      </c>
      <c r="D984" s="3">
        <f t="shared" si="30"/>
        <v>0.99494946286308961</v>
      </c>
      <c r="E984" s="11">
        <f t="shared" si="31"/>
        <v>3.6067339643857701E-5</v>
      </c>
    </row>
    <row r="985" spans="1:5" x14ac:dyDescent="0.25">
      <c r="A985" s="1">
        <v>41971</v>
      </c>
      <c r="B985" s="3">
        <v>71.387944000000005</v>
      </c>
      <c r="C985" s="11">
        <v>1.5228424085882352E-2</v>
      </c>
      <c r="D985" s="3">
        <f t="shared" si="30"/>
        <v>1.0152284240858824</v>
      </c>
      <c r="E985" s="11">
        <f t="shared" si="31"/>
        <v>2.0372858324102579E-4</v>
      </c>
    </row>
    <row r="986" spans="1:5" x14ac:dyDescent="0.25">
      <c r="A986" s="1">
        <v>41974</v>
      </c>
      <c r="B986" s="3">
        <v>70.452181999999993</v>
      </c>
      <c r="C986" s="11">
        <v>-1.310812369102563E-2</v>
      </c>
      <c r="D986" s="3">
        <f t="shared" si="30"/>
        <v>0.98689187630897435</v>
      </c>
      <c r="E986" s="11">
        <f t="shared" si="31"/>
        <v>1.9777346962176039E-4</v>
      </c>
    </row>
    <row r="987" spans="1:5" x14ac:dyDescent="0.25">
      <c r="A987" s="1">
        <v>41975</v>
      </c>
      <c r="B987" s="3">
        <v>70.992412999999999</v>
      </c>
      <c r="C987" s="11">
        <v>7.6680520697003495E-3</v>
      </c>
      <c r="D987" s="3">
        <f t="shared" si="30"/>
        <v>1.0076680520697003</v>
      </c>
      <c r="E987" s="11">
        <f t="shared" si="31"/>
        <v>4.5064103049818252E-5</v>
      </c>
    </row>
    <row r="988" spans="1:5" x14ac:dyDescent="0.25">
      <c r="A988" s="1">
        <v>41976</v>
      </c>
      <c r="B988" s="3">
        <v>69.844423000000006</v>
      </c>
      <c r="C988" s="11">
        <v>-1.617060121621719E-2</v>
      </c>
      <c r="D988" s="3">
        <f t="shared" si="30"/>
        <v>0.98382939878378284</v>
      </c>
      <c r="E988" s="11">
        <f t="shared" si="31"/>
        <v>2.9328867894107415E-4</v>
      </c>
    </row>
    <row r="989" spans="1:5" x14ac:dyDescent="0.25">
      <c r="A989" s="1">
        <v>41977</v>
      </c>
      <c r="B989" s="3">
        <v>69.574307000000005</v>
      </c>
      <c r="C989" s="11">
        <v>-3.8673953967663468E-3</v>
      </c>
      <c r="D989" s="3">
        <f t="shared" si="30"/>
        <v>0.99613260460323361</v>
      </c>
      <c r="E989" s="11">
        <f t="shared" si="31"/>
        <v>2.3256190619312278E-5</v>
      </c>
    </row>
    <row r="990" spans="1:5" x14ac:dyDescent="0.25">
      <c r="A990" s="1">
        <v>41978</v>
      </c>
      <c r="B990" s="3">
        <v>69.400660999999999</v>
      </c>
      <c r="C990" s="11">
        <v>-2.4958351363816682E-3</v>
      </c>
      <c r="D990" s="3">
        <f t="shared" si="30"/>
        <v>0.99750416486361837</v>
      </c>
      <c r="E990" s="11">
        <f t="shared" si="31"/>
        <v>1.1908759224141186E-5</v>
      </c>
    </row>
    <row r="991" spans="1:5" x14ac:dyDescent="0.25">
      <c r="A991" s="1">
        <v>41981</v>
      </c>
      <c r="B991" s="3">
        <v>69.227013999999997</v>
      </c>
      <c r="C991" s="11">
        <v>-2.5020943244330562E-3</v>
      </c>
      <c r="D991" s="3">
        <f t="shared" si="30"/>
        <v>0.99749790567556695</v>
      </c>
      <c r="E991" s="11">
        <f t="shared" si="31"/>
        <v>1.1951998153482036E-5</v>
      </c>
    </row>
    <row r="992" spans="1:5" x14ac:dyDescent="0.25">
      <c r="A992" s="1">
        <v>41982</v>
      </c>
      <c r="B992" s="3">
        <v>68.735014000000007</v>
      </c>
      <c r="C992" s="11">
        <v>-7.1070521689696195E-3</v>
      </c>
      <c r="D992" s="3">
        <f t="shared" si="30"/>
        <v>0.99289294783103033</v>
      </c>
      <c r="E992" s="11">
        <f t="shared" si="31"/>
        <v>6.4997844153941628E-5</v>
      </c>
    </row>
    <row r="993" spans="1:5" x14ac:dyDescent="0.25">
      <c r="A993" s="1">
        <v>41983</v>
      </c>
      <c r="B993" s="3">
        <v>68.725364999999996</v>
      </c>
      <c r="C993" s="11">
        <v>-1.4037969061896506E-4</v>
      </c>
      <c r="D993" s="3">
        <f t="shared" si="30"/>
        <v>0.99985962030938103</v>
      </c>
      <c r="E993" s="11">
        <f t="shared" si="31"/>
        <v>1.2000141398984609E-6</v>
      </c>
    </row>
    <row r="994" spans="1:5" x14ac:dyDescent="0.25">
      <c r="A994" s="1">
        <v>41984</v>
      </c>
      <c r="B994" s="3">
        <v>68.919422999999995</v>
      </c>
      <c r="C994" s="11">
        <v>2.8236736174482055E-3</v>
      </c>
      <c r="D994" s="3">
        <f t="shared" si="30"/>
        <v>1.0028236736174483</v>
      </c>
      <c r="E994" s="11">
        <f t="shared" si="31"/>
        <v>3.4916724594599551E-6</v>
      </c>
    </row>
    <row r="995" spans="1:5" x14ac:dyDescent="0.25">
      <c r="A995" s="1">
        <v>41985</v>
      </c>
      <c r="B995" s="3">
        <v>68.123788000000005</v>
      </c>
      <c r="C995" s="11">
        <v>-1.1544423405866155E-2</v>
      </c>
      <c r="D995" s="3">
        <f t="shared" si="30"/>
        <v>0.98845557659413386</v>
      </c>
      <c r="E995" s="11">
        <f t="shared" si="31"/>
        <v>1.5623738235947887E-4</v>
      </c>
    </row>
    <row r="996" spans="1:5" x14ac:dyDescent="0.25">
      <c r="A996" s="1">
        <v>41988</v>
      </c>
      <c r="B996" s="3">
        <v>67.832706999999999</v>
      </c>
      <c r="C996" s="11">
        <v>-4.2728246409316738E-3</v>
      </c>
      <c r="D996" s="3">
        <f t="shared" si="30"/>
        <v>0.9957271753590683</v>
      </c>
      <c r="E996" s="11">
        <f t="shared" si="31"/>
        <v>2.7330902016040132E-5</v>
      </c>
    </row>
    <row r="997" spans="1:5" x14ac:dyDescent="0.25">
      <c r="A997" s="1">
        <v>41989</v>
      </c>
      <c r="B997" s="3">
        <v>67.813297000000006</v>
      </c>
      <c r="C997" s="11">
        <v>-2.8614514823938086E-4</v>
      </c>
      <c r="D997" s="3">
        <f t="shared" si="30"/>
        <v>0.99971385485176056</v>
      </c>
      <c r="E997" s="11">
        <f t="shared" si="31"/>
        <v>1.5406197070295453E-6</v>
      </c>
    </row>
    <row r="998" spans="1:5" x14ac:dyDescent="0.25">
      <c r="A998" s="1">
        <v>41990</v>
      </c>
      <c r="B998" s="3">
        <v>68.414877000000004</v>
      </c>
      <c r="C998" s="11">
        <v>8.8711215442009612E-3</v>
      </c>
      <c r="D998" s="3">
        <f t="shared" si="30"/>
        <v>1.008871121544201</v>
      </c>
      <c r="E998" s="11">
        <f t="shared" si="31"/>
        <v>6.266384231263901E-5</v>
      </c>
    </row>
    <row r="999" spans="1:5" x14ac:dyDescent="0.25">
      <c r="A999" s="1">
        <v>41991</v>
      </c>
      <c r="B999" s="3">
        <v>70.161388000000002</v>
      </c>
      <c r="C999" s="11">
        <v>2.552823415877804E-2</v>
      </c>
      <c r="D999" s="3">
        <f t="shared" si="30"/>
        <v>1.0255282341587781</v>
      </c>
      <c r="E999" s="11">
        <f t="shared" si="31"/>
        <v>6.0384030446155484E-4</v>
      </c>
    </row>
    <row r="1000" spans="1:5" x14ac:dyDescent="0.25">
      <c r="A1000" s="1">
        <v>41992</v>
      </c>
      <c r="B1000" s="3">
        <v>69.530708000000004</v>
      </c>
      <c r="C1000" s="11">
        <v>-8.9889897845236207E-3</v>
      </c>
      <c r="D1000" s="3">
        <f t="shared" si="30"/>
        <v>0.99101101021547633</v>
      </c>
      <c r="E1000" s="11">
        <f t="shared" si="31"/>
        <v>9.8884362354505407E-5</v>
      </c>
    </row>
    <row r="1001" spans="1:5" x14ac:dyDescent="0.25">
      <c r="A1001" s="1">
        <v>41995</v>
      </c>
      <c r="B1001" s="3">
        <v>70.598021000000003</v>
      </c>
      <c r="C1001" s="11">
        <v>1.5350239206538765E-2</v>
      </c>
      <c r="D1001" s="3">
        <f t="shared" si="30"/>
        <v>1.0153502392065388</v>
      </c>
      <c r="E1001" s="11">
        <f t="shared" si="31"/>
        <v>2.0722084240731685E-4</v>
      </c>
    </row>
    <row r="1002" spans="1:5" x14ac:dyDescent="0.25">
      <c r="A1002" s="1">
        <v>41996</v>
      </c>
      <c r="B1002" s="3">
        <v>71.267512999999994</v>
      </c>
      <c r="C1002" s="11">
        <v>9.4831553422721447E-3</v>
      </c>
      <c r="D1002" s="3">
        <f t="shared" si="30"/>
        <v>1.0094831553422721</v>
      </c>
      <c r="E1002" s="11">
        <f t="shared" si="31"/>
        <v>7.2728207568074693E-5</v>
      </c>
    </row>
    <row r="1003" spans="1:5" x14ac:dyDescent="0.25">
      <c r="A1003" s="1">
        <v>41997</v>
      </c>
      <c r="B1003" s="3">
        <v>71.296627999999998</v>
      </c>
      <c r="C1003" s="11">
        <v>4.0853116342090464E-4</v>
      </c>
      <c r="D1003" s="3">
        <f t="shared" si="30"/>
        <v>1.000408531163421</v>
      </c>
      <c r="E1003" s="11">
        <f t="shared" si="31"/>
        <v>2.9870675304621627E-7</v>
      </c>
    </row>
    <row r="1004" spans="1:5" x14ac:dyDescent="0.25">
      <c r="A1004" s="1">
        <v>41999</v>
      </c>
      <c r="B1004" s="3">
        <v>70.937619999999995</v>
      </c>
      <c r="C1004" s="11">
        <v>-5.0354134560193073E-3</v>
      </c>
      <c r="D1004" s="3">
        <f t="shared" si="30"/>
        <v>0.99496458654398068</v>
      </c>
      <c r="E1004" s="11">
        <f t="shared" si="31"/>
        <v>3.5885914540975996E-5</v>
      </c>
    </row>
    <row r="1005" spans="1:5" x14ac:dyDescent="0.25">
      <c r="A1005" s="1">
        <v>42002</v>
      </c>
      <c r="B1005" s="3">
        <v>70.743565000000004</v>
      </c>
      <c r="C1005" s="11">
        <v>-2.7355724649345673E-3</v>
      </c>
      <c r="D1005" s="3">
        <f t="shared" si="30"/>
        <v>0.99726442753506539</v>
      </c>
      <c r="E1005" s="11">
        <f t="shared" si="31"/>
        <v>1.362085566842261E-5</v>
      </c>
    </row>
    <row r="1006" spans="1:5" x14ac:dyDescent="0.25">
      <c r="A1006" s="1">
        <v>42003</v>
      </c>
      <c r="B1006" s="3">
        <v>70.539799000000002</v>
      </c>
      <c r="C1006" s="11">
        <v>-2.8803467848984095E-3</v>
      </c>
      <c r="D1006" s="3">
        <f t="shared" si="30"/>
        <v>0.99711965321510154</v>
      </c>
      <c r="E1006" s="11">
        <f t="shared" si="31"/>
        <v>1.4710436322190773E-5</v>
      </c>
    </row>
    <row r="1007" spans="1:5" x14ac:dyDescent="0.25">
      <c r="A1007" s="1">
        <v>42004</v>
      </c>
      <c r="B1007" s="3">
        <v>69.550110000000004</v>
      </c>
      <c r="C1007" s="11">
        <v>-1.4030221435703247E-2</v>
      </c>
      <c r="D1007" s="3">
        <f t="shared" si="30"/>
        <v>0.98596977856429679</v>
      </c>
      <c r="E1007" s="11">
        <f t="shared" si="31"/>
        <v>2.2455901570741406E-4</v>
      </c>
    </row>
    <row r="1008" spans="1:5" x14ac:dyDescent="0.25">
      <c r="A1008" s="1">
        <v>42006</v>
      </c>
      <c r="B1008" s="3">
        <v>69.472485000000006</v>
      </c>
      <c r="C1008" s="11">
        <v>-1.116101757423498E-3</v>
      </c>
      <c r="D1008" s="3">
        <f t="shared" si="30"/>
        <v>0.99888389824257651</v>
      </c>
      <c r="E1008" s="11">
        <f t="shared" si="31"/>
        <v>4.2897602294133483E-6</v>
      </c>
    </row>
    <row r="1009" spans="1:5" x14ac:dyDescent="0.25">
      <c r="A1009" s="1">
        <v>42009</v>
      </c>
      <c r="B1009" s="3">
        <v>69.259021000000004</v>
      </c>
      <c r="C1009" s="11">
        <v>-3.0726409167600938E-3</v>
      </c>
      <c r="D1009" s="3">
        <f t="shared" si="30"/>
        <v>0.99692735908323993</v>
      </c>
      <c r="E1009" s="11">
        <f t="shared" si="31"/>
        <v>1.6222470359679921E-5</v>
      </c>
    </row>
    <row r="1010" spans="1:5" x14ac:dyDescent="0.25">
      <c r="A1010" s="1">
        <v>42010</v>
      </c>
      <c r="B1010" s="3">
        <v>69.356055999999995</v>
      </c>
      <c r="C1010" s="11">
        <v>1.4010449266961354E-3</v>
      </c>
      <c r="D1010" s="3">
        <f t="shared" si="30"/>
        <v>1.0014010449266961</v>
      </c>
      <c r="E1010" s="11">
        <f t="shared" si="31"/>
        <v>1.9889195987480037E-7</v>
      </c>
    </row>
    <row r="1011" spans="1:5" x14ac:dyDescent="0.25">
      <c r="A1011" s="1">
        <v>42011</v>
      </c>
      <c r="B1011" s="3">
        <v>70.365146999999993</v>
      </c>
      <c r="C1011" s="11">
        <v>1.4549428819885577E-2</v>
      </c>
      <c r="D1011" s="3">
        <f t="shared" si="30"/>
        <v>1.0145494288198855</v>
      </c>
      <c r="E1011" s="11">
        <f t="shared" si="31"/>
        <v>1.8480654065459762E-4</v>
      </c>
    </row>
    <row r="1012" spans="1:5" x14ac:dyDescent="0.25">
      <c r="A1012" s="1">
        <v>42012</v>
      </c>
      <c r="B1012" s="3">
        <v>71.995227999999997</v>
      </c>
      <c r="C1012" s="11">
        <v>2.3166028488507306E-2</v>
      </c>
      <c r="D1012" s="3">
        <f t="shared" si="30"/>
        <v>1.0231660284885074</v>
      </c>
      <c r="E1012" s="11">
        <f t="shared" si="31"/>
        <v>4.9332659353946864E-4</v>
      </c>
    </row>
    <row r="1013" spans="1:5" x14ac:dyDescent="0.25">
      <c r="A1013" s="1">
        <v>42013</v>
      </c>
      <c r="B1013" s="3">
        <v>71.655629000000005</v>
      </c>
      <c r="C1013" s="11">
        <v>-4.7169654077627568E-3</v>
      </c>
      <c r="D1013" s="3">
        <f t="shared" si="30"/>
        <v>0.99528303459223721</v>
      </c>
      <c r="E1013" s="11">
        <f t="shared" si="31"/>
        <v>3.2172006974752505E-5</v>
      </c>
    </row>
    <row r="1014" spans="1:5" x14ac:dyDescent="0.25">
      <c r="A1014" s="1">
        <v>42016</v>
      </c>
      <c r="B1014" s="3">
        <v>71.054057</v>
      </c>
      <c r="C1014" s="11">
        <v>-8.3953209035399629E-3</v>
      </c>
      <c r="D1014" s="3">
        <f t="shared" si="30"/>
        <v>0.99160467909646</v>
      </c>
      <c r="E1014" s="11">
        <f t="shared" si="31"/>
        <v>8.7429845175123944E-5</v>
      </c>
    </row>
    <row r="1015" spans="1:5" x14ac:dyDescent="0.25">
      <c r="A1015" s="1">
        <v>42017</v>
      </c>
      <c r="B1015" s="3">
        <v>71.597414000000001</v>
      </c>
      <c r="C1015" s="11">
        <v>7.6470932546469561E-3</v>
      </c>
      <c r="D1015" s="3">
        <f t="shared" si="30"/>
        <v>1.0076470932546469</v>
      </c>
      <c r="E1015" s="11">
        <f t="shared" si="31"/>
        <v>4.4783150101170372E-5</v>
      </c>
    </row>
    <row r="1016" spans="1:5" x14ac:dyDescent="0.25">
      <c r="A1016" s="1">
        <v>42018</v>
      </c>
      <c r="B1016" s="3">
        <v>72.587102999999999</v>
      </c>
      <c r="C1016" s="11">
        <v>1.3822971315695822E-2</v>
      </c>
      <c r="D1016" s="3">
        <f t="shared" si="30"/>
        <v>1.0138229713156959</v>
      </c>
      <c r="E1016" s="11">
        <f t="shared" si="31"/>
        <v>1.6558283593032748E-4</v>
      </c>
    </row>
    <row r="1017" spans="1:5" x14ac:dyDescent="0.25">
      <c r="A1017" s="1">
        <v>42019</v>
      </c>
      <c r="B1017" s="3">
        <v>73.266307999999995</v>
      </c>
      <c r="C1017" s="11">
        <v>9.3571030104341816E-3</v>
      </c>
      <c r="D1017" s="3">
        <f t="shared" si="30"/>
        <v>1.0093571030104342</v>
      </c>
      <c r="E1017" s="11">
        <f t="shared" si="31"/>
        <v>7.0594127144957467E-5</v>
      </c>
    </row>
    <row r="1018" spans="1:5" x14ac:dyDescent="0.25">
      <c r="A1018" s="1">
        <v>42020</v>
      </c>
      <c r="B1018" s="3">
        <v>74.188077000000007</v>
      </c>
      <c r="C1018" s="11">
        <v>1.2581076147579483E-2</v>
      </c>
      <c r="D1018" s="3">
        <f t="shared" si="30"/>
        <v>1.0125810761475795</v>
      </c>
      <c r="E1018" s="11">
        <f t="shared" si="31"/>
        <v>1.3516397526875887E-4</v>
      </c>
    </row>
    <row r="1019" spans="1:5" x14ac:dyDescent="0.25">
      <c r="A1019" s="1">
        <v>42024</v>
      </c>
      <c r="B1019" s="3">
        <v>75.488264000000001</v>
      </c>
      <c r="C1019" s="11">
        <v>1.7525551983238411E-2</v>
      </c>
      <c r="D1019" s="3">
        <f t="shared" si="30"/>
        <v>1.0175255519832385</v>
      </c>
      <c r="E1019" s="11">
        <f t="shared" si="31"/>
        <v>2.7458081090738162E-4</v>
      </c>
    </row>
    <row r="1020" spans="1:5" x14ac:dyDescent="0.25">
      <c r="A1020" s="1">
        <v>42025</v>
      </c>
      <c r="B1020" s="3">
        <v>76.400328000000002</v>
      </c>
      <c r="C1020" s="11">
        <v>1.2082195982146323E-2</v>
      </c>
      <c r="D1020" s="3">
        <f t="shared" si="30"/>
        <v>1.0120821959821462</v>
      </c>
      <c r="E1020" s="11">
        <f t="shared" si="31"/>
        <v>1.2381289082187536E-4</v>
      </c>
    </row>
    <row r="1021" spans="1:5" x14ac:dyDescent="0.25">
      <c r="A1021" s="1">
        <v>42026</v>
      </c>
      <c r="B1021" s="3">
        <v>76.982498000000007</v>
      </c>
      <c r="C1021" s="11">
        <v>7.6199934639024714E-3</v>
      </c>
      <c r="D1021" s="3">
        <f t="shared" si="30"/>
        <v>1.0076199934639025</v>
      </c>
      <c r="E1021" s="11">
        <f t="shared" si="31"/>
        <v>4.4421179741916799E-5</v>
      </c>
    </row>
    <row r="1022" spans="1:5" x14ac:dyDescent="0.25">
      <c r="A1022" s="1">
        <v>42027</v>
      </c>
      <c r="B1022" s="3">
        <v>76.177166</v>
      </c>
      <c r="C1022" s="11">
        <v>-1.0461234967979436E-2</v>
      </c>
      <c r="D1022" s="3">
        <f t="shared" si="30"/>
        <v>0.98953876503202054</v>
      </c>
      <c r="E1022" s="11">
        <f t="shared" si="31"/>
        <v>1.3033206200894278E-4</v>
      </c>
    </row>
    <row r="1023" spans="1:5" x14ac:dyDescent="0.25">
      <c r="A1023" s="1">
        <v>42030</v>
      </c>
      <c r="B1023" s="3">
        <v>76.769041000000001</v>
      </c>
      <c r="C1023" s="11">
        <v>7.7697167153737605E-3</v>
      </c>
      <c r="D1023" s="3">
        <f t="shared" si="30"/>
        <v>1.0077697167153739</v>
      </c>
      <c r="E1023" s="11">
        <f t="shared" si="31"/>
        <v>4.6439384255136065E-5</v>
      </c>
    </row>
    <row r="1024" spans="1:5" x14ac:dyDescent="0.25">
      <c r="A1024" s="1">
        <v>42031</v>
      </c>
      <c r="B1024" s="3">
        <v>76.846659000000002</v>
      </c>
      <c r="C1024" s="11">
        <v>1.0110586115046178E-3</v>
      </c>
      <c r="D1024" s="3">
        <f t="shared" si="30"/>
        <v>1.0010110586115046</v>
      </c>
      <c r="E1024" s="11">
        <f t="shared" si="31"/>
        <v>3.1345142922961128E-9</v>
      </c>
    </row>
    <row r="1025" spans="1:5" x14ac:dyDescent="0.25">
      <c r="A1025" s="1">
        <v>42032</v>
      </c>
      <c r="B1025" s="3">
        <v>76.128648999999996</v>
      </c>
      <c r="C1025" s="11">
        <v>-9.3434120538669965E-3</v>
      </c>
      <c r="D1025" s="3">
        <f t="shared" si="30"/>
        <v>0.99065658794613298</v>
      </c>
      <c r="E1025" s="11">
        <f t="shared" si="31"/>
        <v>1.0605877130158538E-4</v>
      </c>
    </row>
    <row r="1026" spans="1:5" x14ac:dyDescent="0.25">
      <c r="A1026" s="1">
        <v>42033</v>
      </c>
      <c r="B1026" s="3">
        <v>76.730228999999994</v>
      </c>
      <c r="C1026" s="11">
        <v>7.9021499514591205E-3</v>
      </c>
      <c r="D1026" s="3">
        <f t="shared" si="30"/>
        <v>1.0079021499514591</v>
      </c>
      <c r="E1026" s="11">
        <f t="shared" si="31"/>
        <v>4.8261893754242026E-5</v>
      </c>
    </row>
    <row r="1027" spans="1:5" x14ac:dyDescent="0.25">
      <c r="A1027" s="1">
        <v>42034</v>
      </c>
      <c r="B1027" s="3">
        <v>74.974006000000003</v>
      </c>
      <c r="C1027" s="11">
        <v>-2.2888280445507229E-2</v>
      </c>
      <c r="D1027" s="3">
        <f t="shared" si="30"/>
        <v>0.97711171955449272</v>
      </c>
      <c r="E1027" s="11">
        <f t="shared" si="31"/>
        <v>5.685054500383232E-4</v>
      </c>
    </row>
    <row r="1028" spans="1:5" x14ac:dyDescent="0.25">
      <c r="A1028" s="1">
        <v>42037</v>
      </c>
      <c r="B1028" s="3">
        <v>76.167461000000003</v>
      </c>
      <c r="C1028" s="11">
        <v>1.5918250386674018E-2</v>
      </c>
      <c r="D1028" s="3">
        <f t="shared" ref="D1028:D1091" si="32">1+C1028</f>
        <v>1.0159182503866739</v>
      </c>
      <c r="E1028" s="11">
        <f t="shared" ref="E1028:E1091" si="33">(C1028-$J$6)^2</f>
        <v>2.2389671107276348E-4</v>
      </c>
    </row>
    <row r="1029" spans="1:5" x14ac:dyDescent="0.25">
      <c r="A1029" s="1">
        <v>42038</v>
      </c>
      <c r="B1029" s="3">
        <v>75.507666</v>
      </c>
      <c r="C1029" s="11">
        <v>-8.6624260719416982E-3</v>
      </c>
      <c r="D1029" s="3">
        <f t="shared" si="32"/>
        <v>0.99133757392805832</v>
      </c>
      <c r="E1029" s="11">
        <f t="shared" si="33"/>
        <v>9.2496266823354877E-5</v>
      </c>
    </row>
    <row r="1030" spans="1:5" x14ac:dyDescent="0.25">
      <c r="A1030" s="1">
        <v>42039</v>
      </c>
      <c r="B1030" s="3">
        <v>76.313006000000001</v>
      </c>
      <c r="C1030" s="11">
        <v>1.0665672012693401E-2</v>
      </c>
      <c r="D1030" s="3">
        <f t="shared" si="32"/>
        <v>1.0106656720126934</v>
      </c>
      <c r="E1030" s="11">
        <f t="shared" si="33"/>
        <v>9.4295754969625164E-5</v>
      </c>
    </row>
    <row r="1031" spans="1:5" x14ac:dyDescent="0.25">
      <c r="A1031" s="1">
        <v>42040</v>
      </c>
      <c r="B1031" s="3">
        <v>75.061335999999997</v>
      </c>
      <c r="C1031" s="11">
        <v>-1.6401791327680163E-2</v>
      </c>
      <c r="D1031" s="3">
        <f t="shared" si="32"/>
        <v>0.98359820867231984</v>
      </c>
      <c r="E1031" s="11">
        <f t="shared" si="33"/>
        <v>3.0126070035192302E-4</v>
      </c>
    </row>
    <row r="1032" spans="1:5" x14ac:dyDescent="0.25">
      <c r="A1032" s="1">
        <v>42041</v>
      </c>
      <c r="B1032" s="3">
        <v>75.672612999999998</v>
      </c>
      <c r="C1032" s="11">
        <v>8.1436999735789561E-3</v>
      </c>
      <c r="D1032" s="3">
        <f t="shared" si="32"/>
        <v>1.0081436999735789</v>
      </c>
      <c r="E1032" s="11">
        <f t="shared" si="33"/>
        <v>5.1676373891896398E-5</v>
      </c>
    </row>
    <row r="1033" spans="1:5" x14ac:dyDescent="0.25">
      <c r="A1033" s="1">
        <v>42044</v>
      </c>
      <c r="B1033" s="3">
        <v>75.565881000000005</v>
      </c>
      <c r="C1033" s="11">
        <v>-1.4104442250460392E-3</v>
      </c>
      <c r="D1033" s="3">
        <f t="shared" si="32"/>
        <v>0.99858955577495401</v>
      </c>
      <c r="E1033" s="11">
        <f t="shared" si="33"/>
        <v>5.5956664353005061E-6</v>
      </c>
    </row>
    <row r="1034" spans="1:5" x14ac:dyDescent="0.25">
      <c r="A1034" s="1">
        <v>42045</v>
      </c>
      <c r="B1034" s="3">
        <v>76.448845000000006</v>
      </c>
      <c r="C1034" s="11">
        <v>1.168469140193047E-2</v>
      </c>
      <c r="D1034" s="3">
        <f t="shared" si="32"/>
        <v>1.0116846914019304</v>
      </c>
      <c r="E1034" s="11">
        <f t="shared" si="33"/>
        <v>1.1512473512136834E-4</v>
      </c>
    </row>
    <row r="1035" spans="1:5" x14ac:dyDescent="0.25">
      <c r="A1035" s="1">
        <v>42046</v>
      </c>
      <c r="B1035" s="3">
        <v>77.128041999999994</v>
      </c>
      <c r="C1035" s="11">
        <v>8.8843330464964884E-3</v>
      </c>
      <c r="D1035" s="3">
        <f t="shared" si="32"/>
        <v>1.0088843330464965</v>
      </c>
      <c r="E1035" s="11">
        <f t="shared" si="33"/>
        <v>6.2873182673096409E-5</v>
      </c>
    </row>
    <row r="1036" spans="1:5" x14ac:dyDescent="0.25">
      <c r="A1036" s="1">
        <v>42047</v>
      </c>
      <c r="B1036" s="3">
        <v>75.973406999999995</v>
      </c>
      <c r="C1036" s="11">
        <v>-1.4970365771764296E-2</v>
      </c>
      <c r="D1036" s="3">
        <f t="shared" si="32"/>
        <v>0.98502963422823575</v>
      </c>
      <c r="E1036" s="11">
        <f t="shared" si="33"/>
        <v>2.5361956434683327E-4</v>
      </c>
    </row>
    <row r="1037" spans="1:5" x14ac:dyDescent="0.25">
      <c r="A1037" s="1">
        <v>42048</v>
      </c>
      <c r="B1037" s="3">
        <v>74.663515000000004</v>
      </c>
      <c r="C1037" s="11">
        <v>-1.7241453973493526E-2</v>
      </c>
      <c r="D1037" s="3">
        <f t="shared" si="32"/>
        <v>0.98275854602650647</v>
      </c>
      <c r="E1037" s="11">
        <f t="shared" si="33"/>
        <v>3.3111355307584452E-4</v>
      </c>
    </row>
    <row r="1038" spans="1:5" x14ac:dyDescent="0.25">
      <c r="A1038" s="1">
        <v>42052</v>
      </c>
      <c r="B1038" s="3">
        <v>74.779951999999994</v>
      </c>
      <c r="C1038" s="11">
        <v>1.5594899329343197E-3</v>
      </c>
      <c r="D1038" s="3">
        <f t="shared" si="32"/>
        <v>1.0015594899329343</v>
      </c>
      <c r="E1038" s="11">
        <f t="shared" si="33"/>
        <v>3.6532118473955415E-7</v>
      </c>
    </row>
    <row r="1039" spans="1:5" x14ac:dyDescent="0.25">
      <c r="A1039" s="1">
        <v>42053</v>
      </c>
      <c r="B1039" s="3">
        <v>75.701721000000006</v>
      </c>
      <c r="C1039" s="11">
        <v>1.2326418717145097E-2</v>
      </c>
      <c r="D1039" s="3">
        <f t="shared" si="32"/>
        <v>1.012326418717145</v>
      </c>
      <c r="E1039" s="11">
        <f t="shared" si="33"/>
        <v>1.2930752892877843E-4</v>
      </c>
    </row>
    <row r="1040" spans="1:5" x14ac:dyDescent="0.25">
      <c r="A1040" s="1">
        <v>42054</v>
      </c>
      <c r="B1040" s="3">
        <v>75.895781999999997</v>
      </c>
      <c r="C1040" s="11">
        <v>2.5634952209341541E-3</v>
      </c>
      <c r="D1040" s="3">
        <f t="shared" si="32"/>
        <v>1.0025634952209341</v>
      </c>
      <c r="E1040" s="11">
        <f t="shared" si="33"/>
        <v>2.5870256490548993E-6</v>
      </c>
    </row>
    <row r="1041" spans="1:5" x14ac:dyDescent="0.25">
      <c r="A1041" s="1">
        <v>42055</v>
      </c>
      <c r="B1041" s="3">
        <v>76.477952999999999</v>
      </c>
      <c r="C1041" s="11">
        <v>7.6706634368692911E-3</v>
      </c>
      <c r="D1041" s="3">
        <f t="shared" si="32"/>
        <v>1.0076706634368693</v>
      </c>
      <c r="E1041" s="11">
        <f t="shared" si="33"/>
        <v>4.5099169981211781E-5</v>
      </c>
    </row>
    <row r="1042" spans="1:5" x14ac:dyDescent="0.25">
      <c r="A1042" s="1">
        <v>42058</v>
      </c>
      <c r="B1042" s="3">
        <v>76.507059999999996</v>
      </c>
      <c r="C1042" s="11">
        <v>3.8059334564036017E-4</v>
      </c>
      <c r="D1042" s="3">
        <f t="shared" si="32"/>
        <v>1.0003805933456404</v>
      </c>
      <c r="E1042" s="11">
        <f t="shared" si="33"/>
        <v>3.3002558451374842E-7</v>
      </c>
    </row>
    <row r="1043" spans="1:5" x14ac:dyDescent="0.25">
      <c r="A1043" s="1">
        <v>42059</v>
      </c>
      <c r="B1043" s="3">
        <v>76.565281999999996</v>
      </c>
      <c r="C1043" s="11">
        <v>7.6100166442156668E-4</v>
      </c>
      <c r="D1043" s="3">
        <f t="shared" si="32"/>
        <v>1.0007610016644215</v>
      </c>
      <c r="E1043" s="11">
        <f t="shared" si="33"/>
        <v>3.7663247923933706E-8</v>
      </c>
    </row>
    <row r="1044" spans="1:5" x14ac:dyDescent="0.25">
      <c r="A1044" s="1">
        <v>42060</v>
      </c>
      <c r="B1044" s="3">
        <v>76.681712000000005</v>
      </c>
      <c r="C1044" s="11">
        <v>1.5206631120356646E-3</v>
      </c>
      <c r="D1044" s="3">
        <f t="shared" si="32"/>
        <v>1.0015206631120357</v>
      </c>
      <c r="E1044" s="11">
        <f t="shared" si="33"/>
        <v>3.1989344365207305E-7</v>
      </c>
    </row>
    <row r="1045" spans="1:5" x14ac:dyDescent="0.25">
      <c r="A1045" s="1">
        <v>42061</v>
      </c>
      <c r="B1045" s="3">
        <v>75.866675000000001</v>
      </c>
      <c r="C1045" s="11">
        <v>-1.0628831552430698E-2</v>
      </c>
      <c r="D1045" s="3">
        <f t="shared" si="32"/>
        <v>0.98937116844756934</v>
      </c>
      <c r="E1045" s="11">
        <f t="shared" si="33"/>
        <v>1.3418681869303839E-4</v>
      </c>
    </row>
    <row r="1046" spans="1:5" x14ac:dyDescent="0.25">
      <c r="A1046" s="1">
        <v>42062</v>
      </c>
      <c r="B1046" s="3">
        <v>76.448845000000006</v>
      </c>
      <c r="C1046" s="11">
        <v>7.6735931817231342E-3</v>
      </c>
      <c r="D1046" s="3">
        <f t="shared" si="32"/>
        <v>1.0076735931817231</v>
      </c>
      <c r="E1046" s="11">
        <f t="shared" si="33"/>
        <v>4.5138528504235012E-5</v>
      </c>
    </row>
    <row r="1047" spans="1:5" x14ac:dyDescent="0.25">
      <c r="A1047" s="1">
        <v>42065</v>
      </c>
      <c r="B1047" s="3">
        <v>76.846659000000002</v>
      </c>
      <c r="C1047" s="11">
        <v>5.2036626583435858E-3</v>
      </c>
      <c r="D1047" s="3">
        <f t="shared" si="32"/>
        <v>1.0052036626583436</v>
      </c>
      <c r="E1047" s="11">
        <f t="shared" si="33"/>
        <v>1.8050523616071866E-5</v>
      </c>
    </row>
    <row r="1048" spans="1:5" x14ac:dyDescent="0.25">
      <c r="A1048" s="1">
        <v>42066</v>
      </c>
      <c r="B1048" s="3">
        <v>76.642899</v>
      </c>
      <c r="C1048" s="11">
        <v>-2.6515141016085369E-3</v>
      </c>
      <c r="D1048" s="3">
        <f t="shared" si="32"/>
        <v>0.99734848589839142</v>
      </c>
      <c r="E1048" s="11">
        <f t="shared" si="33"/>
        <v>1.3007462430642174E-5</v>
      </c>
    </row>
    <row r="1049" spans="1:5" x14ac:dyDescent="0.25">
      <c r="A1049" s="1">
        <v>42067</v>
      </c>
      <c r="B1049" s="3">
        <v>75.701721000000006</v>
      </c>
      <c r="C1049" s="11">
        <v>-1.2280041755727346E-2</v>
      </c>
      <c r="D1049" s="3">
        <f t="shared" si="32"/>
        <v>0.98771995824427261</v>
      </c>
      <c r="E1049" s="11">
        <f t="shared" si="33"/>
        <v>1.7516823290623801E-4</v>
      </c>
    </row>
    <row r="1050" spans="1:5" x14ac:dyDescent="0.25">
      <c r="A1050" s="1">
        <v>42068</v>
      </c>
      <c r="B1050" s="3">
        <v>76.555577</v>
      </c>
      <c r="C1050" s="11">
        <v>1.127921517134324E-2</v>
      </c>
      <c r="D1050" s="3">
        <f t="shared" si="32"/>
        <v>1.0112792151713432</v>
      </c>
      <c r="E1050" s="11">
        <f t="shared" si="33"/>
        <v>1.0658793473480494E-4</v>
      </c>
    </row>
    <row r="1051" spans="1:5" x14ac:dyDescent="0.25">
      <c r="A1051" s="1">
        <v>42069</v>
      </c>
      <c r="B1051" s="3">
        <v>76.021917000000002</v>
      </c>
      <c r="C1051" s="11">
        <v>-6.9708833884172487E-3</v>
      </c>
      <c r="D1051" s="3">
        <f t="shared" si="32"/>
        <v>0.99302911661158277</v>
      </c>
      <c r="E1051" s="11">
        <f t="shared" si="33"/>
        <v>6.2820766890375068E-5</v>
      </c>
    </row>
    <row r="1052" spans="1:5" x14ac:dyDescent="0.25">
      <c r="A1052" s="1">
        <v>42072</v>
      </c>
      <c r="B1052" s="3">
        <v>76.448845000000006</v>
      </c>
      <c r="C1052" s="11">
        <v>5.6158541753163595E-3</v>
      </c>
      <c r="D1052" s="3">
        <f t="shared" si="32"/>
        <v>1.0056158541753164</v>
      </c>
      <c r="E1052" s="11">
        <f t="shared" si="33"/>
        <v>2.1722891619962239E-5</v>
      </c>
    </row>
    <row r="1053" spans="1:5" x14ac:dyDescent="0.25">
      <c r="A1053" s="1">
        <v>42073</v>
      </c>
      <c r="B1053" s="3">
        <v>75.633801000000005</v>
      </c>
      <c r="C1053" s="11">
        <v>-1.0661299068677889E-2</v>
      </c>
      <c r="D1053" s="3">
        <f t="shared" si="32"/>
        <v>0.98933870093132215</v>
      </c>
      <c r="E1053" s="11">
        <f t="shared" si="33"/>
        <v>1.3494007397833743E-4</v>
      </c>
    </row>
    <row r="1054" spans="1:5" x14ac:dyDescent="0.25">
      <c r="A1054" s="1">
        <v>42074</v>
      </c>
      <c r="B1054" s="3">
        <v>74.585898</v>
      </c>
      <c r="C1054" s="11">
        <v>-1.3854956198750412E-2</v>
      </c>
      <c r="D1054" s="3">
        <f t="shared" si="32"/>
        <v>0.98614504380124957</v>
      </c>
      <c r="E1054" s="11">
        <f t="shared" si="33"/>
        <v>2.1933693164371694E-4</v>
      </c>
    </row>
    <row r="1055" spans="1:5" x14ac:dyDescent="0.25">
      <c r="A1055" s="1">
        <v>42075</v>
      </c>
      <c r="B1055" s="3">
        <v>75.728261000000003</v>
      </c>
      <c r="C1055" s="11">
        <v>1.5316072215152562E-2</v>
      </c>
      <c r="D1055" s="3">
        <f t="shared" si="32"/>
        <v>1.0153160722151526</v>
      </c>
      <c r="E1055" s="11">
        <f t="shared" si="33"/>
        <v>2.0623833067440507E-4</v>
      </c>
    </row>
    <row r="1056" spans="1:5" x14ac:dyDescent="0.25">
      <c r="A1056" s="1">
        <v>42076</v>
      </c>
      <c r="B1056" s="3">
        <v>74.878811999999996</v>
      </c>
      <c r="C1056" s="11">
        <v>-1.121706729803299E-2</v>
      </c>
      <c r="D1056" s="3">
        <f t="shared" si="32"/>
        <v>0.98878293270196704</v>
      </c>
      <c r="E1056" s="11">
        <f t="shared" si="33"/>
        <v>1.4816097212859192E-4</v>
      </c>
    </row>
    <row r="1057" spans="1:5" x14ac:dyDescent="0.25">
      <c r="A1057" s="1">
        <v>42079</v>
      </c>
      <c r="B1057" s="3">
        <v>75.445109000000002</v>
      </c>
      <c r="C1057" s="11">
        <v>7.5628470173913264E-3</v>
      </c>
      <c r="D1057" s="3">
        <f t="shared" si="32"/>
        <v>1.0075628470173914</v>
      </c>
      <c r="E1057" s="11">
        <f t="shared" si="33"/>
        <v>4.3662692288483121E-5</v>
      </c>
    </row>
    <row r="1058" spans="1:5" x14ac:dyDescent="0.25">
      <c r="A1058" s="1">
        <v>42080</v>
      </c>
      <c r="B1058" s="3">
        <v>73.951244000000003</v>
      </c>
      <c r="C1058" s="11">
        <v>-1.9800687145935459E-2</v>
      </c>
      <c r="D1058" s="3">
        <f t="shared" si="32"/>
        <v>0.98019931285406459</v>
      </c>
      <c r="E1058" s="11">
        <f t="shared" si="33"/>
        <v>4.3080153267310633E-4</v>
      </c>
    </row>
    <row r="1059" spans="1:5" x14ac:dyDescent="0.25">
      <c r="A1059" s="1">
        <v>42081</v>
      </c>
      <c r="B1059" s="3">
        <v>74.839755999999994</v>
      </c>
      <c r="C1059" s="11">
        <v>1.201483507160463E-2</v>
      </c>
      <c r="D1059" s="3">
        <f t="shared" si="32"/>
        <v>1.0120148350716047</v>
      </c>
      <c r="E1059" s="11">
        <f t="shared" si="33"/>
        <v>1.223183618914565E-4</v>
      </c>
    </row>
    <row r="1060" spans="1:5" x14ac:dyDescent="0.25">
      <c r="A1060" s="1">
        <v>42082</v>
      </c>
      <c r="B1060" s="3">
        <v>74.312509000000006</v>
      </c>
      <c r="C1060" s="11">
        <v>-7.0450122793023068E-3</v>
      </c>
      <c r="D1060" s="3">
        <f t="shared" si="32"/>
        <v>0.99295498772069768</v>
      </c>
      <c r="E1060" s="11">
        <f t="shared" si="33"/>
        <v>6.4001346529095064E-5</v>
      </c>
    </row>
    <row r="1061" spans="1:5" x14ac:dyDescent="0.25">
      <c r="A1061" s="1">
        <v>42083</v>
      </c>
      <c r="B1061" s="3">
        <v>75.210779000000002</v>
      </c>
      <c r="C1061" s="11">
        <v>1.2087736130669421E-2</v>
      </c>
      <c r="D1061" s="3">
        <f t="shared" si="32"/>
        <v>1.0120877361306695</v>
      </c>
      <c r="E1061" s="11">
        <f t="shared" si="33"/>
        <v>1.2393621335546126E-4</v>
      </c>
    </row>
    <row r="1062" spans="1:5" x14ac:dyDescent="0.25">
      <c r="A1062" s="1">
        <v>42086</v>
      </c>
      <c r="B1062" s="3">
        <v>75.572042999999994</v>
      </c>
      <c r="C1062" s="11">
        <v>4.8033540511525797E-3</v>
      </c>
      <c r="D1062" s="3">
        <f t="shared" si="32"/>
        <v>1.0048033540511525</v>
      </c>
      <c r="E1062" s="11">
        <f t="shared" si="33"/>
        <v>1.480927568171427E-5</v>
      </c>
    </row>
    <row r="1063" spans="1:5" x14ac:dyDescent="0.25">
      <c r="A1063" s="1">
        <v>42087</v>
      </c>
      <c r="B1063" s="3">
        <v>75.777083000000005</v>
      </c>
      <c r="C1063" s="11">
        <v>2.7131726477212085E-3</v>
      </c>
      <c r="D1063" s="3">
        <f t="shared" si="32"/>
        <v>1.0027131726477212</v>
      </c>
      <c r="E1063" s="11">
        <f t="shared" si="33"/>
        <v>3.0909183153568914E-6</v>
      </c>
    </row>
    <row r="1064" spans="1:5" x14ac:dyDescent="0.25">
      <c r="A1064" s="1">
        <v>42088</v>
      </c>
      <c r="B1064" s="3">
        <v>75.347471999999996</v>
      </c>
      <c r="C1064" s="11">
        <v>-5.6694053530670797E-3</v>
      </c>
      <c r="D1064" s="3">
        <f t="shared" si="32"/>
        <v>0.99433059464693296</v>
      </c>
      <c r="E1064" s="11">
        <f t="shared" si="33"/>
        <v>4.3883698589211909E-5</v>
      </c>
    </row>
    <row r="1065" spans="1:5" x14ac:dyDescent="0.25">
      <c r="A1065" s="1">
        <v>42089</v>
      </c>
      <c r="B1065" s="3">
        <v>77.231892000000002</v>
      </c>
      <c r="C1065" s="11">
        <v>2.500973091705062E-2</v>
      </c>
      <c r="D1065" s="3">
        <f t="shared" si="32"/>
        <v>1.0250097309170507</v>
      </c>
      <c r="E1065" s="11">
        <f t="shared" si="33"/>
        <v>5.7862662146941743E-4</v>
      </c>
    </row>
    <row r="1066" spans="1:5" x14ac:dyDescent="0.25">
      <c r="A1066" s="1">
        <v>42090</v>
      </c>
      <c r="B1066" s="3">
        <v>77.056141999999994</v>
      </c>
      <c r="C1066" s="11">
        <v>-2.2756143278220846E-3</v>
      </c>
      <c r="D1066" s="3">
        <f t="shared" si="32"/>
        <v>0.99772438567217792</v>
      </c>
      <c r="E1066" s="11">
        <f t="shared" si="33"/>
        <v>1.043733336257921E-5</v>
      </c>
    </row>
    <row r="1067" spans="1:5" x14ac:dyDescent="0.25">
      <c r="A1067" s="1">
        <v>42093</v>
      </c>
      <c r="B1067" s="3">
        <v>77.788428999999994</v>
      </c>
      <c r="C1067" s="11">
        <v>9.5032917687469937E-3</v>
      </c>
      <c r="D1067" s="3">
        <f t="shared" si="32"/>
        <v>1.009503291768747</v>
      </c>
      <c r="E1067" s="11">
        <f t="shared" si="33"/>
        <v>7.3072063295032214E-5</v>
      </c>
    </row>
    <row r="1068" spans="1:5" x14ac:dyDescent="0.25">
      <c r="A1068" s="1">
        <v>42094</v>
      </c>
      <c r="B1068" s="3">
        <v>76.626538999999994</v>
      </c>
      <c r="C1068" s="11">
        <v>-1.493654024045144E-2</v>
      </c>
      <c r="D1068" s="3">
        <f t="shared" si="32"/>
        <v>0.98506345975954857</v>
      </c>
      <c r="E1068" s="11">
        <f t="shared" si="33"/>
        <v>2.525433357335939E-4</v>
      </c>
    </row>
    <row r="1069" spans="1:5" x14ac:dyDescent="0.25">
      <c r="A1069" s="1">
        <v>42095</v>
      </c>
      <c r="B1069" s="3">
        <v>76.646062999999998</v>
      </c>
      <c r="C1069" s="11">
        <v>2.5479422997303972E-4</v>
      </c>
      <c r="D1069" s="3">
        <f t="shared" si="32"/>
        <v>1.0002547942299731</v>
      </c>
      <c r="E1069" s="11">
        <f t="shared" si="33"/>
        <v>4.9038878477922031E-7</v>
      </c>
    </row>
    <row r="1070" spans="1:5" x14ac:dyDescent="0.25">
      <c r="A1070" s="1">
        <v>42096</v>
      </c>
      <c r="B1070" s="3">
        <v>76.275040000000004</v>
      </c>
      <c r="C1070" s="11">
        <v>-4.8407313497627908E-3</v>
      </c>
      <c r="D1070" s="3">
        <f t="shared" si="32"/>
        <v>0.99515926865023718</v>
      </c>
      <c r="E1070" s="11">
        <f t="shared" si="33"/>
        <v>3.3591335058695216E-5</v>
      </c>
    </row>
    <row r="1071" spans="1:5" x14ac:dyDescent="0.25">
      <c r="A1071" s="1">
        <v>42100</v>
      </c>
      <c r="B1071" s="3">
        <v>76.821811999999994</v>
      </c>
      <c r="C1071" s="11">
        <v>7.1684262636897995E-3</v>
      </c>
      <c r="D1071" s="3">
        <f t="shared" si="32"/>
        <v>1.0071684262636897</v>
      </c>
      <c r="E1071" s="11">
        <f t="shared" si="33"/>
        <v>3.8605772718150893E-5</v>
      </c>
    </row>
    <row r="1072" spans="1:5" x14ac:dyDescent="0.25">
      <c r="A1072" s="1">
        <v>42101</v>
      </c>
      <c r="B1072" s="3">
        <v>77.456462999999999</v>
      </c>
      <c r="C1072" s="11">
        <v>8.2613385896183403E-3</v>
      </c>
      <c r="D1072" s="3">
        <f t="shared" si="32"/>
        <v>1.0082613385896184</v>
      </c>
      <c r="E1072" s="11">
        <f t="shared" si="33"/>
        <v>5.3381533256575442E-5</v>
      </c>
    </row>
    <row r="1073" spans="1:5" x14ac:dyDescent="0.25">
      <c r="A1073" s="1">
        <v>42102</v>
      </c>
      <c r="B1073" s="3">
        <v>76.958505000000002</v>
      </c>
      <c r="C1073" s="11">
        <v>-6.4288760513115219E-3</v>
      </c>
      <c r="D1073" s="3">
        <f t="shared" si="32"/>
        <v>0.99357112394868852</v>
      </c>
      <c r="E1073" s="11">
        <f t="shared" si="33"/>
        <v>5.4522687027561005E-5</v>
      </c>
    </row>
    <row r="1074" spans="1:5" x14ac:dyDescent="0.25">
      <c r="A1074" s="1">
        <v>42103</v>
      </c>
      <c r="B1074" s="3">
        <v>77.153779</v>
      </c>
      <c r="C1074" s="11">
        <v>2.5373933654246235E-3</v>
      </c>
      <c r="D1074" s="3">
        <f t="shared" si="32"/>
        <v>1.0025373933654247</v>
      </c>
      <c r="E1074" s="11">
        <f t="shared" si="33"/>
        <v>2.5037412885419797E-6</v>
      </c>
    </row>
    <row r="1075" spans="1:5" x14ac:dyDescent="0.25">
      <c r="A1075" s="1">
        <v>42104</v>
      </c>
      <c r="B1075" s="3">
        <v>76.860868999999994</v>
      </c>
      <c r="C1075" s="11">
        <v>-3.7964439823486317E-3</v>
      </c>
      <c r="D1075" s="3">
        <f t="shared" si="32"/>
        <v>0.99620355601765131</v>
      </c>
      <c r="E1075" s="11">
        <f t="shared" si="33"/>
        <v>2.2576902974218616E-5</v>
      </c>
    </row>
    <row r="1076" spans="1:5" x14ac:dyDescent="0.25">
      <c r="A1076" s="1">
        <v>42107</v>
      </c>
      <c r="B1076" s="3">
        <v>76.255509000000004</v>
      </c>
      <c r="C1076" s="11">
        <v>-7.8760493847654829E-3</v>
      </c>
      <c r="D1076" s="3">
        <f t="shared" si="32"/>
        <v>0.99212395061523451</v>
      </c>
      <c r="E1076" s="11">
        <f t="shared" si="33"/>
        <v>7.7988702763381965E-5</v>
      </c>
    </row>
    <row r="1077" spans="1:5" x14ac:dyDescent="0.25">
      <c r="A1077" s="1">
        <v>42108</v>
      </c>
      <c r="B1077" s="3">
        <v>76.304331000000005</v>
      </c>
      <c r="C1077" s="11">
        <v>6.4024226761113417E-4</v>
      </c>
      <c r="D1077" s="3">
        <f t="shared" si="32"/>
        <v>1.0006402422676111</v>
      </c>
      <c r="E1077" s="11">
        <f t="shared" si="33"/>
        <v>9.9117683781286107E-8</v>
      </c>
    </row>
    <row r="1078" spans="1:5" x14ac:dyDescent="0.25">
      <c r="A1078" s="1">
        <v>42109</v>
      </c>
      <c r="B1078" s="3">
        <v>76.177396000000002</v>
      </c>
      <c r="C1078" s="11">
        <v>-1.6635359793666642E-3</v>
      </c>
      <c r="D1078" s="3">
        <f t="shared" si="32"/>
        <v>0.99833646402063336</v>
      </c>
      <c r="E1078" s="11">
        <f t="shared" si="33"/>
        <v>6.8571071123565563E-6</v>
      </c>
    </row>
    <row r="1079" spans="1:5" x14ac:dyDescent="0.25">
      <c r="A1079" s="1">
        <v>42110</v>
      </c>
      <c r="B1079" s="3">
        <v>76.509370000000004</v>
      </c>
      <c r="C1079" s="11">
        <v>4.35790690456264E-3</v>
      </c>
      <c r="D1079" s="3">
        <f t="shared" si="32"/>
        <v>1.0043579069045627</v>
      </c>
      <c r="E1079" s="11">
        <f t="shared" si="33"/>
        <v>1.1579286215800078E-5</v>
      </c>
    </row>
    <row r="1080" spans="1:5" x14ac:dyDescent="0.25">
      <c r="A1080" s="1">
        <v>42111</v>
      </c>
      <c r="B1080" s="3">
        <v>75.161963999999998</v>
      </c>
      <c r="C1080" s="11">
        <v>-1.7610993267883481E-2</v>
      </c>
      <c r="D1080" s="3">
        <f t="shared" si="32"/>
        <v>0.98238900673211649</v>
      </c>
      <c r="E1080" s="11">
        <f t="shared" si="33"/>
        <v>3.4469877501320086E-4</v>
      </c>
    </row>
    <row r="1081" spans="1:5" x14ac:dyDescent="0.25">
      <c r="A1081" s="1">
        <v>42114</v>
      </c>
      <c r="B1081" s="3">
        <v>75.952832000000001</v>
      </c>
      <c r="C1081" s="11">
        <v>1.0522183800306274E-2</v>
      </c>
      <c r="D1081" s="3">
        <f t="shared" si="32"/>
        <v>1.0105221838003062</v>
      </c>
      <c r="E1081" s="11">
        <f t="shared" si="33"/>
        <v>9.1529630527745342E-5</v>
      </c>
    </row>
    <row r="1082" spans="1:5" x14ac:dyDescent="0.25">
      <c r="A1082" s="1">
        <v>42115</v>
      </c>
      <c r="B1082" s="3">
        <v>77.319770000000005</v>
      </c>
      <c r="C1082" s="11">
        <v>1.7997195943924838E-2</v>
      </c>
      <c r="D1082" s="3">
        <f t="shared" si="32"/>
        <v>1.0179971959439249</v>
      </c>
      <c r="E1082" s="11">
        <f t="shared" si="33"/>
        <v>2.9043399266734903E-4</v>
      </c>
    </row>
    <row r="1083" spans="1:5" x14ac:dyDescent="0.25">
      <c r="A1083" s="1">
        <v>42116</v>
      </c>
      <c r="B1083" s="3">
        <v>76.948740000000001</v>
      </c>
      <c r="C1083" s="11">
        <v>-4.7986433482666152E-3</v>
      </c>
      <c r="D1083" s="3">
        <f t="shared" si="32"/>
        <v>0.99520135665173337</v>
      </c>
      <c r="E1083" s="11">
        <f t="shared" si="33"/>
        <v>3.3105238908694689E-5</v>
      </c>
    </row>
    <row r="1084" spans="1:5" x14ac:dyDescent="0.25">
      <c r="A1084" s="1">
        <v>42117</v>
      </c>
      <c r="B1084" s="3">
        <v>77.085432999999995</v>
      </c>
      <c r="C1084" s="11">
        <v>1.7764163519765751E-3</v>
      </c>
      <c r="D1084" s="3">
        <f t="shared" si="32"/>
        <v>1.0017764163519767</v>
      </c>
      <c r="E1084" s="11">
        <f t="shared" si="33"/>
        <v>6.7460674440048276E-7</v>
      </c>
    </row>
    <row r="1085" spans="1:5" x14ac:dyDescent="0.25">
      <c r="A1085" s="1">
        <v>42118</v>
      </c>
      <c r="B1085" s="3">
        <v>76.997562000000002</v>
      </c>
      <c r="C1085" s="11">
        <v>-1.1399170579996965E-3</v>
      </c>
      <c r="D1085" s="3">
        <f t="shared" si="32"/>
        <v>0.99886008294200035</v>
      </c>
      <c r="E1085" s="11">
        <f t="shared" si="33"/>
        <v>4.3889786433165069E-6</v>
      </c>
    </row>
    <row r="1086" spans="1:5" x14ac:dyDescent="0.25">
      <c r="A1086" s="1">
        <v>42121</v>
      </c>
      <c r="B1086" s="3">
        <v>75.415818999999999</v>
      </c>
      <c r="C1086" s="11">
        <v>-2.0542767315152172E-2</v>
      </c>
      <c r="D1086" s="3">
        <f t="shared" si="32"/>
        <v>0.97945723268484786</v>
      </c>
      <c r="E1086" s="11">
        <f t="shared" si="33"/>
        <v>4.6215708998853777E-4</v>
      </c>
    </row>
    <row r="1087" spans="1:5" x14ac:dyDescent="0.25">
      <c r="A1087" s="1">
        <v>42122</v>
      </c>
      <c r="B1087" s="3">
        <v>74.449202</v>
      </c>
      <c r="C1087" s="11">
        <v>-1.2817165056577843E-2</v>
      </c>
      <c r="D1087" s="3">
        <f t="shared" si="32"/>
        <v>0.98718283494342218</v>
      </c>
      <c r="E1087" s="11">
        <f t="shared" si="33"/>
        <v>1.8967451019106014E-4</v>
      </c>
    </row>
    <row r="1088" spans="1:5" x14ac:dyDescent="0.25">
      <c r="A1088" s="1">
        <v>42123</v>
      </c>
      <c r="B1088" s="3">
        <v>73.521641000000002</v>
      </c>
      <c r="C1088" s="11">
        <v>-1.2458978405168093E-2</v>
      </c>
      <c r="D1088" s="3">
        <f t="shared" si="32"/>
        <v>0.98754102159483192</v>
      </c>
      <c r="E1088" s="11">
        <f t="shared" si="33"/>
        <v>1.7993674500804029E-4</v>
      </c>
    </row>
    <row r="1089" spans="1:5" x14ac:dyDescent="0.25">
      <c r="A1089" s="1">
        <v>42124</v>
      </c>
      <c r="B1089" s="3">
        <v>72.818644000000006</v>
      </c>
      <c r="C1089" s="11">
        <v>-9.5617697107712313E-3</v>
      </c>
      <c r="D1089" s="3">
        <f t="shared" si="32"/>
        <v>0.99043823028922873</v>
      </c>
      <c r="E1089" s="11">
        <f t="shared" si="33"/>
        <v>1.1060395701011213E-4</v>
      </c>
    </row>
    <row r="1090" spans="1:5" x14ac:dyDescent="0.25">
      <c r="A1090" s="1">
        <v>42125</v>
      </c>
      <c r="B1090" s="3">
        <v>74.175815</v>
      </c>
      <c r="C1090" s="11">
        <v>1.8637685700381813E-2</v>
      </c>
      <c r="D1090" s="3">
        <f t="shared" si="32"/>
        <v>1.0186376857003818</v>
      </c>
      <c r="E1090" s="11">
        <f t="shared" si="33"/>
        <v>3.1267483158004846E-4</v>
      </c>
    </row>
    <row r="1091" spans="1:5" x14ac:dyDescent="0.25">
      <c r="A1091" s="1">
        <v>42128</v>
      </c>
      <c r="B1091" s="3">
        <v>74.371088999999998</v>
      </c>
      <c r="C1091" s="11">
        <v>2.632583140475069E-3</v>
      </c>
      <c r="D1091" s="3">
        <f t="shared" si="32"/>
        <v>1.002632583140475</v>
      </c>
      <c r="E1091" s="11">
        <f t="shared" si="33"/>
        <v>2.8140440346454234E-6</v>
      </c>
    </row>
    <row r="1092" spans="1:5" x14ac:dyDescent="0.25">
      <c r="A1092" s="1">
        <v>42129</v>
      </c>
      <c r="B1092" s="3">
        <v>73.765736000000004</v>
      </c>
      <c r="C1092" s="11">
        <v>-8.139628021313414E-3</v>
      </c>
      <c r="D1092" s="3">
        <f t="shared" ref="D1092:D1155" si="34">1+C1092</f>
        <v>0.99186037197868659</v>
      </c>
      <c r="E1092" s="11">
        <f t="shared" ref="E1092:E1155" si="35">(C1092-$J$6)^2</f>
        <v>8.2713566264455295E-5</v>
      </c>
    </row>
    <row r="1093" spans="1:5" x14ac:dyDescent="0.25">
      <c r="A1093" s="1">
        <v>42130</v>
      </c>
      <c r="B1093" s="3">
        <v>73.736439000000004</v>
      </c>
      <c r="C1093" s="11">
        <v>-3.9716271522051487E-4</v>
      </c>
      <c r="D1093" s="3">
        <f t="shared" si="34"/>
        <v>0.9996028372847795</v>
      </c>
      <c r="E1093" s="11">
        <f t="shared" si="35"/>
        <v>1.8285383959770883E-6</v>
      </c>
    </row>
    <row r="1094" spans="1:5" x14ac:dyDescent="0.25">
      <c r="A1094" s="1">
        <v>42131</v>
      </c>
      <c r="B1094" s="3">
        <v>73.961010000000002</v>
      </c>
      <c r="C1094" s="11">
        <v>3.0455905254659424E-3</v>
      </c>
      <c r="D1094" s="3">
        <f t="shared" si="34"/>
        <v>1.003045590525466</v>
      </c>
      <c r="E1094" s="11">
        <f t="shared" si="35"/>
        <v>4.3702682140503582E-6</v>
      </c>
    </row>
    <row r="1095" spans="1:5" x14ac:dyDescent="0.25">
      <c r="A1095" s="1">
        <v>42132</v>
      </c>
      <c r="B1095" s="3">
        <v>74.703063</v>
      </c>
      <c r="C1095" s="11">
        <v>1.0033029565172224E-2</v>
      </c>
      <c r="D1095" s="3">
        <f t="shared" si="34"/>
        <v>1.0100330295651723</v>
      </c>
      <c r="E1095" s="11">
        <f t="shared" si="35"/>
        <v>8.2409315764216224E-5</v>
      </c>
    </row>
    <row r="1096" spans="1:5" x14ac:dyDescent="0.25">
      <c r="A1096" s="1">
        <v>42135</v>
      </c>
      <c r="B1096" s="3">
        <v>74.566370000000006</v>
      </c>
      <c r="C1096" s="11">
        <v>-1.829817875071521E-3</v>
      </c>
      <c r="D1096" s="3">
        <f t="shared" si="34"/>
        <v>0.99817018212492847</v>
      </c>
      <c r="E1096" s="11">
        <f t="shared" si="35"/>
        <v>7.7556109385644589E-6</v>
      </c>
    </row>
    <row r="1097" spans="1:5" x14ac:dyDescent="0.25">
      <c r="A1097" s="1">
        <v>42136</v>
      </c>
      <c r="B1097" s="3">
        <v>73.970776000000001</v>
      </c>
      <c r="C1097" s="11">
        <v>-7.9874345499184873E-3</v>
      </c>
      <c r="D1097" s="3">
        <f t="shared" si="34"/>
        <v>0.99201256545008154</v>
      </c>
      <c r="E1097" s="11">
        <f t="shared" si="35"/>
        <v>7.996842121914888E-5</v>
      </c>
    </row>
    <row r="1098" spans="1:5" x14ac:dyDescent="0.25">
      <c r="A1098" s="1">
        <v>42137</v>
      </c>
      <c r="B1098" s="3">
        <v>75.191254999999998</v>
      </c>
      <c r="C1098" s="11">
        <v>1.6499475414452829E-2</v>
      </c>
      <c r="D1098" s="3">
        <f t="shared" si="34"/>
        <v>1.0164994754144527</v>
      </c>
      <c r="E1098" s="11">
        <f t="shared" si="35"/>
        <v>2.4162848129403067E-4</v>
      </c>
    </row>
    <row r="1099" spans="1:5" x14ac:dyDescent="0.25">
      <c r="A1099" s="1">
        <v>42138</v>
      </c>
      <c r="B1099" s="3">
        <v>75.825905000000006</v>
      </c>
      <c r="C1099" s="11">
        <v>8.4404762229332089E-3</v>
      </c>
      <c r="D1099" s="3">
        <f t="shared" si="34"/>
        <v>1.0084404762229333</v>
      </c>
      <c r="E1099" s="11">
        <f t="shared" si="35"/>
        <v>5.6031278202302232E-5</v>
      </c>
    </row>
    <row r="1100" spans="1:5" x14ac:dyDescent="0.25">
      <c r="A1100" s="1">
        <v>42139</v>
      </c>
      <c r="B1100" s="3">
        <v>75.581809000000007</v>
      </c>
      <c r="C1100" s="11">
        <v>-3.21916368818808E-3</v>
      </c>
      <c r="D1100" s="3">
        <f t="shared" si="34"/>
        <v>0.99678083631181191</v>
      </c>
      <c r="E1100" s="11">
        <f t="shared" si="35"/>
        <v>1.7424242564730069E-5</v>
      </c>
    </row>
    <row r="1101" spans="1:5" x14ac:dyDescent="0.25">
      <c r="A1101" s="1">
        <v>42142</v>
      </c>
      <c r="B1101" s="3">
        <v>75.523221000000007</v>
      </c>
      <c r="C1101" s="11">
        <v>-7.7516006530090195E-4</v>
      </c>
      <c r="D1101" s="3">
        <f t="shared" si="34"/>
        <v>0.99922483993469913</v>
      </c>
      <c r="E1101" s="11">
        <f t="shared" si="35"/>
        <v>2.9937025787381999E-6</v>
      </c>
    </row>
    <row r="1102" spans="1:5" x14ac:dyDescent="0.25">
      <c r="A1102" s="1">
        <v>42143</v>
      </c>
      <c r="B1102" s="3">
        <v>75.650155999999996</v>
      </c>
      <c r="C1102" s="11">
        <v>1.680741344440128E-3</v>
      </c>
      <c r="D1102" s="3">
        <f t="shared" si="34"/>
        <v>1.0016807413444402</v>
      </c>
      <c r="E1102" s="11">
        <f t="shared" si="35"/>
        <v>5.2659617405402351E-7</v>
      </c>
    </row>
    <row r="1103" spans="1:5" x14ac:dyDescent="0.25">
      <c r="A1103" s="1">
        <v>42144</v>
      </c>
      <c r="B1103" s="3">
        <v>75.572042999999994</v>
      </c>
      <c r="C1103" s="11">
        <v>-1.0325557028593819E-3</v>
      </c>
      <c r="D1103" s="3">
        <f t="shared" si="34"/>
        <v>0.99896744429714057</v>
      </c>
      <c r="E1103" s="11">
        <f t="shared" si="35"/>
        <v>3.9506634014788276E-6</v>
      </c>
    </row>
    <row r="1104" spans="1:5" x14ac:dyDescent="0.25">
      <c r="A1104" s="1">
        <v>42145</v>
      </c>
      <c r="B1104" s="3">
        <v>75.855194999999995</v>
      </c>
      <c r="C1104" s="11">
        <v>3.7467823914724813E-3</v>
      </c>
      <c r="D1104" s="3">
        <f t="shared" si="34"/>
        <v>1.0037467823914725</v>
      </c>
      <c r="E1104" s="11">
        <f t="shared" si="35"/>
        <v>7.7936475892266702E-6</v>
      </c>
    </row>
    <row r="1105" spans="1:5" x14ac:dyDescent="0.25">
      <c r="A1105" s="1">
        <v>42146</v>
      </c>
      <c r="B1105" s="3">
        <v>75.240069000000005</v>
      </c>
      <c r="C1105" s="11">
        <v>-8.1092138778364412E-3</v>
      </c>
      <c r="D1105" s="3">
        <f t="shared" si="34"/>
        <v>0.99189078612216353</v>
      </c>
      <c r="E1105" s="11">
        <f t="shared" si="35"/>
        <v>8.2161276269323609E-5</v>
      </c>
    </row>
    <row r="1106" spans="1:5" x14ac:dyDescent="0.25">
      <c r="A1106" s="1">
        <v>42150</v>
      </c>
      <c r="B1106" s="3">
        <v>74.634716999999995</v>
      </c>
      <c r="C1106" s="11">
        <v>-8.045606656740447E-3</v>
      </c>
      <c r="D1106" s="3">
        <f t="shared" si="34"/>
        <v>0.99195439334325952</v>
      </c>
      <c r="E1106" s="11">
        <f t="shared" si="35"/>
        <v>8.1012214091560482E-5</v>
      </c>
    </row>
    <row r="1107" spans="1:5" x14ac:dyDescent="0.25">
      <c r="A1107" s="1">
        <v>42151</v>
      </c>
      <c r="B1107" s="3">
        <v>75.542753000000005</v>
      </c>
      <c r="C1107" s="11">
        <v>1.2166402399569759E-2</v>
      </c>
      <c r="D1107" s="3">
        <f t="shared" si="34"/>
        <v>1.0121664023995698</v>
      </c>
      <c r="E1107" s="11">
        <f t="shared" si="35"/>
        <v>1.256939320566284E-4</v>
      </c>
    </row>
    <row r="1108" spans="1:5" x14ac:dyDescent="0.25">
      <c r="A1108" s="1">
        <v>42152</v>
      </c>
      <c r="B1108" s="3">
        <v>75.171723</v>
      </c>
      <c r="C1108" s="11">
        <v>-4.9115234124444025E-3</v>
      </c>
      <c r="D1108" s="3">
        <f t="shared" si="34"/>
        <v>0.99508847658755561</v>
      </c>
      <c r="E1108" s="11">
        <f t="shared" si="35"/>
        <v>3.4416940305659878E-5</v>
      </c>
    </row>
    <row r="1109" spans="1:5" x14ac:dyDescent="0.25">
      <c r="A1109" s="1">
        <v>42153</v>
      </c>
      <c r="B1109" s="3">
        <v>74.829989999999995</v>
      </c>
      <c r="C1109" s="11">
        <v>-4.5460312250659059E-3</v>
      </c>
      <c r="D1109" s="3">
        <f t="shared" si="34"/>
        <v>0.99545396877493408</v>
      </c>
      <c r="E1109" s="11">
        <f t="shared" si="35"/>
        <v>3.0262135354120313E-5</v>
      </c>
    </row>
    <row r="1110" spans="1:5" x14ac:dyDescent="0.25">
      <c r="A1110" s="1">
        <v>42156</v>
      </c>
      <c r="B1110" s="3">
        <v>74.654240999999999</v>
      </c>
      <c r="C1110" s="11">
        <v>-2.3486439060060836E-3</v>
      </c>
      <c r="D1110" s="3">
        <f t="shared" si="34"/>
        <v>0.99765135609399391</v>
      </c>
      <c r="E1110" s="11">
        <f t="shared" si="35"/>
        <v>1.0914537983628292E-5</v>
      </c>
    </row>
    <row r="1111" spans="1:5" x14ac:dyDescent="0.25">
      <c r="A1111" s="1">
        <v>42157</v>
      </c>
      <c r="B1111" s="3">
        <v>74.205106000000001</v>
      </c>
      <c r="C1111" s="11">
        <v>-6.0162020802006187E-3</v>
      </c>
      <c r="D1111" s="3">
        <f t="shared" si="34"/>
        <v>0.99398379791979941</v>
      </c>
      <c r="E1111" s="11">
        <f t="shared" si="35"/>
        <v>4.8598660604796232E-5</v>
      </c>
    </row>
    <row r="1112" spans="1:5" x14ac:dyDescent="0.25">
      <c r="A1112" s="1">
        <v>42158</v>
      </c>
      <c r="B1112" s="3">
        <v>74.341798999999995</v>
      </c>
      <c r="C1112" s="11">
        <v>1.8420969575866377E-3</v>
      </c>
      <c r="D1112" s="3">
        <f t="shared" si="34"/>
        <v>1.0018420969575867</v>
      </c>
      <c r="E1112" s="11">
        <f t="shared" si="35"/>
        <v>7.868134912418143E-7</v>
      </c>
    </row>
    <row r="1113" spans="1:5" x14ac:dyDescent="0.25">
      <c r="A1113" s="1">
        <v>42159</v>
      </c>
      <c r="B1113" s="3">
        <v>73.482584000000003</v>
      </c>
      <c r="C1113" s="11">
        <v>-1.1557629914228897E-2</v>
      </c>
      <c r="D1113" s="3">
        <f t="shared" si="34"/>
        <v>0.98844237008577107</v>
      </c>
      <c r="E1113" s="11">
        <f t="shared" si="35"/>
        <v>1.5656770614934343E-4</v>
      </c>
    </row>
    <row r="1114" spans="1:5" x14ac:dyDescent="0.25">
      <c r="A1114" s="1">
        <v>42160</v>
      </c>
      <c r="B1114" s="3">
        <v>72.115646999999996</v>
      </c>
      <c r="C1114" s="11">
        <v>-1.860219014617133E-2</v>
      </c>
      <c r="D1114" s="3">
        <f t="shared" si="34"/>
        <v>0.98139780985382863</v>
      </c>
      <c r="E1114" s="11">
        <f t="shared" si="35"/>
        <v>3.8248649789474672E-4</v>
      </c>
    </row>
    <row r="1115" spans="1:5" x14ac:dyDescent="0.25">
      <c r="A1115" s="1">
        <v>42163</v>
      </c>
      <c r="B1115" s="3">
        <v>71.725092000000004</v>
      </c>
      <c r="C1115" s="11">
        <v>-5.4156762956032558E-3</v>
      </c>
      <c r="D1115" s="3">
        <f t="shared" si="34"/>
        <v>0.99458432370439676</v>
      </c>
      <c r="E1115" s="11">
        <f t="shared" si="35"/>
        <v>4.0586432295590818E-5</v>
      </c>
    </row>
    <row r="1116" spans="1:5" x14ac:dyDescent="0.25">
      <c r="A1116" s="1">
        <v>42164</v>
      </c>
      <c r="B1116" s="3">
        <v>71.539576999999994</v>
      </c>
      <c r="C1116" s="11">
        <v>-2.5864728064762805E-3</v>
      </c>
      <c r="D1116" s="3">
        <f t="shared" si="34"/>
        <v>0.99741352719352372</v>
      </c>
      <c r="E1116" s="11">
        <f t="shared" si="35"/>
        <v>1.2542538754433423E-5</v>
      </c>
    </row>
    <row r="1117" spans="1:5" x14ac:dyDescent="0.25">
      <c r="A1117" s="1">
        <v>42165</v>
      </c>
      <c r="B1117" s="3">
        <v>72.291396000000006</v>
      </c>
      <c r="C1117" s="11">
        <v>1.0509133986073357E-2</v>
      </c>
      <c r="D1117" s="3">
        <f t="shared" si="34"/>
        <v>1.0105091339860734</v>
      </c>
      <c r="E1117" s="11">
        <f t="shared" si="35"/>
        <v>9.1280102758742061E-5</v>
      </c>
    </row>
    <row r="1118" spans="1:5" x14ac:dyDescent="0.25">
      <c r="A1118" s="1">
        <v>42166</v>
      </c>
      <c r="B1118" s="3">
        <v>72.890871000000004</v>
      </c>
      <c r="C1118" s="11">
        <v>8.292480615535466E-3</v>
      </c>
      <c r="D1118" s="3">
        <f t="shared" si="34"/>
        <v>1.0082924806155356</v>
      </c>
      <c r="E1118" s="11">
        <f t="shared" si="35"/>
        <v>5.3837566976914819E-5</v>
      </c>
    </row>
    <row r="1119" spans="1:5" x14ac:dyDescent="0.25">
      <c r="A1119" s="1">
        <v>42167</v>
      </c>
      <c r="B1119" s="3">
        <v>72.271737999999999</v>
      </c>
      <c r="C1119" s="11">
        <v>-8.4939717622527101E-3</v>
      </c>
      <c r="D1119" s="3">
        <f t="shared" si="34"/>
        <v>0.99150602823774725</v>
      </c>
      <c r="E1119" s="11">
        <f t="shared" si="35"/>
        <v>8.9284425721513307E-5</v>
      </c>
    </row>
    <row r="1120" spans="1:5" x14ac:dyDescent="0.25">
      <c r="A1120" s="1">
        <v>42170</v>
      </c>
      <c r="B1120" s="3">
        <v>71.495362</v>
      </c>
      <c r="C1120" s="11">
        <v>-1.0742456477247014E-2</v>
      </c>
      <c r="D1120" s="3">
        <f t="shared" si="34"/>
        <v>0.98925754352275297</v>
      </c>
      <c r="E1120" s="11">
        <f t="shared" si="35"/>
        <v>1.3683216962937568E-4</v>
      </c>
    </row>
    <row r="1121" spans="1:5" x14ac:dyDescent="0.25">
      <c r="A1121" s="1">
        <v>42171</v>
      </c>
      <c r="B1121" s="3">
        <v>72.271737999999999</v>
      </c>
      <c r="C1121" s="11">
        <v>1.0859109993736364E-2</v>
      </c>
      <c r="D1121" s="3">
        <f t="shared" si="34"/>
        <v>1.0108591099937363</v>
      </c>
      <c r="E1121" s="11">
        <f t="shared" si="35"/>
        <v>9.8089970991551231E-5</v>
      </c>
    </row>
    <row r="1122" spans="1:5" x14ac:dyDescent="0.25">
      <c r="A1122" s="1">
        <v>42172</v>
      </c>
      <c r="B1122" s="3">
        <v>72.812248999999994</v>
      </c>
      <c r="C1122" s="11">
        <v>7.4788709246205627E-3</v>
      </c>
      <c r="D1122" s="3">
        <f t="shared" si="34"/>
        <v>1.0074788709246205</v>
      </c>
      <c r="E1122" s="11">
        <f t="shared" si="35"/>
        <v>4.2559953996466748E-5</v>
      </c>
    </row>
    <row r="1123" spans="1:5" x14ac:dyDescent="0.25">
      <c r="A1123" s="1">
        <v>42173</v>
      </c>
      <c r="B1123" s="3">
        <v>73.480521999999993</v>
      </c>
      <c r="C1123" s="11">
        <v>9.1780299218610778E-3</v>
      </c>
      <c r="D1123" s="3">
        <f t="shared" si="34"/>
        <v>1.0091780299218611</v>
      </c>
      <c r="E1123" s="11">
        <f t="shared" si="35"/>
        <v>6.7617038985779706E-5</v>
      </c>
    </row>
    <row r="1124" spans="1:5" x14ac:dyDescent="0.25">
      <c r="A1124" s="1">
        <v>42174</v>
      </c>
      <c r="B1124" s="3">
        <v>73.313455000000005</v>
      </c>
      <c r="C1124" s="11">
        <v>-2.2736229337073678E-3</v>
      </c>
      <c r="D1124" s="3">
        <f t="shared" si="34"/>
        <v>0.99772637706629264</v>
      </c>
      <c r="E1124" s="11">
        <f t="shared" si="35"/>
        <v>1.04244701892349E-5</v>
      </c>
    </row>
    <row r="1125" spans="1:5" x14ac:dyDescent="0.25">
      <c r="A1125" s="1">
        <v>42177</v>
      </c>
      <c r="B1125" s="3">
        <v>73.392077</v>
      </c>
      <c r="C1125" s="11">
        <v>1.0724088777427792E-3</v>
      </c>
      <c r="D1125" s="3">
        <f t="shared" si="34"/>
        <v>1.0010724088777427</v>
      </c>
      <c r="E1125" s="11">
        <f t="shared" si="35"/>
        <v>1.3767971432725046E-8</v>
      </c>
    </row>
    <row r="1126" spans="1:5" x14ac:dyDescent="0.25">
      <c r="A1126" s="1">
        <v>42178</v>
      </c>
      <c r="B1126" s="3">
        <v>72.969493</v>
      </c>
      <c r="C1126" s="11">
        <v>-5.7578967277353453E-3</v>
      </c>
      <c r="D1126" s="3">
        <f t="shared" si="34"/>
        <v>0.9942421032722647</v>
      </c>
      <c r="E1126" s="11">
        <f t="shared" si="35"/>
        <v>4.5063947505931345E-5</v>
      </c>
    </row>
    <row r="1127" spans="1:5" x14ac:dyDescent="0.25">
      <c r="A1127" s="1">
        <v>42179</v>
      </c>
      <c r="B1127" s="3">
        <v>73.136559000000005</v>
      </c>
      <c r="C1127" s="11">
        <v>2.2895321473592463E-3</v>
      </c>
      <c r="D1127" s="3">
        <f t="shared" si="34"/>
        <v>1.0022895321473593</v>
      </c>
      <c r="E1127" s="11">
        <f t="shared" si="35"/>
        <v>1.7807842096350144E-6</v>
      </c>
    </row>
    <row r="1128" spans="1:5" x14ac:dyDescent="0.25">
      <c r="A1128" s="1">
        <v>42180</v>
      </c>
      <c r="B1128" s="3">
        <v>73.401906999999994</v>
      </c>
      <c r="C1128" s="11">
        <v>3.6281170953091843E-3</v>
      </c>
      <c r="D1128" s="3">
        <f t="shared" si="34"/>
        <v>1.0036281170953092</v>
      </c>
      <c r="E1128" s="11">
        <f t="shared" si="35"/>
        <v>7.1451707320501604E-6</v>
      </c>
    </row>
    <row r="1129" spans="1:5" x14ac:dyDescent="0.25">
      <c r="A1129" s="1">
        <v>42181</v>
      </c>
      <c r="B1129" s="3">
        <v>73.578802999999994</v>
      </c>
      <c r="C1129" s="11">
        <v>2.4099646348425155E-3</v>
      </c>
      <c r="D1129" s="3">
        <f t="shared" si="34"/>
        <v>1.0024099646348426</v>
      </c>
      <c r="E1129" s="11">
        <f t="shared" si="35"/>
        <v>2.1167129329715628E-6</v>
      </c>
    </row>
    <row r="1130" spans="1:5" x14ac:dyDescent="0.25">
      <c r="A1130" s="1">
        <v>42184</v>
      </c>
      <c r="B1130" s="3">
        <v>72.065360999999996</v>
      </c>
      <c r="C1130" s="11">
        <v>-2.05689945785065E-2</v>
      </c>
      <c r="D1130" s="3">
        <f t="shared" si="34"/>
        <v>0.97943100542149353</v>
      </c>
      <c r="E1130" s="11">
        <f t="shared" si="35"/>
        <v>4.6328543683803343E-4</v>
      </c>
    </row>
    <row r="1131" spans="1:5" x14ac:dyDescent="0.25">
      <c r="A1131" s="1">
        <v>42185</v>
      </c>
      <c r="B1131" s="3">
        <v>71.642775999999998</v>
      </c>
      <c r="C1131" s="11">
        <v>-5.8639128998465434E-3</v>
      </c>
      <c r="D1131" s="3">
        <f t="shared" si="34"/>
        <v>0.99413608710015344</v>
      </c>
      <c r="E1131" s="11">
        <f t="shared" si="35"/>
        <v>4.6498553404914458E-5</v>
      </c>
    </row>
    <row r="1132" spans="1:5" x14ac:dyDescent="0.25">
      <c r="A1132" s="1">
        <v>42186</v>
      </c>
      <c r="B1132" s="3">
        <v>73.283974000000001</v>
      </c>
      <c r="C1132" s="11">
        <v>2.2908073802165384E-2</v>
      </c>
      <c r="D1132" s="3">
        <f t="shared" si="34"/>
        <v>1.0229080738021654</v>
      </c>
      <c r="E1132" s="11">
        <f t="shared" si="35"/>
        <v>4.8193429346820638E-4</v>
      </c>
    </row>
    <row r="1133" spans="1:5" x14ac:dyDescent="0.25">
      <c r="A1133" s="1">
        <v>42187</v>
      </c>
      <c r="B1133" s="3">
        <v>72.900700000000001</v>
      </c>
      <c r="C1133" s="11">
        <v>-5.2299838433980134E-3</v>
      </c>
      <c r="D1133" s="3">
        <f t="shared" si="34"/>
        <v>0.99477001615660199</v>
      </c>
      <c r="E1133" s="11">
        <f t="shared" si="35"/>
        <v>3.825491428079976E-5</v>
      </c>
    </row>
    <row r="1134" spans="1:5" x14ac:dyDescent="0.25">
      <c r="A1134" s="1">
        <v>42191</v>
      </c>
      <c r="B1134" s="3">
        <v>73.853972999999996</v>
      </c>
      <c r="C1134" s="11">
        <v>1.3076321626541251E-2</v>
      </c>
      <c r="D1134" s="3">
        <f t="shared" si="34"/>
        <v>1.0130763216265413</v>
      </c>
      <c r="E1134" s="11">
        <f t="shared" si="35"/>
        <v>1.4692469545866943E-4</v>
      </c>
    </row>
    <row r="1135" spans="1:5" x14ac:dyDescent="0.25">
      <c r="A1135" s="1">
        <v>42192</v>
      </c>
      <c r="B1135" s="3">
        <v>76.006198999999995</v>
      </c>
      <c r="C1135" s="11">
        <v>2.9141641438843093E-2</v>
      </c>
      <c r="D1135" s="3">
        <f t="shared" si="34"/>
        <v>1.029141641438843</v>
      </c>
      <c r="E1135" s="11">
        <f t="shared" si="35"/>
        <v>7.9448270359001091E-4</v>
      </c>
    </row>
    <row r="1136" spans="1:5" x14ac:dyDescent="0.25">
      <c r="A1136" s="1">
        <v>42193</v>
      </c>
      <c r="B1136" s="3">
        <v>74.817068000000006</v>
      </c>
      <c r="C1136" s="11">
        <v>-1.5645184414497415E-2</v>
      </c>
      <c r="D1136" s="3">
        <f t="shared" si="34"/>
        <v>0.98435481558550264</v>
      </c>
      <c r="E1136" s="11">
        <f t="shared" si="35"/>
        <v>2.7556850898733965E-4</v>
      </c>
    </row>
    <row r="1137" spans="1:5" x14ac:dyDescent="0.25">
      <c r="A1137" s="1">
        <v>42194</v>
      </c>
      <c r="B1137" s="3">
        <v>75.023444999999995</v>
      </c>
      <c r="C1137" s="11">
        <v>2.7584213805329706E-3</v>
      </c>
      <c r="D1137" s="3">
        <f t="shared" si="34"/>
        <v>1.0027584213805329</v>
      </c>
      <c r="E1137" s="11">
        <f t="shared" si="35"/>
        <v>3.252069427119224E-6</v>
      </c>
    </row>
    <row r="1138" spans="1:5" x14ac:dyDescent="0.25">
      <c r="A1138" s="1">
        <v>42195</v>
      </c>
      <c r="B1138" s="3">
        <v>75.848962999999998</v>
      </c>
      <c r="C1138" s="11">
        <v>1.1003466982887849E-2</v>
      </c>
      <c r="D1138" s="3">
        <f t="shared" si="34"/>
        <v>1.0110034669828878</v>
      </c>
      <c r="E1138" s="11">
        <f t="shared" si="35"/>
        <v>1.0097024417743321E-4</v>
      </c>
    </row>
    <row r="1139" spans="1:5" x14ac:dyDescent="0.25">
      <c r="A1139" s="1">
        <v>42198</v>
      </c>
      <c r="B1139" s="3">
        <v>76.959472000000005</v>
      </c>
      <c r="C1139" s="11">
        <v>1.4641057122956415E-2</v>
      </c>
      <c r="D1139" s="3">
        <f t="shared" si="34"/>
        <v>1.0146410571229565</v>
      </c>
      <c r="E1139" s="11">
        <f t="shared" si="35"/>
        <v>1.8730619211631048E-4</v>
      </c>
    </row>
    <row r="1140" spans="1:5" x14ac:dyDescent="0.25">
      <c r="A1140" s="1">
        <v>42199</v>
      </c>
      <c r="B1140" s="3">
        <v>77.21499</v>
      </c>
      <c r="C1140" s="11">
        <v>3.3201631113061042E-3</v>
      </c>
      <c r="D1140" s="3">
        <f t="shared" si="34"/>
        <v>1.003320163111306</v>
      </c>
      <c r="E1140" s="11">
        <f t="shared" si="35"/>
        <v>5.5936565403312778E-6</v>
      </c>
    </row>
    <row r="1141" spans="1:5" x14ac:dyDescent="0.25">
      <c r="A1141" s="1">
        <v>42200</v>
      </c>
      <c r="B1141" s="3">
        <v>76.969301999999999</v>
      </c>
      <c r="C1141" s="11">
        <v>-3.1818692199532921E-3</v>
      </c>
      <c r="D1141" s="3">
        <f t="shared" si="34"/>
        <v>0.99681813078004666</v>
      </c>
      <c r="E1141" s="11">
        <f t="shared" si="35"/>
        <v>1.7114281650611412E-5</v>
      </c>
    </row>
    <row r="1142" spans="1:5" x14ac:dyDescent="0.25">
      <c r="A1142" s="1">
        <v>42201</v>
      </c>
      <c r="B1142" s="3">
        <v>77.401715999999993</v>
      </c>
      <c r="C1142" s="11">
        <v>5.6180059941298979E-3</v>
      </c>
      <c r="D1142" s="3">
        <f t="shared" si="34"/>
        <v>1.00561800599413</v>
      </c>
      <c r="E1142" s="11">
        <f t="shared" si="35"/>
        <v>2.1742954568351395E-5</v>
      </c>
    </row>
    <row r="1143" spans="1:5" x14ac:dyDescent="0.25">
      <c r="A1143" s="1">
        <v>42202</v>
      </c>
      <c r="B1143" s="3">
        <v>77.313264000000004</v>
      </c>
      <c r="C1143" s="11">
        <v>-1.142765361946104E-3</v>
      </c>
      <c r="D1143" s="3">
        <f t="shared" si="34"/>
        <v>0.99885723463805387</v>
      </c>
      <c r="E1143" s="11">
        <f t="shared" si="35"/>
        <v>4.4009210866618954E-6</v>
      </c>
    </row>
    <row r="1144" spans="1:5" x14ac:dyDescent="0.25">
      <c r="A1144" s="1">
        <v>42205</v>
      </c>
      <c r="B1144" s="3">
        <v>77.784988999999996</v>
      </c>
      <c r="C1144" s="11">
        <v>6.1014756795158996E-3</v>
      </c>
      <c r="D1144" s="3">
        <f t="shared" si="34"/>
        <v>1.0061014756795159</v>
      </c>
      <c r="E1144" s="11">
        <f t="shared" si="35"/>
        <v>2.6485472084927805E-5</v>
      </c>
    </row>
    <row r="1145" spans="1:5" x14ac:dyDescent="0.25">
      <c r="A1145" s="1">
        <v>42206</v>
      </c>
      <c r="B1145" s="3">
        <v>77.421368000000001</v>
      </c>
      <c r="C1145" s="11">
        <v>-4.6746937252892702E-3</v>
      </c>
      <c r="D1145" s="3">
        <f t="shared" si="34"/>
        <v>0.99532530627471072</v>
      </c>
      <c r="E1145" s="11">
        <f t="shared" si="35"/>
        <v>3.1694260751621214E-5</v>
      </c>
    </row>
    <row r="1146" spans="1:5" x14ac:dyDescent="0.25">
      <c r="A1146" s="1">
        <v>42207</v>
      </c>
      <c r="B1146" s="3">
        <v>77.362404999999995</v>
      </c>
      <c r="C1146" s="11">
        <v>-7.6158561290218545E-4</v>
      </c>
      <c r="D1146" s="3">
        <f t="shared" si="34"/>
        <v>0.99923841438709782</v>
      </c>
      <c r="E1146" s="11">
        <f t="shared" si="35"/>
        <v>2.9469129421811899E-6</v>
      </c>
    </row>
    <row r="1147" spans="1:5" x14ac:dyDescent="0.25">
      <c r="A1147" s="1">
        <v>42208</v>
      </c>
      <c r="B1147" s="3">
        <v>75.927584999999993</v>
      </c>
      <c r="C1147" s="11">
        <v>-1.8546734683338787E-2</v>
      </c>
      <c r="D1147" s="3">
        <f t="shared" si="34"/>
        <v>0.98145326531666122</v>
      </c>
      <c r="E1147" s="11">
        <f t="shared" si="35"/>
        <v>3.8032045916849339E-4</v>
      </c>
    </row>
    <row r="1148" spans="1:5" x14ac:dyDescent="0.25">
      <c r="A1148" s="1">
        <v>42209</v>
      </c>
      <c r="B1148" s="3">
        <v>76.576199000000003</v>
      </c>
      <c r="C1148" s="11">
        <v>8.5425343108174612E-3</v>
      </c>
      <c r="D1148" s="3">
        <f t="shared" si="34"/>
        <v>1.0085425343108174</v>
      </c>
      <c r="E1148" s="11">
        <f t="shared" si="35"/>
        <v>5.7569586164507507E-5</v>
      </c>
    </row>
    <row r="1149" spans="1:5" x14ac:dyDescent="0.25">
      <c r="A1149" s="1">
        <v>42212</v>
      </c>
      <c r="B1149" s="3">
        <v>76.301029</v>
      </c>
      <c r="C1149" s="11">
        <v>-3.5934141886567496E-3</v>
      </c>
      <c r="D1149" s="3">
        <f t="shared" si="34"/>
        <v>0.99640658581134323</v>
      </c>
      <c r="E1149" s="11">
        <f t="shared" si="35"/>
        <v>2.0688725501513262E-5</v>
      </c>
    </row>
    <row r="1150" spans="1:5" x14ac:dyDescent="0.25">
      <c r="A1150" s="1">
        <v>42213</v>
      </c>
      <c r="B1150" s="3">
        <v>77.617923000000005</v>
      </c>
      <c r="C1150" s="11">
        <v>1.7259190567403816E-2</v>
      </c>
      <c r="D1150" s="3">
        <f t="shared" si="34"/>
        <v>1.0172591905674038</v>
      </c>
      <c r="E1150" s="11">
        <f t="shared" si="35"/>
        <v>2.6582428622761876E-4</v>
      </c>
    </row>
    <row r="1151" spans="1:5" x14ac:dyDescent="0.25">
      <c r="A1151" s="1">
        <v>42214</v>
      </c>
      <c r="B1151" s="3">
        <v>78.128951999999998</v>
      </c>
      <c r="C1151" s="11">
        <v>6.5839045963648557E-3</v>
      </c>
      <c r="D1151" s="3">
        <f t="shared" si="34"/>
        <v>1.0065839045963649</v>
      </c>
      <c r="E1151" s="11">
        <f t="shared" si="35"/>
        <v>3.1683757767693084E-5</v>
      </c>
    </row>
    <row r="1152" spans="1:5" x14ac:dyDescent="0.25">
      <c r="A1152" s="1">
        <v>42215</v>
      </c>
      <c r="B1152" s="3">
        <v>78.443432999999999</v>
      </c>
      <c r="C1152" s="11">
        <v>4.0251531852110427E-3</v>
      </c>
      <c r="D1152" s="3">
        <f t="shared" si="34"/>
        <v>1.0040251531852111</v>
      </c>
      <c r="E1152" s="11">
        <f t="shared" si="35"/>
        <v>9.4253992309004565E-6</v>
      </c>
    </row>
    <row r="1153" spans="1:5" x14ac:dyDescent="0.25">
      <c r="A1153" s="1">
        <v>42216</v>
      </c>
      <c r="B1153" s="3">
        <v>78.836535999999995</v>
      </c>
      <c r="C1153" s="11">
        <v>5.0112926597691921E-3</v>
      </c>
      <c r="D1153" s="3">
        <f t="shared" si="34"/>
        <v>1.0050112926597692</v>
      </c>
      <c r="E1153" s="11">
        <f t="shared" si="35"/>
        <v>1.6452927027832076E-5</v>
      </c>
    </row>
    <row r="1154" spans="1:5" x14ac:dyDescent="0.25">
      <c r="A1154" s="1">
        <v>42219</v>
      </c>
      <c r="B1154" s="3">
        <v>79.219809999999995</v>
      </c>
      <c r="C1154" s="11">
        <v>4.8616291309400012E-3</v>
      </c>
      <c r="D1154" s="3">
        <f t="shared" si="34"/>
        <v>1.00486162913094</v>
      </c>
      <c r="E1154" s="11">
        <f t="shared" si="35"/>
        <v>1.5261189567970755E-5</v>
      </c>
    </row>
    <row r="1155" spans="1:5" x14ac:dyDescent="0.25">
      <c r="A1155" s="1">
        <v>42220</v>
      </c>
      <c r="B1155" s="3">
        <v>80.123941000000002</v>
      </c>
      <c r="C1155" s="11">
        <v>1.1412940778323083E-2</v>
      </c>
      <c r="D1155" s="3">
        <f t="shared" si="34"/>
        <v>1.011412940778323</v>
      </c>
      <c r="E1155" s="11">
        <f t="shared" si="35"/>
        <v>1.0936702192957895E-4</v>
      </c>
    </row>
    <row r="1156" spans="1:5" x14ac:dyDescent="0.25">
      <c r="A1156" s="1">
        <v>42221</v>
      </c>
      <c r="B1156" s="3">
        <v>81.804450000000003</v>
      </c>
      <c r="C1156" s="11">
        <v>2.0973868472096258E-2</v>
      </c>
      <c r="D1156" s="3">
        <f t="shared" ref="D1156:D1219" si="36">1+C1156</f>
        <v>1.0209738684720961</v>
      </c>
      <c r="E1156" s="11">
        <f t="shared" ref="E1156:E1219" si="37">(C1156-$J$6)^2</f>
        <v>4.0075221706284864E-4</v>
      </c>
    </row>
    <row r="1157" spans="1:5" x14ac:dyDescent="0.25">
      <c r="A1157" s="1">
        <v>42222</v>
      </c>
      <c r="B1157" s="3">
        <v>80.870836999999995</v>
      </c>
      <c r="C1157" s="11">
        <v>-1.1412740993919136E-2</v>
      </c>
      <c r="D1157" s="3">
        <f t="shared" si="36"/>
        <v>0.98858725900608091</v>
      </c>
      <c r="E1157" s="11">
        <f t="shared" si="37"/>
        <v>1.5296279524281008E-4</v>
      </c>
    </row>
    <row r="1158" spans="1:5" x14ac:dyDescent="0.25">
      <c r="A1158" s="1">
        <v>42223</v>
      </c>
      <c r="B1158" s="3">
        <v>80.458082000000005</v>
      </c>
      <c r="C1158" s="11">
        <v>-5.103879412055424E-3</v>
      </c>
      <c r="D1158" s="3">
        <f t="shared" si="36"/>
        <v>0.99489612058794452</v>
      </c>
      <c r="E1158" s="11">
        <f t="shared" si="37"/>
        <v>3.6710890739184166E-5</v>
      </c>
    </row>
    <row r="1159" spans="1:5" x14ac:dyDescent="0.25">
      <c r="A1159" s="1">
        <v>42226</v>
      </c>
      <c r="B1159" s="3">
        <v>80.359800000000007</v>
      </c>
      <c r="C1159" s="11">
        <v>-1.2215304858994467E-3</v>
      </c>
      <c r="D1159" s="3">
        <f t="shared" si="36"/>
        <v>0.99877846951410054</v>
      </c>
      <c r="E1159" s="11">
        <f t="shared" si="37"/>
        <v>4.7375978519408267E-6</v>
      </c>
    </row>
    <row r="1160" spans="1:5" x14ac:dyDescent="0.25">
      <c r="A1160" s="1">
        <v>42227</v>
      </c>
      <c r="B1160" s="3">
        <v>80.251704000000004</v>
      </c>
      <c r="C1160" s="11">
        <v>-1.3451501870338563E-3</v>
      </c>
      <c r="D1160" s="3">
        <f t="shared" si="36"/>
        <v>0.99865484981296615</v>
      </c>
      <c r="E1160" s="11">
        <f t="shared" si="37"/>
        <v>5.2910215499567609E-6</v>
      </c>
    </row>
    <row r="1161" spans="1:5" x14ac:dyDescent="0.25">
      <c r="A1161" s="1">
        <v>42228</v>
      </c>
      <c r="B1161" s="3">
        <v>80.202563999999995</v>
      </c>
      <c r="C1161" s="11">
        <v>-6.1232344673962805E-4</v>
      </c>
      <c r="D1161" s="3">
        <f t="shared" si="36"/>
        <v>0.99938767655326033</v>
      </c>
      <c r="E1161" s="11">
        <f t="shared" si="37"/>
        <v>2.4567281050296808E-6</v>
      </c>
    </row>
    <row r="1162" spans="1:5" x14ac:dyDescent="0.25">
      <c r="A1162" s="1">
        <v>42229</v>
      </c>
      <c r="B1162" s="3">
        <v>80.703770000000006</v>
      </c>
      <c r="C1162" s="11">
        <v>6.2492515825305845E-3</v>
      </c>
      <c r="D1162" s="3">
        <f t="shared" si="36"/>
        <v>1.0062492515825305</v>
      </c>
      <c r="E1162" s="11">
        <f t="shared" si="37"/>
        <v>2.8028338740438443E-5</v>
      </c>
    </row>
    <row r="1163" spans="1:5" x14ac:dyDescent="0.25">
      <c r="A1163" s="1">
        <v>42230</v>
      </c>
      <c r="B1163" s="3">
        <v>80.831525999999997</v>
      </c>
      <c r="C1163" s="11">
        <v>1.5830239405171637E-3</v>
      </c>
      <c r="D1163" s="3">
        <f t="shared" si="36"/>
        <v>1.0015830239405172</v>
      </c>
      <c r="E1163" s="11">
        <f t="shared" si="37"/>
        <v>3.9432379241330225E-7</v>
      </c>
    </row>
    <row r="1164" spans="1:5" x14ac:dyDescent="0.25">
      <c r="A1164" s="1">
        <v>42233</v>
      </c>
      <c r="B1164" s="3">
        <v>81.568590999999998</v>
      </c>
      <c r="C1164" s="11">
        <v>9.1185337760418036E-3</v>
      </c>
      <c r="D1164" s="3">
        <f t="shared" si="36"/>
        <v>1.0091185337760418</v>
      </c>
      <c r="E1164" s="11">
        <f t="shared" si="37"/>
        <v>6.6642110155498875E-5</v>
      </c>
    </row>
    <row r="1165" spans="1:5" x14ac:dyDescent="0.25">
      <c r="A1165" s="1">
        <v>42234</v>
      </c>
      <c r="B1165" s="3">
        <v>81.352384000000001</v>
      </c>
      <c r="C1165" s="11">
        <v>-2.6506158479554605E-3</v>
      </c>
      <c r="D1165" s="3">
        <f t="shared" si="36"/>
        <v>0.99734938415204455</v>
      </c>
      <c r="E1165" s="11">
        <f t="shared" si="37"/>
        <v>1.3000983979438583E-5</v>
      </c>
    </row>
    <row r="1166" spans="1:5" x14ac:dyDescent="0.25">
      <c r="A1166" s="1">
        <v>42235</v>
      </c>
      <c r="B1166" s="3">
        <v>81.165657999999993</v>
      </c>
      <c r="C1166" s="11">
        <v>-2.295273854543799E-3</v>
      </c>
      <c r="D1166" s="3">
        <f t="shared" si="36"/>
        <v>0.99770472614545624</v>
      </c>
      <c r="E1166" s="11">
        <f t="shared" si="37"/>
        <v>1.0564747383168518E-5</v>
      </c>
    </row>
    <row r="1167" spans="1:5" x14ac:dyDescent="0.25">
      <c r="A1167" s="1">
        <v>42236</v>
      </c>
      <c r="B1167" s="3">
        <v>80.015838000000002</v>
      </c>
      <c r="C1167" s="11">
        <v>-1.4166336210814571E-2</v>
      </c>
      <c r="D1167" s="3">
        <f t="shared" si="36"/>
        <v>0.98583366378918547</v>
      </c>
      <c r="E1167" s="11">
        <f t="shared" si="37"/>
        <v>2.2865698259824961E-4</v>
      </c>
    </row>
    <row r="1168" spans="1:5" x14ac:dyDescent="0.25">
      <c r="A1168" s="1">
        <v>42237</v>
      </c>
      <c r="B1168" s="3">
        <v>77.637574999999998</v>
      </c>
      <c r="C1168" s="11">
        <v>-2.97224032072251E-2</v>
      </c>
      <c r="D1168" s="3">
        <f t="shared" si="36"/>
        <v>0.97027759679277492</v>
      </c>
      <c r="E1168" s="11">
        <f t="shared" si="37"/>
        <v>9.4110747762445371E-4</v>
      </c>
    </row>
    <row r="1169" spans="1:5" x14ac:dyDescent="0.25">
      <c r="A1169" s="1">
        <v>42240</v>
      </c>
      <c r="B1169" s="3">
        <v>75.426378</v>
      </c>
      <c r="C1169" s="11">
        <v>-2.8481015796796828E-2</v>
      </c>
      <c r="D1169" s="3">
        <f t="shared" si="36"/>
        <v>0.97151898420320315</v>
      </c>
      <c r="E1169" s="11">
        <f t="shared" si="37"/>
        <v>8.6648325761736963E-4</v>
      </c>
    </row>
    <row r="1170" spans="1:5" x14ac:dyDescent="0.25">
      <c r="A1170" s="1">
        <v>42241</v>
      </c>
      <c r="B1170" s="3">
        <v>73.726209999999995</v>
      </c>
      <c r="C1170" s="11">
        <v>-2.2540761535705785E-2</v>
      </c>
      <c r="D1170" s="3">
        <f t="shared" si="36"/>
        <v>0.97745923846429417</v>
      </c>
      <c r="E1170" s="11">
        <f t="shared" si="37"/>
        <v>5.5205418781981402E-4</v>
      </c>
    </row>
    <row r="1171" spans="1:5" x14ac:dyDescent="0.25">
      <c r="A1171" s="1">
        <v>42242</v>
      </c>
      <c r="B1171" s="3">
        <v>75.298623000000006</v>
      </c>
      <c r="C1171" s="11">
        <v>2.132773405821365E-2</v>
      </c>
      <c r="D1171" s="3">
        <f t="shared" si="36"/>
        <v>1.0213277340582136</v>
      </c>
      <c r="E1171" s="11">
        <f t="shared" si="37"/>
        <v>4.1504536429592736E-4</v>
      </c>
    </row>
    <row r="1172" spans="1:5" x14ac:dyDescent="0.25">
      <c r="A1172" s="1">
        <v>42243</v>
      </c>
      <c r="B1172" s="3">
        <v>75.731029000000007</v>
      </c>
      <c r="C1172" s="11">
        <v>5.7425485722361787E-3</v>
      </c>
      <c r="D1172" s="3">
        <f t="shared" si="36"/>
        <v>1.0057425485722362</v>
      </c>
      <c r="E1172" s="11">
        <f t="shared" si="37"/>
        <v>2.2919933094757282E-5</v>
      </c>
    </row>
    <row r="1173" spans="1:5" x14ac:dyDescent="0.25">
      <c r="A1173" s="1">
        <v>42244</v>
      </c>
      <c r="B1173" s="3">
        <v>75.780169999999998</v>
      </c>
      <c r="C1173" s="11">
        <v>6.4888858171980809E-4</v>
      </c>
      <c r="D1173" s="3">
        <f t="shared" si="36"/>
        <v>1.0006488885817197</v>
      </c>
      <c r="E1173" s="11">
        <f t="shared" si="37"/>
        <v>9.3748211119091044E-8</v>
      </c>
    </row>
    <row r="1174" spans="1:5" x14ac:dyDescent="0.25">
      <c r="A1174" s="1">
        <v>42247</v>
      </c>
      <c r="B1174" s="3">
        <v>75.406726000000006</v>
      </c>
      <c r="C1174" s="11">
        <v>-4.9279910562353198E-3</v>
      </c>
      <c r="D1174" s="3">
        <f t="shared" si="36"/>
        <v>0.99507200894376469</v>
      </c>
      <c r="E1174" s="11">
        <f t="shared" si="37"/>
        <v>3.4610429491979574E-5</v>
      </c>
    </row>
    <row r="1175" spans="1:5" x14ac:dyDescent="0.25">
      <c r="A1175" s="1">
        <v>42248</v>
      </c>
      <c r="B1175" s="3">
        <v>74.109491000000006</v>
      </c>
      <c r="C1175" s="11">
        <v>-1.7203173626713357E-2</v>
      </c>
      <c r="D1175" s="3">
        <f t="shared" si="36"/>
        <v>0.98279682637328669</v>
      </c>
      <c r="E1175" s="11">
        <f t="shared" si="37"/>
        <v>3.2972187982119045E-4</v>
      </c>
    </row>
    <row r="1176" spans="1:5" x14ac:dyDescent="0.25">
      <c r="A1176" s="1">
        <v>42249</v>
      </c>
      <c r="B1176" s="3">
        <v>75.288792999999998</v>
      </c>
      <c r="C1176" s="11">
        <v>1.5912968556213571E-2</v>
      </c>
      <c r="D1176" s="3">
        <f t="shared" si="36"/>
        <v>1.0159129685562136</v>
      </c>
      <c r="E1176" s="11">
        <f t="shared" si="37"/>
        <v>2.2373867302643549E-4</v>
      </c>
    </row>
    <row r="1177" spans="1:5" x14ac:dyDescent="0.25">
      <c r="A1177" s="1">
        <v>42250</v>
      </c>
      <c r="B1177" s="3">
        <v>75.622926000000007</v>
      </c>
      <c r="C1177" s="11">
        <v>4.4380177538509407E-3</v>
      </c>
      <c r="D1177" s="3">
        <f t="shared" si="36"/>
        <v>1.004438017753851</v>
      </c>
      <c r="E1177" s="11">
        <f t="shared" si="37"/>
        <v>1.2130911971853761E-5</v>
      </c>
    </row>
    <row r="1178" spans="1:5" x14ac:dyDescent="0.25">
      <c r="A1178" s="1">
        <v>42251</v>
      </c>
      <c r="B1178" s="3">
        <v>74.463275999999993</v>
      </c>
      <c r="C1178" s="11">
        <v>-1.5334635425241458E-2</v>
      </c>
      <c r="D1178" s="3">
        <f t="shared" si="36"/>
        <v>0.98466536457475851</v>
      </c>
      <c r="E1178" s="11">
        <f t="shared" si="37"/>
        <v>2.6535456403581689E-4</v>
      </c>
    </row>
    <row r="1179" spans="1:5" x14ac:dyDescent="0.25">
      <c r="A1179" s="1">
        <v>42255</v>
      </c>
      <c r="B1179" s="3">
        <v>76.330510000000004</v>
      </c>
      <c r="C1179" s="11">
        <v>2.5075904530442773E-2</v>
      </c>
      <c r="D1179" s="3">
        <f t="shared" si="36"/>
        <v>1.0250759045304427</v>
      </c>
      <c r="E1179" s="11">
        <f t="shared" si="37"/>
        <v>5.8181456783154431E-4</v>
      </c>
    </row>
    <row r="1180" spans="1:5" x14ac:dyDescent="0.25">
      <c r="A1180" s="1">
        <v>42256</v>
      </c>
      <c r="B1180" s="3">
        <v>74.708963999999995</v>
      </c>
      <c r="C1180" s="11">
        <v>-2.1243746439005964E-2</v>
      </c>
      <c r="D1180" s="3">
        <f t="shared" si="36"/>
        <v>0.97875625356099405</v>
      </c>
      <c r="E1180" s="11">
        <f t="shared" si="37"/>
        <v>4.9278753468580123E-4</v>
      </c>
    </row>
    <row r="1181" spans="1:5" x14ac:dyDescent="0.25">
      <c r="A1181" s="1">
        <v>42257</v>
      </c>
      <c r="B1181" s="3">
        <v>75.114453999999995</v>
      </c>
      <c r="C1181" s="11">
        <v>5.4275950072069047E-3</v>
      </c>
      <c r="D1181" s="3">
        <f t="shared" si="36"/>
        <v>1.0054275950072069</v>
      </c>
      <c r="E1181" s="11">
        <f t="shared" si="37"/>
        <v>2.0003463138397196E-5</v>
      </c>
    </row>
    <row r="1182" spans="1:5" x14ac:dyDescent="0.25">
      <c r="A1182" s="1">
        <v>42258</v>
      </c>
      <c r="B1182" s="3">
        <v>75.608953</v>
      </c>
      <c r="C1182" s="11">
        <v>6.5832735734191019E-3</v>
      </c>
      <c r="D1182" s="3">
        <f t="shared" si="36"/>
        <v>1.006583273573419</v>
      </c>
      <c r="E1182" s="11">
        <f t="shared" si="37"/>
        <v>3.167665432067725E-5</v>
      </c>
    </row>
    <row r="1183" spans="1:5" x14ac:dyDescent="0.25">
      <c r="A1183" s="1">
        <v>42261</v>
      </c>
      <c r="B1183" s="3">
        <v>75.361703000000006</v>
      </c>
      <c r="C1183" s="11">
        <v>-3.270115379060916E-3</v>
      </c>
      <c r="D1183" s="3">
        <f t="shared" si="36"/>
        <v>0.99672988462093903</v>
      </c>
      <c r="E1183" s="11">
        <f t="shared" si="37"/>
        <v>1.785220735996346E-5</v>
      </c>
    </row>
    <row r="1184" spans="1:5" x14ac:dyDescent="0.25">
      <c r="A1184" s="1">
        <v>42262</v>
      </c>
      <c r="B1184" s="3">
        <v>75.955108999999993</v>
      </c>
      <c r="C1184" s="11">
        <v>7.8741054989161716E-3</v>
      </c>
      <c r="D1184" s="3">
        <f t="shared" si="36"/>
        <v>1.0078741054989162</v>
      </c>
      <c r="E1184" s="11">
        <f t="shared" si="37"/>
        <v>4.7873026242892036E-5</v>
      </c>
    </row>
    <row r="1185" spans="1:5" x14ac:dyDescent="0.25">
      <c r="A1185" s="1">
        <v>42263</v>
      </c>
      <c r="B1185" s="3">
        <v>76.410047000000006</v>
      </c>
      <c r="C1185" s="11">
        <v>5.9895641779674456E-3</v>
      </c>
      <c r="D1185" s="3">
        <f t="shared" si="36"/>
        <v>1.0059895641779675</v>
      </c>
      <c r="E1185" s="11">
        <f t="shared" si="37"/>
        <v>2.5346112715174404E-5</v>
      </c>
    </row>
    <row r="1186" spans="1:5" x14ac:dyDescent="0.25">
      <c r="A1186" s="1">
        <v>42264</v>
      </c>
      <c r="B1186" s="3">
        <v>76.953992</v>
      </c>
      <c r="C1186" s="11">
        <v>7.1187627983005123E-3</v>
      </c>
      <c r="D1186" s="3">
        <f t="shared" si="36"/>
        <v>1.0071187627983005</v>
      </c>
      <c r="E1186" s="11">
        <f t="shared" si="37"/>
        <v>3.799108575700734E-5</v>
      </c>
    </row>
    <row r="1187" spans="1:5" x14ac:dyDescent="0.25">
      <c r="A1187" s="1">
        <v>42265</v>
      </c>
      <c r="B1187" s="3">
        <v>76.380377999999993</v>
      </c>
      <c r="C1187" s="11">
        <v>-7.4539862727330151E-3</v>
      </c>
      <c r="D1187" s="3">
        <f t="shared" si="36"/>
        <v>0.99254601372726703</v>
      </c>
      <c r="E1187" s="11">
        <f t="shared" si="37"/>
        <v>7.0712258987849663E-5</v>
      </c>
    </row>
    <row r="1188" spans="1:5" x14ac:dyDescent="0.25">
      <c r="A1188" s="1">
        <v>42268</v>
      </c>
      <c r="B1188" s="3">
        <v>77.201241999999993</v>
      </c>
      <c r="C1188" s="11">
        <v>1.0747053385884007E-2</v>
      </c>
      <c r="D1188" s="3">
        <f t="shared" si="36"/>
        <v>1.010747053385884</v>
      </c>
      <c r="E1188" s="11">
        <f t="shared" si="37"/>
        <v>9.5882901844407354E-5</v>
      </c>
    </row>
    <row r="1189" spans="1:5" x14ac:dyDescent="0.25">
      <c r="A1189" s="1">
        <v>42269</v>
      </c>
      <c r="B1189" s="3">
        <v>76.410047000000006</v>
      </c>
      <c r="C1189" s="11">
        <v>-1.0248475018057193E-2</v>
      </c>
      <c r="D1189" s="3">
        <f t="shared" si="36"/>
        <v>0.98975152498194285</v>
      </c>
      <c r="E1189" s="11">
        <f t="shared" si="37"/>
        <v>1.2551946305940098E-4</v>
      </c>
    </row>
    <row r="1190" spans="1:5" x14ac:dyDescent="0.25">
      <c r="A1190" s="1">
        <v>42270</v>
      </c>
      <c r="B1190" s="3">
        <v>76.775971999999996</v>
      </c>
      <c r="C1190" s="11">
        <v>4.7889644669370512E-3</v>
      </c>
      <c r="D1190" s="3">
        <f t="shared" si="36"/>
        <v>1.004788964466937</v>
      </c>
      <c r="E1190" s="11">
        <f t="shared" si="37"/>
        <v>1.4698732381026084E-5</v>
      </c>
    </row>
    <row r="1191" spans="1:5" x14ac:dyDescent="0.25">
      <c r="A1191" s="1">
        <v>42271</v>
      </c>
      <c r="B1191" s="3">
        <v>76.963883999999993</v>
      </c>
      <c r="C1191" s="11">
        <v>2.4475365808458564E-3</v>
      </c>
      <c r="D1191" s="3">
        <f t="shared" si="36"/>
        <v>1.0024475365808458</v>
      </c>
      <c r="E1191" s="11">
        <f t="shared" si="37"/>
        <v>2.2274508882752107E-6</v>
      </c>
    </row>
    <row r="1192" spans="1:5" x14ac:dyDescent="0.25">
      <c r="A1192" s="1">
        <v>42272</v>
      </c>
      <c r="B1192" s="3">
        <v>77.349592999999999</v>
      </c>
      <c r="C1192" s="11">
        <v>5.0115584083569075E-3</v>
      </c>
      <c r="D1192" s="3">
        <f t="shared" si="36"/>
        <v>1.005011558408357</v>
      </c>
      <c r="E1192" s="11">
        <f t="shared" si="37"/>
        <v>1.6455082968342653E-5</v>
      </c>
    </row>
    <row r="1193" spans="1:5" x14ac:dyDescent="0.25">
      <c r="A1193" s="1">
        <v>42275</v>
      </c>
      <c r="B1193" s="3">
        <v>76.340817999999999</v>
      </c>
      <c r="C1193" s="11">
        <v>-1.3041762223622818E-2</v>
      </c>
      <c r="D1193" s="3">
        <f t="shared" si="36"/>
        <v>0.98695823777637715</v>
      </c>
      <c r="E1193" s="11">
        <f t="shared" si="37"/>
        <v>1.959113648774068E-4</v>
      </c>
    </row>
    <row r="1194" spans="1:5" x14ac:dyDescent="0.25">
      <c r="A1194" s="1">
        <v>42276</v>
      </c>
      <c r="B1194" s="3">
        <v>77.379261999999997</v>
      </c>
      <c r="C1194" s="11">
        <v>1.3602736088051851E-2</v>
      </c>
      <c r="D1194" s="3">
        <f t="shared" si="36"/>
        <v>1.013602736088052</v>
      </c>
      <c r="E1194" s="11">
        <f t="shared" si="37"/>
        <v>1.5996340996204402E-4</v>
      </c>
    </row>
    <row r="1195" spans="1:5" x14ac:dyDescent="0.25">
      <c r="A1195" s="1">
        <v>42277</v>
      </c>
      <c r="B1195" s="3">
        <v>78.180356000000003</v>
      </c>
      <c r="C1195" s="11">
        <v>1.0352825541293043E-2</v>
      </c>
      <c r="D1195" s="3">
        <f t="shared" si="36"/>
        <v>1.010352825541293</v>
      </c>
      <c r="E1195" s="11">
        <f t="shared" si="37"/>
        <v>8.8317773909857872E-5</v>
      </c>
    </row>
    <row r="1196" spans="1:5" x14ac:dyDescent="0.25">
      <c r="A1196" s="1">
        <v>42278</v>
      </c>
      <c r="B1196" s="3">
        <v>78.348483999999999</v>
      </c>
      <c r="C1196" s="11">
        <v>2.1505146382295296E-3</v>
      </c>
      <c r="D1196" s="3">
        <f t="shared" si="36"/>
        <v>1.0021505146382295</v>
      </c>
      <c r="E1196" s="11">
        <f t="shared" si="37"/>
        <v>1.4290833922117973E-6</v>
      </c>
    </row>
    <row r="1197" spans="1:5" x14ac:dyDescent="0.25">
      <c r="A1197" s="1">
        <v>42279</v>
      </c>
      <c r="B1197" s="3">
        <v>78.694631999999999</v>
      </c>
      <c r="C1197" s="11">
        <v>4.4180561298416375E-3</v>
      </c>
      <c r="D1197" s="3">
        <f t="shared" si="36"/>
        <v>1.0044180561298417</v>
      </c>
      <c r="E1197" s="11">
        <f t="shared" si="37"/>
        <v>1.1992259926262786E-5</v>
      </c>
    </row>
    <row r="1198" spans="1:5" x14ac:dyDescent="0.25">
      <c r="A1198" s="1">
        <v>42282</v>
      </c>
      <c r="B1198" s="3">
        <v>81.661627999999993</v>
      </c>
      <c r="C1198" s="11">
        <v>3.7702647875651731E-2</v>
      </c>
      <c r="D1198" s="3">
        <f t="shared" si="36"/>
        <v>1.0377026478756517</v>
      </c>
      <c r="E1198" s="11">
        <f t="shared" si="37"/>
        <v>1.3503843416794155E-3</v>
      </c>
    </row>
    <row r="1199" spans="1:5" x14ac:dyDescent="0.25">
      <c r="A1199" s="1">
        <v>42283</v>
      </c>
      <c r="B1199" s="3">
        <v>81.058338000000006</v>
      </c>
      <c r="C1199" s="11">
        <v>-7.3876802945930381E-3</v>
      </c>
      <c r="D1199" s="3">
        <f t="shared" si="36"/>
        <v>0.99261231970540698</v>
      </c>
      <c r="E1199" s="11">
        <f t="shared" si="37"/>
        <v>6.9601513818703256E-5</v>
      </c>
    </row>
    <row r="1200" spans="1:5" x14ac:dyDescent="0.25">
      <c r="A1200" s="1">
        <v>42284</v>
      </c>
      <c r="B1200" s="3">
        <v>82.195688000000004</v>
      </c>
      <c r="C1200" s="11">
        <v>1.4031252404903711E-2</v>
      </c>
      <c r="D1200" s="3">
        <f t="shared" si="36"/>
        <v>1.0140312524049038</v>
      </c>
      <c r="E1200" s="11">
        <f t="shared" si="37"/>
        <v>1.7098649716371607E-4</v>
      </c>
    </row>
    <row r="1201" spans="1:5" x14ac:dyDescent="0.25">
      <c r="A1201" s="1">
        <v>42285</v>
      </c>
      <c r="B1201" s="3">
        <v>82.680295999999998</v>
      </c>
      <c r="C1201" s="11">
        <v>5.8957837301634895E-3</v>
      </c>
      <c r="D1201" s="3">
        <f t="shared" si="36"/>
        <v>1.0058957837301634</v>
      </c>
      <c r="E1201" s="11">
        <f t="shared" si="37"/>
        <v>2.4410633602912353E-5</v>
      </c>
    </row>
    <row r="1202" spans="1:5" x14ac:dyDescent="0.25">
      <c r="A1202" s="1">
        <v>42286</v>
      </c>
      <c r="B1202" s="3">
        <v>82.779194000000004</v>
      </c>
      <c r="C1202" s="11">
        <v>1.1961495638574573E-3</v>
      </c>
      <c r="D1202" s="3">
        <f t="shared" si="36"/>
        <v>1.0011961495638575</v>
      </c>
      <c r="E1202" s="11">
        <f t="shared" si="37"/>
        <v>5.8118450462420117E-8</v>
      </c>
    </row>
    <row r="1203" spans="1:5" x14ac:dyDescent="0.25">
      <c r="A1203" s="1">
        <v>42289</v>
      </c>
      <c r="B1203" s="3">
        <v>83.105564999999999</v>
      </c>
      <c r="C1203" s="11">
        <v>3.9426694587047393E-3</v>
      </c>
      <c r="D1203" s="3">
        <f t="shared" si="36"/>
        <v>1.0039426694587048</v>
      </c>
      <c r="E1203" s="11">
        <f t="shared" si="37"/>
        <v>8.9257393022999653E-6</v>
      </c>
    </row>
    <row r="1204" spans="1:5" x14ac:dyDescent="0.25">
      <c r="A1204" s="1">
        <v>42290</v>
      </c>
      <c r="B1204" s="3">
        <v>82.680295999999998</v>
      </c>
      <c r="C1204" s="11">
        <v>-5.1172144729417354E-3</v>
      </c>
      <c r="D1204" s="3">
        <f t="shared" si="36"/>
        <v>0.99488278552705822</v>
      </c>
      <c r="E1204" s="11">
        <f t="shared" si="37"/>
        <v>3.6872661531761799E-5</v>
      </c>
    </row>
    <row r="1205" spans="1:5" x14ac:dyDescent="0.25">
      <c r="A1205" s="1">
        <v>42291</v>
      </c>
      <c r="B1205" s="3">
        <v>81.889100999999997</v>
      </c>
      <c r="C1205" s="11">
        <v>-9.5693295534404216E-3</v>
      </c>
      <c r="D1205" s="3">
        <f t="shared" si="36"/>
        <v>0.99043067044655952</v>
      </c>
      <c r="E1205" s="11">
        <f t="shared" si="37"/>
        <v>1.1076302549691402E-4</v>
      </c>
    </row>
    <row r="1206" spans="1:5" x14ac:dyDescent="0.25">
      <c r="A1206" s="1">
        <v>42292</v>
      </c>
      <c r="B1206" s="3">
        <v>82.067121</v>
      </c>
      <c r="C1206" s="11">
        <v>2.1739156716350278E-3</v>
      </c>
      <c r="D1206" s="3">
        <f t="shared" si="36"/>
        <v>1.0021739156716349</v>
      </c>
      <c r="E1206" s="11">
        <f t="shared" si="37"/>
        <v>1.4855801924940872E-6</v>
      </c>
    </row>
    <row r="1207" spans="1:5" x14ac:dyDescent="0.25">
      <c r="A1207" s="1">
        <v>42293</v>
      </c>
      <c r="B1207" s="3">
        <v>83.204464000000002</v>
      </c>
      <c r="C1207" s="11">
        <v>1.385869256946398E-2</v>
      </c>
      <c r="D1207" s="3">
        <f t="shared" si="36"/>
        <v>1.0138586925694639</v>
      </c>
      <c r="E1207" s="11">
        <f t="shared" si="37"/>
        <v>1.6650342694082929E-4</v>
      </c>
    </row>
    <row r="1208" spans="1:5" x14ac:dyDescent="0.25">
      <c r="A1208" s="1">
        <v>42296</v>
      </c>
      <c r="B1208" s="3">
        <v>83.965997000000002</v>
      </c>
      <c r="C1208" s="11">
        <v>9.152549795885952E-3</v>
      </c>
      <c r="D1208" s="3">
        <f t="shared" si="36"/>
        <v>1.009152549795886</v>
      </c>
      <c r="E1208" s="11">
        <f t="shared" si="37"/>
        <v>6.7198644208924394E-5</v>
      </c>
    </row>
    <row r="1209" spans="1:5" x14ac:dyDescent="0.25">
      <c r="A1209" s="1">
        <v>42297</v>
      </c>
      <c r="B1209" s="3">
        <v>83.797869000000006</v>
      </c>
      <c r="C1209" s="11">
        <v>-2.002334349701056E-3</v>
      </c>
      <c r="D1209" s="3">
        <f t="shared" si="36"/>
        <v>0.9979976656502989</v>
      </c>
      <c r="E1209" s="11">
        <f t="shared" si="37"/>
        <v>8.7462515975583041E-6</v>
      </c>
    </row>
    <row r="1210" spans="1:5" x14ac:dyDescent="0.25">
      <c r="A1210" s="1">
        <v>42298</v>
      </c>
      <c r="B1210" s="3">
        <v>83.886875000000003</v>
      </c>
      <c r="C1210" s="11">
        <v>1.0621511150838178E-3</v>
      </c>
      <c r="D1210" s="3">
        <f t="shared" si="36"/>
        <v>1.0010621511150839</v>
      </c>
      <c r="E1210" s="11">
        <f t="shared" si="37"/>
        <v>1.1465962945176858E-8</v>
      </c>
    </row>
    <row r="1211" spans="1:5" x14ac:dyDescent="0.25">
      <c r="A1211" s="1">
        <v>42299</v>
      </c>
      <c r="B1211" s="3">
        <v>88.614288000000002</v>
      </c>
      <c r="C1211" s="11">
        <v>5.6354620433768675E-2</v>
      </c>
      <c r="D1211" s="3">
        <f t="shared" si="36"/>
        <v>1.0563546204337686</v>
      </c>
      <c r="E1211" s="11">
        <f t="shared" si="37"/>
        <v>3.0691099801471301E-3</v>
      </c>
    </row>
    <row r="1212" spans="1:5" x14ac:dyDescent="0.25">
      <c r="A1212" s="1">
        <v>42300</v>
      </c>
      <c r="B1212" s="3">
        <v>88.901099000000002</v>
      </c>
      <c r="C1212" s="11">
        <v>3.2366225184814455E-3</v>
      </c>
      <c r="D1212" s="3">
        <f t="shared" si="36"/>
        <v>1.0032366225184814</v>
      </c>
      <c r="E1212" s="11">
        <f t="shared" si="37"/>
        <v>5.2054733236052299E-6</v>
      </c>
    </row>
    <row r="1213" spans="1:5" x14ac:dyDescent="0.25">
      <c r="A1213" s="1">
        <v>42303</v>
      </c>
      <c r="B1213" s="3">
        <v>88.891206999999994</v>
      </c>
      <c r="C1213" s="11">
        <v>-1.1126971557469479E-4</v>
      </c>
      <c r="D1213" s="3">
        <f t="shared" si="36"/>
        <v>0.99988873028442526</v>
      </c>
      <c r="E1213" s="11">
        <f t="shared" si="37"/>
        <v>1.1370843948772962E-6</v>
      </c>
    </row>
    <row r="1214" spans="1:5" x14ac:dyDescent="0.25">
      <c r="A1214" s="1">
        <v>42304</v>
      </c>
      <c r="B1214" s="3">
        <v>89.494496999999996</v>
      </c>
      <c r="C1214" s="11">
        <v>6.7868355078135149E-3</v>
      </c>
      <c r="D1214" s="3">
        <f t="shared" si="36"/>
        <v>1.0067868355078136</v>
      </c>
      <c r="E1214" s="11">
        <f t="shared" si="37"/>
        <v>3.4009467030242807E-5</v>
      </c>
    </row>
    <row r="1215" spans="1:5" x14ac:dyDescent="0.25">
      <c r="A1215" s="1">
        <v>42305</v>
      </c>
      <c r="B1215" s="3">
        <v>89.929659000000001</v>
      </c>
      <c r="C1215" s="11">
        <v>4.8624442238052405E-3</v>
      </c>
      <c r="D1215" s="3">
        <f t="shared" si="36"/>
        <v>1.0048624442238052</v>
      </c>
      <c r="E1215" s="11">
        <f t="shared" si="37"/>
        <v>1.5267558646235647E-5</v>
      </c>
    </row>
    <row r="1216" spans="1:5" x14ac:dyDescent="0.25">
      <c r="A1216" s="1">
        <v>42306</v>
      </c>
      <c r="B1216" s="3">
        <v>89.089010999999999</v>
      </c>
      <c r="C1216" s="11">
        <v>-9.3478392929300623E-3</v>
      </c>
      <c r="D1216" s="3">
        <f t="shared" si="36"/>
        <v>0.99065216070706996</v>
      </c>
      <c r="E1216" s="11">
        <f t="shared" si="37"/>
        <v>1.06149978602741E-4</v>
      </c>
    </row>
    <row r="1217" spans="1:5" x14ac:dyDescent="0.25">
      <c r="A1217" s="1">
        <v>42307</v>
      </c>
      <c r="B1217" s="3">
        <v>88.386823000000007</v>
      </c>
      <c r="C1217" s="11">
        <v>-7.8818699648601168E-3</v>
      </c>
      <c r="D1217" s="3">
        <f t="shared" si="36"/>
        <v>0.99211813003513993</v>
      </c>
      <c r="E1217" s="11">
        <f t="shared" si="37"/>
        <v>7.8091541139809078E-5</v>
      </c>
    </row>
    <row r="1218" spans="1:5" x14ac:dyDescent="0.25">
      <c r="A1218" s="1">
        <v>42310</v>
      </c>
      <c r="B1218" s="3">
        <v>88.159350000000003</v>
      </c>
      <c r="C1218" s="11">
        <v>-2.5736076066452049E-3</v>
      </c>
      <c r="D1218" s="3">
        <f t="shared" si="36"/>
        <v>0.99742639239335484</v>
      </c>
      <c r="E1218" s="11">
        <f t="shared" si="37"/>
        <v>1.245157890763885E-5</v>
      </c>
    </row>
    <row r="1219" spans="1:5" x14ac:dyDescent="0.25">
      <c r="A1219" s="1">
        <v>42311</v>
      </c>
      <c r="B1219" s="3">
        <v>87.259365000000003</v>
      </c>
      <c r="C1219" s="11">
        <v>-1.0208616556269992E-2</v>
      </c>
      <c r="D1219" s="3">
        <f t="shared" si="36"/>
        <v>0.98979138344372997</v>
      </c>
      <c r="E1219" s="11">
        <f t="shared" si="37"/>
        <v>1.2462793946467601E-4</v>
      </c>
    </row>
    <row r="1220" spans="1:5" x14ac:dyDescent="0.25">
      <c r="A1220" s="1">
        <v>42312</v>
      </c>
      <c r="B1220" s="3">
        <v>87.209912000000003</v>
      </c>
      <c r="C1220" s="11">
        <v>-5.667357308868767E-4</v>
      </c>
      <c r="D1220" s="3">
        <f t="shared" ref="D1220:D1259" si="38">1+C1220</f>
        <v>0.99943326426911316</v>
      </c>
      <c r="E1220" s="11">
        <f t="shared" ref="E1220:E1259" si="39">(C1220-$J$6)^2</f>
        <v>2.3158983994505363E-6</v>
      </c>
    </row>
    <row r="1221" spans="1:5" x14ac:dyDescent="0.25">
      <c r="A1221" s="1">
        <v>42313</v>
      </c>
      <c r="B1221" s="3">
        <v>86.735189000000005</v>
      </c>
      <c r="C1221" s="11">
        <v>-5.4434523451875206E-3</v>
      </c>
      <c r="D1221" s="3">
        <f t="shared" si="38"/>
        <v>0.9945565476548125</v>
      </c>
      <c r="E1221" s="11">
        <f t="shared" si="39"/>
        <v>4.0941112238857029E-5</v>
      </c>
    </row>
    <row r="1222" spans="1:5" x14ac:dyDescent="0.25">
      <c r="A1222" s="1">
        <v>42314</v>
      </c>
      <c r="B1222" s="3">
        <v>85.311036000000001</v>
      </c>
      <c r="C1222" s="11">
        <v>-1.6419552622408004E-2</v>
      </c>
      <c r="D1222" s="3">
        <f t="shared" si="38"/>
        <v>0.98358044737759198</v>
      </c>
      <c r="E1222" s="11">
        <f t="shared" si="39"/>
        <v>3.018775765414187E-4</v>
      </c>
    </row>
    <row r="1223" spans="1:5" x14ac:dyDescent="0.25">
      <c r="A1223" s="1">
        <v>42317</v>
      </c>
      <c r="B1223" s="3">
        <v>84.954995999999994</v>
      </c>
      <c r="C1223" s="11">
        <v>-4.1734342553290203E-3</v>
      </c>
      <c r="D1223" s="3">
        <f t="shared" si="38"/>
        <v>0.99582656574467099</v>
      </c>
      <c r="E1223" s="11">
        <f t="shared" si="39"/>
        <v>2.6301575162911298E-5</v>
      </c>
    </row>
    <row r="1224" spans="1:5" x14ac:dyDescent="0.25">
      <c r="A1224" s="1">
        <v>42318</v>
      </c>
      <c r="B1224" s="3">
        <v>86.181352000000004</v>
      </c>
      <c r="C1224" s="11">
        <v>1.4435360576086777E-2</v>
      </c>
      <c r="D1224" s="3">
        <f t="shared" si="38"/>
        <v>1.0144353605760867</v>
      </c>
      <c r="E1224" s="11">
        <f t="shared" si="39"/>
        <v>1.8171818337504492E-4</v>
      </c>
    </row>
    <row r="1225" spans="1:5" x14ac:dyDescent="0.25">
      <c r="A1225" s="1">
        <v>42319</v>
      </c>
      <c r="B1225" s="3">
        <v>87.506614999999996</v>
      </c>
      <c r="C1225" s="11">
        <v>1.5377607443429206E-2</v>
      </c>
      <c r="D1225" s="3">
        <f t="shared" si="38"/>
        <v>1.0153776074434293</v>
      </c>
      <c r="E1225" s="11">
        <f t="shared" si="39"/>
        <v>2.0800953212673961E-4</v>
      </c>
    </row>
    <row r="1226" spans="1:5" x14ac:dyDescent="0.25">
      <c r="A1226" s="1">
        <v>42320</v>
      </c>
      <c r="B1226" s="3">
        <v>85.864873000000003</v>
      </c>
      <c r="C1226" s="11">
        <v>-1.8761347356425494E-2</v>
      </c>
      <c r="D1226" s="3">
        <f t="shared" si="38"/>
        <v>0.98123865264357446</v>
      </c>
      <c r="E1226" s="11">
        <f t="shared" si="39"/>
        <v>3.8873718744037925E-4</v>
      </c>
    </row>
    <row r="1227" spans="1:5" x14ac:dyDescent="0.25">
      <c r="A1227" s="1">
        <v>42321</v>
      </c>
      <c r="B1227" s="3">
        <v>85.904433999999995</v>
      </c>
      <c r="C1227" s="11">
        <v>4.6073555597050687E-4</v>
      </c>
      <c r="D1227" s="3">
        <f t="shared" si="38"/>
        <v>1.0004607355559705</v>
      </c>
      <c r="E1227" s="11">
        <f t="shared" si="39"/>
        <v>2.4436839959746075E-7</v>
      </c>
    </row>
    <row r="1228" spans="1:5" x14ac:dyDescent="0.25">
      <c r="A1228" s="1">
        <v>42324</v>
      </c>
      <c r="B1228" s="3">
        <v>87.051668000000006</v>
      </c>
      <c r="C1228" s="11">
        <v>1.3354770488331391E-2</v>
      </c>
      <c r="D1228" s="3">
        <f t="shared" si="38"/>
        <v>1.0133547704883314</v>
      </c>
      <c r="E1228" s="11">
        <f t="shared" si="39"/>
        <v>1.5375252561903216E-4</v>
      </c>
    </row>
    <row r="1229" spans="1:5" x14ac:dyDescent="0.25">
      <c r="A1229" s="1">
        <v>42325</v>
      </c>
      <c r="B1229" s="3">
        <v>86.201136000000005</v>
      </c>
      <c r="C1229" s="11">
        <v>-9.7704273742348184E-3</v>
      </c>
      <c r="D1229" s="3">
        <f t="shared" si="38"/>
        <v>0.99022957262576516</v>
      </c>
      <c r="E1229" s="11">
        <f t="shared" si="39"/>
        <v>1.1503633421662858E-4</v>
      </c>
    </row>
    <row r="1230" spans="1:5" x14ac:dyDescent="0.25">
      <c r="A1230" s="1">
        <v>42326</v>
      </c>
      <c r="B1230" s="3">
        <v>87.793418000000003</v>
      </c>
      <c r="C1230" s="11">
        <v>1.8471705523695155E-2</v>
      </c>
      <c r="D1230" s="3">
        <f t="shared" si="38"/>
        <v>1.0184717055236951</v>
      </c>
      <c r="E1230" s="11">
        <f t="shared" si="39"/>
        <v>3.0683245426616705E-4</v>
      </c>
    </row>
    <row r="1231" spans="1:5" x14ac:dyDescent="0.25">
      <c r="A1231" s="1">
        <v>42327</v>
      </c>
      <c r="B1231" s="3">
        <v>88.337370000000007</v>
      </c>
      <c r="C1231" s="11">
        <v>6.195817549784933E-3</v>
      </c>
      <c r="D1231" s="3">
        <f t="shared" si="38"/>
        <v>1.0061958175497849</v>
      </c>
      <c r="E1231" s="11">
        <f t="shared" si="39"/>
        <v>2.7465415192941973E-5</v>
      </c>
    </row>
    <row r="1232" spans="1:5" x14ac:dyDescent="0.25">
      <c r="A1232" s="1">
        <v>42328</v>
      </c>
      <c r="B1232" s="3">
        <v>86.913208999999995</v>
      </c>
      <c r="C1232" s="11">
        <v>-1.6121840620792902E-2</v>
      </c>
      <c r="D1232" s="3">
        <f t="shared" si="38"/>
        <v>0.98387815937920708</v>
      </c>
      <c r="E1232" s="11">
        <f t="shared" si="39"/>
        <v>2.9162094050247725E-4</v>
      </c>
    </row>
    <row r="1233" spans="1:5" x14ac:dyDescent="0.25">
      <c r="A1233" s="1">
        <v>42331</v>
      </c>
      <c r="B1233" s="3">
        <v>88.159350000000003</v>
      </c>
      <c r="C1233" s="11">
        <v>1.4337763089612866E-2</v>
      </c>
      <c r="D1233" s="3">
        <f t="shared" si="38"/>
        <v>1.0143377630896129</v>
      </c>
      <c r="E1233" s="11">
        <f t="shared" si="39"/>
        <v>1.790964240567222E-4</v>
      </c>
    </row>
    <row r="1234" spans="1:5" x14ac:dyDescent="0.25">
      <c r="A1234" s="1">
        <v>42332</v>
      </c>
      <c r="B1234" s="3">
        <v>88.456052</v>
      </c>
      <c r="C1234" s="11">
        <v>3.3655193691876839E-3</v>
      </c>
      <c r="D1234" s="3">
        <f t="shared" si="38"/>
        <v>1.0033655193691877</v>
      </c>
      <c r="E1234" s="11">
        <f t="shared" si="39"/>
        <v>5.8102571062135448E-6</v>
      </c>
    </row>
    <row r="1235" spans="1:5" x14ac:dyDescent="0.25">
      <c r="A1235" s="1">
        <v>42333</v>
      </c>
      <c r="B1235" s="3">
        <v>88.802200999999997</v>
      </c>
      <c r="C1235" s="11">
        <v>3.9132313976662321E-3</v>
      </c>
      <c r="D1235" s="3">
        <f t="shared" si="38"/>
        <v>1.0039132313976662</v>
      </c>
      <c r="E1235" s="11">
        <f t="shared" si="39"/>
        <v>8.750707741878152E-6</v>
      </c>
    </row>
    <row r="1236" spans="1:5" x14ac:dyDescent="0.25">
      <c r="A1236" s="1">
        <v>42335</v>
      </c>
      <c r="B1236" s="3">
        <v>89.573617999999996</v>
      </c>
      <c r="C1236" s="11">
        <v>8.686913064238121E-3</v>
      </c>
      <c r="D1236" s="3">
        <f t="shared" si="38"/>
        <v>1.0086869130642382</v>
      </c>
      <c r="E1236" s="11">
        <f t="shared" si="39"/>
        <v>5.9781368124205953E-5</v>
      </c>
    </row>
    <row r="1237" spans="1:5" x14ac:dyDescent="0.25">
      <c r="A1237" s="1">
        <v>42338</v>
      </c>
      <c r="B1237" s="3">
        <v>88.762640000000005</v>
      </c>
      <c r="C1237" s="11">
        <v>-9.0537595567479652E-3</v>
      </c>
      <c r="D1237" s="3">
        <f t="shared" si="38"/>
        <v>0.99094624044325208</v>
      </c>
      <c r="E1237" s="11">
        <f t="shared" si="39"/>
        <v>1.0017670669567429E-4</v>
      </c>
    </row>
    <row r="1238" spans="1:5" x14ac:dyDescent="0.25">
      <c r="A1238" s="1">
        <v>42339</v>
      </c>
      <c r="B1238" s="3">
        <v>90.631846999999993</v>
      </c>
      <c r="C1238" s="11">
        <v>2.1058488120677669E-2</v>
      </c>
      <c r="D1238" s="3">
        <f t="shared" si="38"/>
        <v>1.0210584881206777</v>
      </c>
      <c r="E1238" s="11">
        <f t="shared" si="39"/>
        <v>4.0414734461335033E-4</v>
      </c>
    </row>
    <row r="1239" spans="1:5" x14ac:dyDescent="0.25">
      <c r="A1239" s="1">
        <v>42340</v>
      </c>
      <c r="B1239" s="3">
        <v>89.850537000000003</v>
      </c>
      <c r="C1239" s="11">
        <v>-8.6207004034684481E-3</v>
      </c>
      <c r="D1239" s="3">
        <f t="shared" si="38"/>
        <v>0.99137929959653159</v>
      </c>
      <c r="E1239" s="11">
        <f t="shared" si="39"/>
        <v>9.1695414792734552E-5</v>
      </c>
    </row>
    <row r="1240" spans="1:5" x14ac:dyDescent="0.25">
      <c r="A1240" s="1">
        <v>42341</v>
      </c>
      <c r="B1240" s="3">
        <v>88.802200999999997</v>
      </c>
      <c r="C1240" s="11">
        <v>-1.166755408484655E-2</v>
      </c>
      <c r="D1240" s="3">
        <f t="shared" si="38"/>
        <v>0.98833244591515346</v>
      </c>
      <c r="E1240" s="11">
        <f t="shared" si="39"/>
        <v>1.5933068620609407E-4</v>
      </c>
    </row>
    <row r="1241" spans="1:5" x14ac:dyDescent="0.25">
      <c r="A1241" s="1">
        <v>42342</v>
      </c>
      <c r="B1241" s="3">
        <v>91.403265000000005</v>
      </c>
      <c r="C1241" s="11">
        <v>2.9290535264998759E-2</v>
      </c>
      <c r="D1241" s="3">
        <f t="shared" si="38"/>
        <v>1.0292905352649988</v>
      </c>
      <c r="E1241" s="11">
        <f t="shared" si="39"/>
        <v>8.0289848533761539E-4</v>
      </c>
    </row>
    <row r="1242" spans="1:5" x14ac:dyDescent="0.25">
      <c r="A1242" s="1">
        <v>42345</v>
      </c>
      <c r="B1242" s="3">
        <v>90.809866999999997</v>
      </c>
      <c r="C1242" s="11">
        <v>-6.4920875638305436E-3</v>
      </c>
      <c r="D1242" s="3">
        <f t="shared" si="38"/>
        <v>0.99350791243616943</v>
      </c>
      <c r="E1242" s="11">
        <f t="shared" si="39"/>
        <v>5.5460183756863798E-5</v>
      </c>
    </row>
    <row r="1243" spans="1:5" x14ac:dyDescent="0.25">
      <c r="A1243" s="1">
        <v>42346</v>
      </c>
      <c r="B1243" s="3">
        <v>91.541724000000002</v>
      </c>
      <c r="C1243" s="11">
        <v>8.0592233440888658E-3</v>
      </c>
      <c r="D1243" s="3">
        <f t="shared" si="38"/>
        <v>1.0080592233440888</v>
      </c>
      <c r="E1243" s="11">
        <f t="shared" si="39"/>
        <v>5.0468968048536506E-5</v>
      </c>
    </row>
    <row r="1244" spans="1:5" x14ac:dyDescent="0.25">
      <c r="A1244" s="1">
        <v>42347</v>
      </c>
      <c r="B1244" s="3">
        <v>89.939550999999994</v>
      </c>
      <c r="C1244" s="11">
        <v>-1.7502106471143232E-2</v>
      </c>
      <c r="D1244" s="3">
        <f t="shared" si="38"/>
        <v>0.98249789352885675</v>
      </c>
      <c r="E1244" s="11">
        <f t="shared" si="39"/>
        <v>3.4066743262402266E-4</v>
      </c>
    </row>
    <row r="1245" spans="1:5" x14ac:dyDescent="0.25">
      <c r="A1245" s="1">
        <v>42348</v>
      </c>
      <c r="B1245" s="3">
        <v>90.555987999999999</v>
      </c>
      <c r="C1245" s="11">
        <v>6.8539034623377746E-3</v>
      </c>
      <c r="D1245" s="3">
        <f t="shared" si="38"/>
        <v>1.0068539034623378</v>
      </c>
      <c r="E1245" s="11">
        <f t="shared" si="39"/>
        <v>3.4796214056564612E-5</v>
      </c>
    </row>
    <row r="1246" spans="1:5" x14ac:dyDescent="0.25">
      <c r="A1246" s="1">
        <v>42349</v>
      </c>
      <c r="B1246" s="3">
        <v>89.919670999999994</v>
      </c>
      <c r="C1246" s="11">
        <v>-7.0267799408251759E-3</v>
      </c>
      <c r="D1246" s="3">
        <f t="shared" si="38"/>
        <v>0.99297322005917488</v>
      </c>
      <c r="E1246" s="11">
        <f t="shared" si="39"/>
        <v>6.370995846284667E-5</v>
      </c>
    </row>
    <row r="1247" spans="1:5" x14ac:dyDescent="0.25">
      <c r="A1247" s="1">
        <v>42352</v>
      </c>
      <c r="B1247" s="3">
        <v>91.301672999999994</v>
      </c>
      <c r="C1247" s="11">
        <v>1.536929555714233E-2</v>
      </c>
      <c r="D1247" s="3">
        <f t="shared" si="38"/>
        <v>1.0153692955571423</v>
      </c>
      <c r="E1247" s="11">
        <f t="shared" si="39"/>
        <v>2.0776984426302208E-4</v>
      </c>
    </row>
    <row r="1248" spans="1:5" x14ac:dyDescent="0.25">
      <c r="A1248" s="1">
        <v>42353</v>
      </c>
      <c r="B1248" s="3">
        <v>92.793042999999997</v>
      </c>
      <c r="C1248" s="11">
        <v>1.6334530912703028E-2</v>
      </c>
      <c r="D1248" s="3">
        <f t="shared" si="38"/>
        <v>1.016334530912703</v>
      </c>
      <c r="E1248" s="11">
        <f t="shared" si="39"/>
        <v>2.3652776019015875E-4</v>
      </c>
    </row>
    <row r="1249" spans="1:5" x14ac:dyDescent="0.25">
      <c r="A1249" s="1">
        <v>42354</v>
      </c>
      <c r="B1249" s="3">
        <v>93.538728000000006</v>
      </c>
      <c r="C1249" s="11">
        <v>8.0360011471981678E-3</v>
      </c>
      <c r="D1249" s="3">
        <f t="shared" si="38"/>
        <v>1.0080360011471983</v>
      </c>
      <c r="E1249" s="11">
        <f t="shared" si="39"/>
        <v>5.0139559310806243E-5</v>
      </c>
    </row>
    <row r="1250" spans="1:5" x14ac:dyDescent="0.25">
      <c r="A1250" s="1">
        <v>42355</v>
      </c>
      <c r="B1250" s="3">
        <v>92.494765999999998</v>
      </c>
      <c r="C1250" s="11">
        <v>-1.1160746167085012E-2</v>
      </c>
      <c r="D1250" s="3">
        <f t="shared" si="38"/>
        <v>0.98883925383291493</v>
      </c>
      <c r="E1250" s="11">
        <f t="shared" si="39"/>
        <v>1.4679304690944599E-4</v>
      </c>
    </row>
    <row r="1251" spans="1:5" x14ac:dyDescent="0.25">
      <c r="A1251" s="1">
        <v>42356</v>
      </c>
      <c r="B1251" s="3">
        <v>91.112763000000001</v>
      </c>
      <c r="C1251" s="11">
        <v>-1.494141841496196E-2</v>
      </c>
      <c r="D1251" s="3">
        <f t="shared" si="38"/>
        <v>0.98505858158503801</v>
      </c>
      <c r="E1251" s="11">
        <f t="shared" si="39"/>
        <v>2.5269840364451813E-4</v>
      </c>
    </row>
    <row r="1252" spans="1:5" x14ac:dyDescent="0.25">
      <c r="A1252" s="1">
        <v>42359</v>
      </c>
      <c r="B1252" s="3">
        <v>91.649658000000002</v>
      </c>
      <c r="C1252" s="11">
        <v>5.892643163504999E-3</v>
      </c>
      <c r="D1252" s="3">
        <f t="shared" si="38"/>
        <v>1.0058926431635049</v>
      </c>
      <c r="E1252" s="11">
        <f t="shared" si="39"/>
        <v>2.4379610196249094E-5</v>
      </c>
    </row>
    <row r="1253" spans="1:5" x14ac:dyDescent="0.25">
      <c r="A1253" s="1">
        <v>42360</v>
      </c>
      <c r="B1253" s="3">
        <v>93.001834000000002</v>
      </c>
      <c r="C1253" s="11">
        <v>1.4753748453703995E-2</v>
      </c>
      <c r="D1253" s="3">
        <f t="shared" si="38"/>
        <v>1.0147537484537039</v>
      </c>
      <c r="E1253" s="11">
        <f t="shared" si="39"/>
        <v>1.9040347523195498E-4</v>
      </c>
    </row>
    <row r="1254" spans="1:5" x14ac:dyDescent="0.25">
      <c r="A1254" s="1">
        <v>42361</v>
      </c>
      <c r="B1254" s="3">
        <v>93.310047999999995</v>
      </c>
      <c r="C1254" s="11">
        <v>3.3140636774968593E-3</v>
      </c>
      <c r="D1254" s="3">
        <f t="shared" si="38"/>
        <v>1.0033140636774969</v>
      </c>
      <c r="E1254" s="11">
        <f t="shared" si="39"/>
        <v>5.5648423085672658E-6</v>
      </c>
    </row>
    <row r="1255" spans="1:5" x14ac:dyDescent="0.25">
      <c r="A1255" s="1">
        <v>42362</v>
      </c>
      <c r="B1255" s="3">
        <v>93.379644999999996</v>
      </c>
      <c r="C1255" s="11">
        <v>7.4586822632436854E-4</v>
      </c>
      <c r="D1255" s="3">
        <f t="shared" si="38"/>
        <v>1.0007458682263244</v>
      </c>
      <c r="E1255" s="11">
        <f t="shared" si="39"/>
        <v>4.3766168009764593E-8</v>
      </c>
    </row>
    <row r="1256" spans="1:5" x14ac:dyDescent="0.25">
      <c r="A1256" s="1">
        <v>42366</v>
      </c>
      <c r="B1256" s="3">
        <v>93.787289000000001</v>
      </c>
      <c r="C1256" s="11">
        <v>4.3654481659252909E-3</v>
      </c>
      <c r="D1256" s="3">
        <f t="shared" si="38"/>
        <v>1.0043654481659252</v>
      </c>
      <c r="E1256" s="11">
        <f t="shared" si="39"/>
        <v>1.1630666423036722E-5</v>
      </c>
    </row>
    <row r="1257" spans="1:5" x14ac:dyDescent="0.25">
      <c r="A1257" s="1">
        <v>42367</v>
      </c>
      <c r="B1257" s="3">
        <v>94.443488000000002</v>
      </c>
      <c r="C1257" s="11">
        <v>6.996673077947704E-3</v>
      </c>
      <c r="D1257" s="3">
        <f t="shared" si="38"/>
        <v>1.0069966730779476</v>
      </c>
      <c r="E1257" s="11">
        <f t="shared" si="39"/>
        <v>3.6500945055300882E-5</v>
      </c>
    </row>
    <row r="1258" spans="1:5" x14ac:dyDescent="0.25">
      <c r="A1258" s="1">
        <v>42368</v>
      </c>
      <c r="B1258" s="3">
        <v>94.105447999999996</v>
      </c>
      <c r="C1258" s="11">
        <v>-3.5792833064361893E-3</v>
      </c>
      <c r="D1258" s="3">
        <f t="shared" si="38"/>
        <v>0.9964207166935638</v>
      </c>
      <c r="E1258" s="11">
        <f t="shared" si="39"/>
        <v>2.0560376941556882E-5</v>
      </c>
    </row>
    <row r="1259" spans="1:5" x14ac:dyDescent="0.25">
      <c r="A1259" s="1">
        <v>42369</v>
      </c>
      <c r="B1259" s="3">
        <v>92.663786000000002</v>
      </c>
      <c r="C1259" s="11">
        <v>-1.5319644405709581E-2</v>
      </c>
      <c r="D1259" s="3">
        <f t="shared" si="38"/>
        <v>0.98468035559429046</v>
      </c>
      <c r="E1259" s="11">
        <f t="shared" si="39"/>
        <v>2.6486639012577082E-4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715E1-3A89-4E33-BF3F-3BAD80046469}">
  <dimension ref="A1:M1259"/>
  <sheetViews>
    <sheetView workbookViewId="0">
      <selection sqref="A1:K1048576"/>
    </sheetView>
  </sheetViews>
  <sheetFormatPr defaultRowHeight="15" x14ac:dyDescent="0.25"/>
  <cols>
    <col min="1" max="1" width="10.7109375" bestFit="1" customWidth="1"/>
    <col min="3" max="3" width="18.5703125" bestFit="1" customWidth="1"/>
    <col min="7" max="7" width="9.5703125" bestFit="1" customWidth="1"/>
    <col min="8" max="8" width="13.28515625" bestFit="1" customWidth="1"/>
    <col min="9" max="9" width="20.42578125" bestFit="1" customWidth="1"/>
    <col min="10" max="10" width="14.85546875" bestFit="1" customWidth="1"/>
    <col min="11" max="11" width="18.28515625" bestFit="1" customWidth="1"/>
  </cols>
  <sheetData>
    <row r="1" spans="1:13" ht="15.75" thickBot="1" x14ac:dyDescent="0.3">
      <c r="A1" s="4" t="s">
        <v>0</v>
      </c>
      <c r="B1" s="4" t="s">
        <v>6</v>
      </c>
      <c r="C1" s="4" t="s">
        <v>45</v>
      </c>
      <c r="G1" s="61" t="s">
        <v>47</v>
      </c>
      <c r="H1" s="62"/>
      <c r="I1" s="62"/>
      <c r="J1" s="62"/>
      <c r="K1" s="63"/>
      <c r="L1" s="22"/>
      <c r="M1" s="22"/>
    </row>
    <row r="2" spans="1:13" x14ac:dyDescent="0.25">
      <c r="A2" s="1">
        <v>40546</v>
      </c>
      <c r="B2" s="3">
        <v>30.336245000000002</v>
      </c>
    </row>
    <row r="3" spans="1:13" x14ac:dyDescent="0.25">
      <c r="A3" s="1">
        <v>40547</v>
      </c>
      <c r="B3" s="3">
        <v>30.430537000000001</v>
      </c>
      <c r="C3" s="11">
        <v>3.1082291166886137E-3</v>
      </c>
      <c r="G3" s="28" t="s">
        <v>48</v>
      </c>
      <c r="H3" s="28" t="s">
        <v>49</v>
      </c>
      <c r="I3" s="28" t="s">
        <v>50</v>
      </c>
      <c r="J3" s="28" t="s">
        <v>51</v>
      </c>
      <c r="K3" s="28" t="s">
        <v>52</v>
      </c>
    </row>
    <row r="4" spans="1:13" x14ac:dyDescent="0.25">
      <c r="A4" s="1">
        <v>40548</v>
      </c>
      <c r="B4" s="3">
        <v>31.073436000000001</v>
      </c>
      <c r="C4" s="11">
        <v>2.1126771440149079E-2</v>
      </c>
      <c r="G4" s="24">
        <f>MIN(C3:C1259)</f>
        <v>-5.803178612421659E-2</v>
      </c>
      <c r="H4" s="24">
        <f>MAX(C3:C1259)</f>
        <v>5.6934320740732694E-2</v>
      </c>
      <c r="I4" s="24">
        <f>H4-G4</f>
        <v>0.11496610686494929</v>
      </c>
      <c r="J4" s="25">
        <v>30</v>
      </c>
      <c r="K4" s="26">
        <f>(H4-G4)/(J4-1)</f>
        <v>3.9643485125844587E-3</v>
      </c>
    </row>
    <row r="5" spans="1:13" x14ac:dyDescent="0.25">
      <c r="A5" s="1">
        <v>40549</v>
      </c>
      <c r="B5" s="3">
        <v>31.356313</v>
      </c>
      <c r="C5" s="11">
        <v>9.1034992074902552E-3</v>
      </c>
    </row>
    <row r="6" spans="1:13" x14ac:dyDescent="0.25">
      <c r="A6" s="1">
        <v>40550</v>
      </c>
      <c r="B6" s="3">
        <v>30.379104000000002</v>
      </c>
      <c r="C6" s="11">
        <v>-3.1164665309980751E-2</v>
      </c>
      <c r="G6" s="65" t="s">
        <v>53</v>
      </c>
      <c r="H6" s="64" t="s">
        <v>54</v>
      </c>
      <c r="I6" s="64"/>
    </row>
    <row r="7" spans="1:13" ht="15.75" thickBot="1" x14ac:dyDescent="0.3">
      <c r="A7" s="1">
        <v>40553</v>
      </c>
      <c r="B7" s="3">
        <v>30.070516000000001</v>
      </c>
      <c r="C7" s="11">
        <v>-1.0157903274566633E-2</v>
      </c>
      <c r="G7" s="66"/>
      <c r="H7" s="29" t="s">
        <v>56</v>
      </c>
      <c r="I7" s="29" t="s">
        <v>55</v>
      </c>
      <c r="J7" s="29" t="s">
        <v>57</v>
      </c>
      <c r="K7" s="29" t="s">
        <v>59</v>
      </c>
    </row>
    <row r="8" spans="1:13" x14ac:dyDescent="0.25">
      <c r="A8" s="1">
        <v>40554</v>
      </c>
      <c r="B8" s="3">
        <v>30.541974</v>
      </c>
      <c r="C8" s="11">
        <v>1.56784140318709E-2</v>
      </c>
      <c r="G8" s="30">
        <v>1</v>
      </c>
      <c r="H8" s="31">
        <f>G4</f>
        <v>-5.803178612421659E-2</v>
      </c>
      <c r="I8" s="31">
        <f>H8+$K$4</f>
        <v>-5.406743761163213E-2</v>
      </c>
      <c r="J8" s="32">
        <f>COUNTIFS($C$3:$C$1259,"&gt;="&amp;H8,$C$3:$C$1259,"&lt;"&amp;I8)</f>
        <v>1</v>
      </c>
      <c r="K8" s="33">
        <f>J8/$J$38</f>
        <v>7.955449482895784E-4</v>
      </c>
    </row>
    <row r="9" spans="1:13" x14ac:dyDescent="0.25">
      <c r="A9" s="1">
        <v>40555</v>
      </c>
      <c r="B9" s="3">
        <v>30.739128999999998</v>
      </c>
      <c r="C9" s="11">
        <v>6.4552147153290954E-3</v>
      </c>
      <c r="G9" s="34">
        <v>2</v>
      </c>
      <c r="H9" s="35">
        <f>I8</f>
        <v>-5.406743761163213E-2</v>
      </c>
      <c r="I9" s="35">
        <f>H9+$K$4</f>
        <v>-5.0103089099047669E-2</v>
      </c>
      <c r="J9" s="36">
        <f t="shared" ref="J9:J37" si="0">COUNTIFS($C$3:$C$1259,"&gt;="&amp;H9,$C$3:$C$1259,"&lt;"&amp;I9)</f>
        <v>1</v>
      </c>
      <c r="K9" s="37">
        <f t="shared" ref="K9:K37" si="1">J9/$J$38</f>
        <v>7.955449482895784E-4</v>
      </c>
    </row>
    <row r="10" spans="1:13" x14ac:dyDescent="0.25">
      <c r="A10" s="1">
        <v>40556</v>
      </c>
      <c r="B10" s="3">
        <v>30.644836999999999</v>
      </c>
      <c r="C10" s="11">
        <v>-3.067490949401962E-3</v>
      </c>
      <c r="G10" s="34">
        <v>3</v>
      </c>
      <c r="H10" s="35">
        <f t="shared" ref="H10:H37" si="2">I9</f>
        <v>-5.0103089099047669E-2</v>
      </c>
      <c r="I10" s="35">
        <f t="shared" ref="I10:I37" si="3">H10+$K$4</f>
        <v>-4.6138740586463209E-2</v>
      </c>
      <c r="J10" s="36">
        <f t="shared" si="0"/>
        <v>0</v>
      </c>
      <c r="K10" s="37">
        <f t="shared" si="1"/>
        <v>0</v>
      </c>
    </row>
    <row r="11" spans="1:13" x14ac:dyDescent="0.25">
      <c r="A11" s="1">
        <v>40557</v>
      </c>
      <c r="B11" s="3">
        <v>30.473396999999999</v>
      </c>
      <c r="C11" s="11">
        <v>-5.5944170954474477E-3</v>
      </c>
      <c r="G11" s="34">
        <v>4</v>
      </c>
      <c r="H11" s="35">
        <f t="shared" si="2"/>
        <v>-4.6138740586463209E-2</v>
      </c>
      <c r="I11" s="35">
        <f t="shared" si="3"/>
        <v>-4.2174392073878748E-2</v>
      </c>
      <c r="J11" s="36">
        <f t="shared" si="0"/>
        <v>0</v>
      </c>
      <c r="K11" s="37">
        <f t="shared" si="1"/>
        <v>0</v>
      </c>
    </row>
    <row r="12" spans="1:13" x14ac:dyDescent="0.25">
      <c r="A12" s="1">
        <v>40561</v>
      </c>
      <c r="B12" s="3">
        <v>30.293386000000002</v>
      </c>
      <c r="C12" s="11">
        <v>-5.9071523926261596E-3</v>
      </c>
      <c r="G12" s="34">
        <v>5</v>
      </c>
      <c r="H12" s="35">
        <f t="shared" si="2"/>
        <v>-4.2174392073878748E-2</v>
      </c>
      <c r="I12" s="35">
        <f t="shared" si="3"/>
        <v>-3.8210043561294288E-2</v>
      </c>
      <c r="J12" s="36">
        <f t="shared" si="0"/>
        <v>2</v>
      </c>
      <c r="K12" s="37">
        <f t="shared" si="1"/>
        <v>1.5910898965791568E-3</v>
      </c>
    </row>
    <row r="13" spans="1:13" x14ac:dyDescent="0.25">
      <c r="A13" s="1">
        <v>40562</v>
      </c>
      <c r="B13" s="3">
        <v>30.327674999999999</v>
      </c>
      <c r="C13" s="11">
        <v>1.1318972398792783E-3</v>
      </c>
      <c r="G13" s="34">
        <v>6</v>
      </c>
      <c r="H13" s="35">
        <f t="shared" si="2"/>
        <v>-3.8210043561294288E-2</v>
      </c>
      <c r="I13" s="35">
        <f t="shared" si="3"/>
        <v>-3.4245695048709827E-2</v>
      </c>
      <c r="J13" s="36">
        <f t="shared" si="0"/>
        <v>3</v>
      </c>
      <c r="K13" s="37">
        <f t="shared" si="1"/>
        <v>2.3866348448687352E-3</v>
      </c>
    </row>
    <row r="14" spans="1:13" x14ac:dyDescent="0.25">
      <c r="A14" s="1">
        <v>40563</v>
      </c>
      <c r="B14" s="3">
        <v>30.019082999999998</v>
      </c>
      <c r="C14" s="11">
        <v>-1.0175260714842165E-2</v>
      </c>
      <c r="G14" s="34">
        <v>7</v>
      </c>
      <c r="H14" s="35">
        <f t="shared" si="2"/>
        <v>-3.4245695048709827E-2</v>
      </c>
      <c r="I14" s="35">
        <f t="shared" si="3"/>
        <v>-3.0281346536125367E-2</v>
      </c>
      <c r="J14" s="36">
        <f t="shared" si="0"/>
        <v>3</v>
      </c>
      <c r="K14" s="37">
        <f t="shared" si="1"/>
        <v>2.3866348448687352E-3</v>
      </c>
    </row>
    <row r="15" spans="1:13" x14ac:dyDescent="0.25">
      <c r="A15" s="1">
        <v>40564</v>
      </c>
      <c r="B15" s="3">
        <v>30.156234000000001</v>
      </c>
      <c r="C15" s="11">
        <v>4.5687937902701061E-3</v>
      </c>
      <c r="G15" s="34">
        <v>8</v>
      </c>
      <c r="H15" s="35">
        <f t="shared" si="2"/>
        <v>-3.0281346536125367E-2</v>
      </c>
      <c r="I15" s="35">
        <f t="shared" si="3"/>
        <v>-2.6316998023540907E-2</v>
      </c>
      <c r="J15" s="36">
        <f t="shared" si="0"/>
        <v>9</v>
      </c>
      <c r="K15" s="37">
        <f t="shared" si="1"/>
        <v>7.1599045346062056E-3</v>
      </c>
    </row>
    <row r="16" spans="1:13" x14ac:dyDescent="0.25">
      <c r="A16" s="1">
        <v>40567</v>
      </c>
      <c r="B16" s="3">
        <v>29.950505</v>
      </c>
      <c r="C16" s="11">
        <v>-6.8221051740081865E-3</v>
      </c>
      <c r="G16" s="34">
        <v>9</v>
      </c>
      <c r="H16" s="35">
        <f t="shared" si="2"/>
        <v>-2.6316998023540907E-2</v>
      </c>
      <c r="I16" s="35">
        <f t="shared" si="3"/>
        <v>-2.2352649510956446E-2</v>
      </c>
      <c r="J16" s="36">
        <f t="shared" si="0"/>
        <v>13</v>
      </c>
      <c r="K16" s="37">
        <f t="shared" si="1"/>
        <v>1.0342084327764518E-2</v>
      </c>
    </row>
    <row r="17" spans="1:11" x14ac:dyDescent="0.25">
      <c r="A17" s="1">
        <v>40568</v>
      </c>
      <c r="B17" s="3">
        <v>30.36196</v>
      </c>
      <c r="C17" s="11">
        <v>1.3737831799497209E-2</v>
      </c>
      <c r="G17" s="34">
        <v>10</v>
      </c>
      <c r="H17" s="35">
        <f t="shared" si="2"/>
        <v>-2.2352649510956446E-2</v>
      </c>
      <c r="I17" s="35">
        <f t="shared" si="3"/>
        <v>-1.8388300998371986E-2</v>
      </c>
      <c r="J17" s="36">
        <f t="shared" si="0"/>
        <v>19</v>
      </c>
      <c r="K17" s="37">
        <f t="shared" si="1"/>
        <v>1.5115354017501989E-2</v>
      </c>
    </row>
    <row r="18" spans="1:11" x14ac:dyDescent="0.25">
      <c r="A18" s="1">
        <v>40569</v>
      </c>
      <c r="B18" s="3">
        <v>30.319101</v>
      </c>
      <c r="C18" s="11">
        <v>-1.4116018860442468E-3</v>
      </c>
      <c r="G18" s="34">
        <v>11</v>
      </c>
      <c r="H18" s="35">
        <f t="shared" si="2"/>
        <v>-1.8388300998371986E-2</v>
      </c>
      <c r="I18" s="35">
        <f t="shared" si="3"/>
        <v>-1.4423952485787527E-2</v>
      </c>
      <c r="J18" s="36">
        <f t="shared" si="0"/>
        <v>46</v>
      </c>
      <c r="K18" s="37">
        <f t="shared" si="1"/>
        <v>3.6595067621320608E-2</v>
      </c>
    </row>
    <row r="19" spans="1:11" x14ac:dyDescent="0.25">
      <c r="A19" s="1">
        <v>40570</v>
      </c>
      <c r="B19" s="3">
        <v>30.36196</v>
      </c>
      <c r="C19" s="11">
        <v>1.4135973226910646E-3</v>
      </c>
      <c r="G19" s="34">
        <v>12</v>
      </c>
      <c r="H19" s="35">
        <f t="shared" si="2"/>
        <v>-1.4423952485787527E-2</v>
      </c>
      <c r="I19" s="35">
        <f t="shared" si="3"/>
        <v>-1.0459603973203068E-2</v>
      </c>
      <c r="J19" s="36">
        <f t="shared" si="0"/>
        <v>69</v>
      </c>
      <c r="K19" s="37">
        <f t="shared" si="1"/>
        <v>5.4892601431980909E-2</v>
      </c>
    </row>
    <row r="20" spans="1:11" x14ac:dyDescent="0.25">
      <c r="A20" s="1">
        <v>40571</v>
      </c>
      <c r="B20" s="3">
        <v>29.864787</v>
      </c>
      <c r="C20" s="11">
        <v>-1.6374865127284276E-2</v>
      </c>
      <c r="G20" s="34">
        <v>13</v>
      </c>
      <c r="H20" s="35">
        <f t="shared" si="2"/>
        <v>-1.0459603973203068E-2</v>
      </c>
      <c r="I20" s="35">
        <f t="shared" si="3"/>
        <v>-6.4952554606186094E-3</v>
      </c>
      <c r="J20" s="36">
        <f t="shared" si="0"/>
        <v>135</v>
      </c>
      <c r="K20" s="37">
        <f t="shared" si="1"/>
        <v>0.10739856801909307</v>
      </c>
    </row>
    <row r="21" spans="1:11" x14ac:dyDescent="0.25">
      <c r="A21" s="1">
        <v>40574</v>
      </c>
      <c r="B21" s="3">
        <v>30.370533999999999</v>
      </c>
      <c r="C21" s="11">
        <v>1.6934559084583443E-2</v>
      </c>
      <c r="G21" s="34">
        <v>14</v>
      </c>
      <c r="H21" s="35">
        <f t="shared" si="2"/>
        <v>-6.4952554606186094E-3</v>
      </c>
      <c r="I21" s="35">
        <f t="shared" si="3"/>
        <v>-2.5309069480341506E-3</v>
      </c>
      <c r="J21" s="36">
        <f t="shared" si="0"/>
        <v>151</v>
      </c>
      <c r="K21" s="37">
        <f t="shared" si="1"/>
        <v>0.12012728719172633</v>
      </c>
    </row>
    <row r="22" spans="1:11" x14ac:dyDescent="0.25">
      <c r="A22" s="1">
        <v>40575</v>
      </c>
      <c r="B22" s="3">
        <v>30.301956000000001</v>
      </c>
      <c r="C22" s="11">
        <v>-2.2580439316608227E-3</v>
      </c>
      <c r="G22" s="34">
        <v>15</v>
      </c>
      <c r="H22" s="35">
        <f t="shared" si="2"/>
        <v>-2.5309069480341506E-3</v>
      </c>
      <c r="I22" s="35">
        <f t="shared" si="3"/>
        <v>1.4334415645503081E-3</v>
      </c>
      <c r="J22" s="36">
        <f t="shared" si="0"/>
        <v>190</v>
      </c>
      <c r="K22" s="37">
        <f t="shared" si="1"/>
        <v>0.15115354017501989</v>
      </c>
    </row>
    <row r="23" spans="1:11" x14ac:dyDescent="0.25">
      <c r="A23" s="1">
        <v>40576</v>
      </c>
      <c r="B23" s="3">
        <v>30.336245000000002</v>
      </c>
      <c r="C23" s="11">
        <v>1.1315771166719773E-3</v>
      </c>
      <c r="G23" s="34">
        <v>16</v>
      </c>
      <c r="H23" s="35">
        <f t="shared" si="2"/>
        <v>1.4334415645503081E-3</v>
      </c>
      <c r="I23" s="35">
        <f t="shared" si="3"/>
        <v>5.3977900771347669E-3</v>
      </c>
      <c r="J23" s="36">
        <f t="shared" si="0"/>
        <v>196</v>
      </c>
      <c r="K23" s="37">
        <f t="shared" si="1"/>
        <v>0.15592680986475735</v>
      </c>
    </row>
    <row r="24" spans="1:11" x14ac:dyDescent="0.25">
      <c r="A24" s="1">
        <v>40577</v>
      </c>
      <c r="B24" s="3">
        <v>30.233381999999999</v>
      </c>
      <c r="C24" s="11">
        <v>-3.3907624361552593E-3</v>
      </c>
      <c r="G24" s="34">
        <v>17</v>
      </c>
      <c r="H24" s="35">
        <f t="shared" si="2"/>
        <v>5.3977900771347669E-3</v>
      </c>
      <c r="I24" s="35">
        <f t="shared" si="3"/>
        <v>9.3621385897192256E-3</v>
      </c>
      <c r="J24" s="36">
        <f t="shared" si="0"/>
        <v>176</v>
      </c>
      <c r="K24" s="37">
        <f t="shared" si="1"/>
        <v>0.14001591089896578</v>
      </c>
    </row>
    <row r="25" spans="1:11" x14ac:dyDescent="0.25">
      <c r="A25" s="1">
        <v>40578</v>
      </c>
      <c r="B25" s="3">
        <v>30.550545</v>
      </c>
      <c r="C25" s="11">
        <v>1.0490490279916444E-2</v>
      </c>
      <c r="G25" s="34">
        <v>18</v>
      </c>
      <c r="H25" s="35">
        <f t="shared" si="2"/>
        <v>9.3621385897192256E-3</v>
      </c>
      <c r="I25" s="35">
        <f t="shared" si="3"/>
        <v>1.3326487102303684E-2</v>
      </c>
      <c r="J25" s="36">
        <f t="shared" si="0"/>
        <v>92</v>
      </c>
      <c r="K25" s="37">
        <f t="shared" si="1"/>
        <v>7.3190135242641216E-2</v>
      </c>
    </row>
    <row r="26" spans="1:11" x14ac:dyDescent="0.25">
      <c r="A26" s="1">
        <v>40581</v>
      </c>
      <c r="B26" s="3">
        <v>30.610548000000001</v>
      </c>
      <c r="C26" s="11">
        <v>1.9640566150293491E-3</v>
      </c>
      <c r="G26" s="34">
        <v>19</v>
      </c>
      <c r="H26" s="35">
        <f t="shared" si="2"/>
        <v>1.3326487102303684E-2</v>
      </c>
      <c r="I26" s="35">
        <f t="shared" si="3"/>
        <v>1.7290835614888145E-2</v>
      </c>
      <c r="J26" s="36">
        <f t="shared" si="0"/>
        <v>67</v>
      </c>
      <c r="K26" s="37">
        <f t="shared" si="1"/>
        <v>5.3301511535401754E-2</v>
      </c>
    </row>
    <row r="27" spans="1:11" x14ac:dyDescent="0.25">
      <c r="A27" s="1">
        <v>40582</v>
      </c>
      <c r="B27" s="3">
        <v>30.224807999999999</v>
      </c>
      <c r="C27" s="11">
        <v>-1.2601538528483775E-2</v>
      </c>
      <c r="G27" s="34">
        <v>20</v>
      </c>
      <c r="H27" s="35">
        <f t="shared" si="2"/>
        <v>1.7290835614888145E-2</v>
      </c>
      <c r="I27" s="35">
        <f t="shared" si="3"/>
        <v>2.1255184127472605E-2</v>
      </c>
      <c r="J27" s="36">
        <f t="shared" si="0"/>
        <v>40</v>
      </c>
      <c r="K27" s="37">
        <f t="shared" si="1"/>
        <v>3.1821797931583136E-2</v>
      </c>
    </row>
    <row r="28" spans="1:11" x14ac:dyDescent="0.25">
      <c r="A28" s="1">
        <v>40583</v>
      </c>
      <c r="B28" s="3">
        <v>30.156234000000001</v>
      </c>
      <c r="C28" s="11">
        <v>-2.2687985313255966E-3</v>
      </c>
      <c r="G28" s="34">
        <v>21</v>
      </c>
      <c r="H28" s="35">
        <f t="shared" si="2"/>
        <v>2.1255184127472605E-2</v>
      </c>
      <c r="I28" s="35">
        <f t="shared" si="3"/>
        <v>2.5219532640057066E-2</v>
      </c>
      <c r="J28" s="36">
        <f t="shared" si="0"/>
        <v>18</v>
      </c>
      <c r="K28" s="37">
        <f t="shared" si="1"/>
        <v>1.4319809069212411E-2</v>
      </c>
    </row>
    <row r="29" spans="1:11" x14ac:dyDescent="0.25">
      <c r="A29" s="1">
        <v>40584</v>
      </c>
      <c r="B29" s="3">
        <v>29.110451000000001</v>
      </c>
      <c r="C29" s="11">
        <v>-3.4678832907318602E-2</v>
      </c>
      <c r="G29" s="34">
        <v>22</v>
      </c>
      <c r="H29" s="35">
        <f t="shared" si="2"/>
        <v>2.5219532640057066E-2</v>
      </c>
      <c r="I29" s="35">
        <f t="shared" si="3"/>
        <v>2.9183881152641526E-2</v>
      </c>
      <c r="J29" s="36">
        <f t="shared" si="0"/>
        <v>13</v>
      </c>
      <c r="K29" s="37">
        <f t="shared" si="1"/>
        <v>1.0342084327764518E-2</v>
      </c>
    </row>
    <row r="30" spans="1:11" x14ac:dyDescent="0.25">
      <c r="A30" s="1">
        <v>40585</v>
      </c>
      <c r="B30" s="3">
        <v>29.110451000000001</v>
      </c>
      <c r="C30" s="11">
        <v>0</v>
      </c>
      <c r="G30" s="34">
        <v>23</v>
      </c>
      <c r="H30" s="35">
        <f t="shared" si="2"/>
        <v>2.9183881152641526E-2</v>
      </c>
      <c r="I30" s="35">
        <f t="shared" si="3"/>
        <v>3.3148229665225987E-2</v>
      </c>
      <c r="J30" s="36">
        <f t="shared" si="0"/>
        <v>3</v>
      </c>
      <c r="K30" s="37">
        <f t="shared" si="1"/>
        <v>2.3866348448687352E-3</v>
      </c>
    </row>
    <row r="31" spans="1:11" x14ac:dyDescent="0.25">
      <c r="A31" s="1">
        <v>40588</v>
      </c>
      <c r="B31" s="3">
        <v>28.913295999999999</v>
      </c>
      <c r="C31" s="11">
        <v>-6.7726535737973343E-3</v>
      </c>
      <c r="G31" s="34">
        <v>24</v>
      </c>
      <c r="H31" s="35">
        <f t="shared" si="2"/>
        <v>3.3148229665225987E-2</v>
      </c>
      <c r="I31" s="35">
        <f t="shared" si="3"/>
        <v>3.7112578177810447E-2</v>
      </c>
      <c r="J31" s="36">
        <f t="shared" si="0"/>
        <v>3</v>
      </c>
      <c r="K31" s="37">
        <f t="shared" si="1"/>
        <v>2.3866348448687352E-3</v>
      </c>
    </row>
    <row r="32" spans="1:11" x14ac:dyDescent="0.25">
      <c r="A32" s="1">
        <v>40589</v>
      </c>
      <c r="B32" s="3">
        <v>29.144739999999999</v>
      </c>
      <c r="C32" s="11">
        <v>8.0047601629367939E-3</v>
      </c>
      <c r="G32" s="34">
        <v>25</v>
      </c>
      <c r="H32" s="35">
        <f t="shared" si="2"/>
        <v>3.7112578177810447E-2</v>
      </c>
      <c r="I32" s="35">
        <f t="shared" si="3"/>
        <v>4.1076926690394908E-2</v>
      </c>
      <c r="J32" s="36">
        <f t="shared" si="0"/>
        <v>2</v>
      </c>
      <c r="K32" s="37">
        <f t="shared" si="1"/>
        <v>1.5910898965791568E-3</v>
      </c>
    </row>
    <row r="33" spans="1:11" x14ac:dyDescent="0.25">
      <c r="A33" s="1">
        <v>40590</v>
      </c>
      <c r="B33" s="3">
        <v>29.35904</v>
      </c>
      <c r="C33" s="11">
        <v>7.3529563139009477E-3</v>
      </c>
      <c r="G33" s="34">
        <v>26</v>
      </c>
      <c r="H33" s="35">
        <f t="shared" si="2"/>
        <v>4.1076926690394908E-2</v>
      </c>
      <c r="I33" s="35">
        <f t="shared" si="3"/>
        <v>4.5041275202979368E-2</v>
      </c>
      <c r="J33" s="36">
        <f t="shared" si="0"/>
        <v>1</v>
      </c>
      <c r="K33" s="37">
        <f t="shared" si="1"/>
        <v>7.955449482895784E-4</v>
      </c>
    </row>
    <row r="34" spans="1:11" x14ac:dyDescent="0.25">
      <c r="A34" s="1">
        <v>40591</v>
      </c>
      <c r="B34" s="3">
        <v>31.030577000000001</v>
      </c>
      <c r="C34" s="11">
        <v>5.6934320740732694E-2</v>
      </c>
      <c r="G34" s="34">
        <v>27</v>
      </c>
      <c r="H34" s="35">
        <f t="shared" si="2"/>
        <v>4.5041275202979368E-2</v>
      </c>
      <c r="I34" s="35">
        <f t="shared" si="3"/>
        <v>4.9005623715563829E-2</v>
      </c>
      <c r="J34" s="36">
        <f t="shared" si="0"/>
        <v>2</v>
      </c>
      <c r="K34" s="37">
        <f t="shared" si="1"/>
        <v>1.5910898965791568E-3</v>
      </c>
    </row>
    <row r="35" spans="1:11" x14ac:dyDescent="0.25">
      <c r="A35" s="1">
        <v>40592</v>
      </c>
      <c r="B35" s="3">
        <v>31.210588000000001</v>
      </c>
      <c r="C35" s="11">
        <v>5.8010845238230784E-3</v>
      </c>
      <c r="G35" s="34">
        <v>28</v>
      </c>
      <c r="H35" s="35">
        <f t="shared" si="2"/>
        <v>4.9005623715563829E-2</v>
      </c>
      <c r="I35" s="35">
        <f t="shared" si="3"/>
        <v>5.2969972228148289E-2</v>
      </c>
      <c r="J35" s="36">
        <f t="shared" si="0"/>
        <v>0</v>
      </c>
      <c r="K35" s="37">
        <f t="shared" si="1"/>
        <v>0</v>
      </c>
    </row>
    <row r="36" spans="1:11" x14ac:dyDescent="0.25">
      <c r="A36" s="1">
        <v>40596</v>
      </c>
      <c r="B36" s="3">
        <v>30.687695999999999</v>
      </c>
      <c r="C36" s="11">
        <v>-1.6753673464915249E-2</v>
      </c>
      <c r="G36" s="34">
        <v>29</v>
      </c>
      <c r="H36" s="35">
        <f t="shared" si="2"/>
        <v>5.2969972228148289E-2</v>
      </c>
      <c r="I36" s="35">
        <f t="shared" si="3"/>
        <v>5.693432074073275E-2</v>
      </c>
      <c r="J36" s="36">
        <f t="shared" si="0"/>
        <v>1</v>
      </c>
      <c r="K36" s="37">
        <f t="shared" si="1"/>
        <v>7.955449482895784E-4</v>
      </c>
    </row>
    <row r="37" spans="1:11" ht="15.75" thickBot="1" x14ac:dyDescent="0.3">
      <c r="A37" s="1">
        <v>40597</v>
      </c>
      <c r="B37" s="3">
        <v>30.473396999999999</v>
      </c>
      <c r="C37" s="11">
        <v>-6.9832222008455918E-3</v>
      </c>
      <c r="G37" s="38">
        <v>30</v>
      </c>
      <c r="H37" s="39">
        <f t="shared" si="2"/>
        <v>5.693432074073275E-2</v>
      </c>
      <c r="I37" s="39">
        <f t="shared" si="3"/>
        <v>6.089866925331721E-2</v>
      </c>
      <c r="J37" s="40">
        <f t="shared" si="0"/>
        <v>1</v>
      </c>
      <c r="K37" s="41">
        <f t="shared" si="1"/>
        <v>7.955449482895784E-4</v>
      </c>
    </row>
    <row r="38" spans="1:11" x14ac:dyDescent="0.25">
      <c r="A38" s="1">
        <v>40598</v>
      </c>
      <c r="B38" s="3">
        <v>30.721985</v>
      </c>
      <c r="C38" s="11">
        <v>8.1575414778996113E-3</v>
      </c>
      <c r="I38" s="23" t="s">
        <v>58</v>
      </c>
      <c r="J38" s="27">
        <f>SUM(J8:J37)</f>
        <v>1257</v>
      </c>
    </row>
    <row r="39" spans="1:11" x14ac:dyDescent="0.25">
      <c r="A39" s="1">
        <v>40599</v>
      </c>
      <c r="B39" s="3">
        <v>31.227732</v>
      </c>
      <c r="C39" s="11">
        <v>1.6462054779337973E-2</v>
      </c>
    </row>
    <row r="40" spans="1:11" x14ac:dyDescent="0.25">
      <c r="A40" s="1">
        <v>40602</v>
      </c>
      <c r="B40" s="3">
        <v>30.91057</v>
      </c>
      <c r="C40" s="11">
        <v>-1.0156421222008685E-2</v>
      </c>
    </row>
    <row r="41" spans="1:11" x14ac:dyDescent="0.25">
      <c r="A41" s="1">
        <v>40603</v>
      </c>
      <c r="B41" s="3">
        <v>31.296306000000001</v>
      </c>
      <c r="C41" s="11">
        <v>1.2479096956154526E-2</v>
      </c>
    </row>
    <row r="42" spans="1:11" x14ac:dyDescent="0.25">
      <c r="A42" s="1">
        <v>40604</v>
      </c>
      <c r="B42" s="3">
        <v>31.219158</v>
      </c>
      <c r="C42" s="11">
        <v>-2.4650832593470008E-3</v>
      </c>
    </row>
    <row r="43" spans="1:11" x14ac:dyDescent="0.25">
      <c r="A43" s="1">
        <v>40605</v>
      </c>
      <c r="B43" s="3">
        <v>31.982067000000001</v>
      </c>
      <c r="C43" s="11">
        <v>2.4437206153990459E-2</v>
      </c>
    </row>
    <row r="44" spans="1:11" x14ac:dyDescent="0.25">
      <c r="A44" s="1">
        <v>40606</v>
      </c>
      <c r="B44" s="3">
        <v>32.067785999999998</v>
      </c>
      <c r="C44" s="11">
        <v>2.680220762466586E-3</v>
      </c>
    </row>
    <row r="45" spans="1:11" x14ac:dyDescent="0.25">
      <c r="A45" s="1">
        <v>40609</v>
      </c>
      <c r="B45" s="3">
        <v>32.016353000000002</v>
      </c>
      <c r="C45" s="11">
        <v>-1.603883723060764E-3</v>
      </c>
    </row>
    <row r="46" spans="1:11" x14ac:dyDescent="0.25">
      <c r="A46" s="1">
        <v>40610</v>
      </c>
      <c r="B46" s="3">
        <v>32.213510999999997</v>
      </c>
      <c r="C46" s="11">
        <v>6.1580405488406067E-3</v>
      </c>
    </row>
    <row r="47" spans="1:11" x14ac:dyDescent="0.25">
      <c r="A47" s="1">
        <v>40611</v>
      </c>
      <c r="B47" s="3">
        <v>32.547817999999999</v>
      </c>
      <c r="C47" s="11">
        <v>1.0377850461565726E-2</v>
      </c>
    </row>
    <row r="48" spans="1:11" x14ac:dyDescent="0.25">
      <c r="A48" s="1">
        <v>40612</v>
      </c>
      <c r="B48" s="3">
        <v>31.939205000000001</v>
      </c>
      <c r="C48" s="11">
        <v>-1.8699041514856643E-2</v>
      </c>
    </row>
    <row r="49" spans="1:3" x14ac:dyDescent="0.25">
      <c r="A49" s="1">
        <v>40613</v>
      </c>
      <c r="B49" s="3">
        <v>32.119219000000001</v>
      </c>
      <c r="C49" s="11">
        <v>5.6361452954135803E-3</v>
      </c>
    </row>
    <row r="50" spans="1:3" x14ac:dyDescent="0.25">
      <c r="A50" s="1">
        <v>40616</v>
      </c>
      <c r="B50" s="3">
        <v>32.316374000000003</v>
      </c>
      <c r="C50" s="11">
        <v>6.1382252164973936E-3</v>
      </c>
    </row>
    <row r="51" spans="1:3" x14ac:dyDescent="0.25">
      <c r="A51" s="1">
        <v>40617</v>
      </c>
      <c r="B51" s="3">
        <v>32.076357000000002</v>
      </c>
      <c r="C51" s="11">
        <v>-7.4271018153212881E-3</v>
      </c>
    </row>
    <row r="52" spans="1:3" x14ac:dyDescent="0.25">
      <c r="A52" s="1">
        <v>40618</v>
      </c>
      <c r="B52" s="3">
        <v>31.707764000000001</v>
      </c>
      <c r="C52" s="11">
        <v>-1.1491111662088079E-2</v>
      </c>
    </row>
    <row r="53" spans="1:3" x14ac:dyDescent="0.25">
      <c r="A53" s="1">
        <v>40619</v>
      </c>
      <c r="B53" s="3">
        <v>32.156537</v>
      </c>
      <c r="C53" s="11">
        <v>1.4153410502235326E-2</v>
      </c>
    </row>
    <row r="54" spans="1:3" x14ac:dyDescent="0.25">
      <c r="A54" s="1">
        <v>40620</v>
      </c>
      <c r="B54" s="3">
        <v>32.691619000000003</v>
      </c>
      <c r="C54" s="11">
        <v>1.6639913682247646E-2</v>
      </c>
    </row>
    <row r="55" spans="1:3" x14ac:dyDescent="0.25">
      <c r="A55" s="1">
        <v>40623</v>
      </c>
      <c r="B55" s="3">
        <v>31.93215</v>
      </c>
      <c r="C55" s="11">
        <v>-2.3231305858544441E-2</v>
      </c>
    </row>
    <row r="56" spans="1:3" x14ac:dyDescent="0.25">
      <c r="A56" s="1">
        <v>40624</v>
      </c>
      <c r="B56" s="3">
        <v>32.260103000000001</v>
      </c>
      <c r="C56" s="11">
        <v>1.0270307511395281E-2</v>
      </c>
    </row>
    <row r="57" spans="1:3" x14ac:dyDescent="0.25">
      <c r="A57" s="1">
        <v>40625</v>
      </c>
      <c r="B57" s="3">
        <v>32.536273000000001</v>
      </c>
      <c r="C57" s="11">
        <v>8.5607290218509373E-3</v>
      </c>
    </row>
    <row r="58" spans="1:3" x14ac:dyDescent="0.25">
      <c r="A58" s="1">
        <v>40626</v>
      </c>
      <c r="B58" s="3">
        <v>32.691619000000003</v>
      </c>
      <c r="C58" s="11">
        <v>4.7745480866847141E-3</v>
      </c>
    </row>
    <row r="59" spans="1:3" x14ac:dyDescent="0.25">
      <c r="A59" s="1">
        <v>40627</v>
      </c>
      <c r="B59" s="3">
        <v>32.691619000000003</v>
      </c>
      <c r="C59" s="11">
        <v>0</v>
      </c>
    </row>
    <row r="60" spans="1:3" x14ac:dyDescent="0.25">
      <c r="A60" s="1">
        <v>40630</v>
      </c>
      <c r="B60" s="3">
        <v>32.199691000000001</v>
      </c>
      <c r="C60" s="11">
        <v>-1.504752640118562E-2</v>
      </c>
    </row>
    <row r="61" spans="1:3" x14ac:dyDescent="0.25">
      <c r="A61" s="1">
        <v>40631</v>
      </c>
      <c r="B61" s="3">
        <v>32.406816999999997</v>
      </c>
      <c r="C61" s="11">
        <v>6.4325462005208446E-3</v>
      </c>
    </row>
    <row r="62" spans="1:3" x14ac:dyDescent="0.25">
      <c r="A62" s="1">
        <v>40632</v>
      </c>
      <c r="B62" s="3">
        <v>32.285992999999998</v>
      </c>
      <c r="C62" s="11">
        <v>-3.7283513527415833E-3</v>
      </c>
    </row>
    <row r="63" spans="1:3" x14ac:dyDescent="0.25">
      <c r="A63" s="1">
        <v>40633</v>
      </c>
      <c r="B63" s="3">
        <v>32.070234999999997</v>
      </c>
      <c r="C63" s="11">
        <v>-6.6827122213648817E-3</v>
      </c>
    </row>
    <row r="64" spans="1:3" x14ac:dyDescent="0.25">
      <c r="A64" s="1">
        <v>40634</v>
      </c>
      <c r="B64" s="3">
        <v>32.372295000000001</v>
      </c>
      <c r="C64" s="11">
        <v>9.4187024198607982E-3</v>
      </c>
    </row>
    <row r="65" spans="1:3" x14ac:dyDescent="0.25">
      <c r="A65" s="1">
        <v>40637</v>
      </c>
      <c r="B65" s="3">
        <v>32.570794999999997</v>
      </c>
      <c r="C65" s="11">
        <v>6.1317864550534855E-3</v>
      </c>
    </row>
    <row r="66" spans="1:3" x14ac:dyDescent="0.25">
      <c r="A66" s="1">
        <v>40638</v>
      </c>
      <c r="B66" s="3">
        <v>32.285992999999998</v>
      </c>
      <c r="C66" s="11">
        <v>-8.7440911405447467E-3</v>
      </c>
    </row>
    <row r="67" spans="1:3" x14ac:dyDescent="0.25">
      <c r="A67" s="1">
        <v>40639</v>
      </c>
      <c r="B67" s="3">
        <v>32.424078000000002</v>
      </c>
      <c r="C67" s="11">
        <v>4.2769321048915484E-3</v>
      </c>
    </row>
    <row r="68" spans="1:3" x14ac:dyDescent="0.25">
      <c r="A68" s="1">
        <v>40640</v>
      </c>
      <c r="B68" s="3">
        <v>32.493122</v>
      </c>
      <c r="C68" s="11">
        <v>2.1294051907967313E-3</v>
      </c>
    </row>
    <row r="69" spans="1:3" x14ac:dyDescent="0.25">
      <c r="A69" s="1">
        <v>40641</v>
      </c>
      <c r="B69" s="3">
        <v>32.329143999999999</v>
      </c>
      <c r="C69" s="11">
        <v>-5.0465449272618429E-3</v>
      </c>
    </row>
    <row r="70" spans="1:3" x14ac:dyDescent="0.25">
      <c r="A70" s="1">
        <v>40644</v>
      </c>
      <c r="B70" s="3">
        <v>32.924636999999997</v>
      </c>
      <c r="C70" s="11">
        <v>1.8419695863274254E-2</v>
      </c>
    </row>
    <row r="71" spans="1:3" x14ac:dyDescent="0.25">
      <c r="A71" s="1">
        <v>40645</v>
      </c>
      <c r="B71" s="3">
        <v>33.373410999999997</v>
      </c>
      <c r="C71" s="11">
        <v>1.36303401006365E-2</v>
      </c>
    </row>
    <row r="72" spans="1:3" x14ac:dyDescent="0.25">
      <c r="A72" s="1">
        <v>40646</v>
      </c>
      <c r="B72" s="3">
        <v>33.269848000000003</v>
      </c>
      <c r="C72" s="11">
        <v>-3.1031589788647639E-3</v>
      </c>
    </row>
    <row r="73" spans="1:3" x14ac:dyDescent="0.25">
      <c r="A73" s="1">
        <v>40647</v>
      </c>
      <c r="B73" s="3">
        <v>33.364781999999998</v>
      </c>
      <c r="C73" s="11">
        <v>2.8534545754460602E-3</v>
      </c>
    </row>
    <row r="74" spans="1:3" x14ac:dyDescent="0.25">
      <c r="A74" s="1">
        <v>40648</v>
      </c>
      <c r="B74" s="3">
        <v>33.062722000000001</v>
      </c>
      <c r="C74" s="11">
        <v>-9.0532586126292492E-3</v>
      </c>
    </row>
    <row r="75" spans="1:3" x14ac:dyDescent="0.25">
      <c r="A75" s="1">
        <v>40651</v>
      </c>
      <c r="B75" s="3">
        <v>33.261218999999997</v>
      </c>
      <c r="C75" s="11">
        <v>6.0036496692557903E-3</v>
      </c>
    </row>
    <row r="76" spans="1:3" x14ac:dyDescent="0.25">
      <c r="A76" s="1">
        <v>40652</v>
      </c>
      <c r="B76" s="3">
        <v>33.502867000000002</v>
      </c>
      <c r="C76" s="11">
        <v>7.265157660036603E-3</v>
      </c>
    </row>
    <row r="77" spans="1:3" x14ac:dyDescent="0.25">
      <c r="A77" s="1">
        <v>40653</v>
      </c>
      <c r="B77" s="3">
        <v>33.546017999999997</v>
      </c>
      <c r="C77" s="11">
        <v>1.2879793242767733E-3</v>
      </c>
    </row>
    <row r="78" spans="1:3" x14ac:dyDescent="0.25">
      <c r="A78" s="1">
        <v>40654</v>
      </c>
      <c r="B78" s="3">
        <v>33.718623999999998</v>
      </c>
      <c r="C78" s="11">
        <v>5.1453498892179046E-3</v>
      </c>
    </row>
    <row r="79" spans="1:3" x14ac:dyDescent="0.25">
      <c r="A79" s="1">
        <v>40658</v>
      </c>
      <c r="B79" s="3">
        <v>33.442455000000002</v>
      </c>
      <c r="C79" s="11">
        <v>-8.1903994658855568E-3</v>
      </c>
    </row>
    <row r="80" spans="1:3" x14ac:dyDescent="0.25">
      <c r="A80" s="1">
        <v>40659</v>
      </c>
      <c r="B80" s="3">
        <v>33.338892000000001</v>
      </c>
      <c r="C80" s="11">
        <v>-3.0967523167782143E-3</v>
      </c>
    </row>
    <row r="81" spans="1:3" x14ac:dyDescent="0.25">
      <c r="A81" s="1">
        <v>40660</v>
      </c>
      <c r="B81" s="3">
        <v>34.573027000000003</v>
      </c>
      <c r="C81" s="11">
        <v>3.7017876898848404E-2</v>
      </c>
    </row>
    <row r="82" spans="1:3" x14ac:dyDescent="0.25">
      <c r="A82" s="1">
        <v>40661</v>
      </c>
      <c r="B82" s="3">
        <v>34.193291000000002</v>
      </c>
      <c r="C82" s="11">
        <v>-1.0983591341307811E-2</v>
      </c>
    </row>
    <row r="83" spans="1:3" x14ac:dyDescent="0.25">
      <c r="A83" s="1">
        <v>40662</v>
      </c>
      <c r="B83" s="3">
        <v>33.830818999999998</v>
      </c>
      <c r="C83" s="11">
        <v>-1.0600676021503865E-2</v>
      </c>
    </row>
    <row r="84" spans="1:3" x14ac:dyDescent="0.25">
      <c r="A84" s="1">
        <v>40665</v>
      </c>
      <c r="B84" s="3">
        <v>33.994793999999999</v>
      </c>
      <c r="C84" s="11">
        <v>4.8469119237107639E-3</v>
      </c>
    </row>
    <row r="85" spans="1:3" x14ac:dyDescent="0.25">
      <c r="A85" s="1">
        <v>40666</v>
      </c>
      <c r="B85" s="3">
        <v>34.279595999999998</v>
      </c>
      <c r="C85" s="11">
        <v>8.377812202656652E-3</v>
      </c>
    </row>
    <row r="86" spans="1:3" x14ac:dyDescent="0.25">
      <c r="A86" s="1">
        <v>40667</v>
      </c>
      <c r="B86" s="3">
        <v>33.839447999999997</v>
      </c>
      <c r="C86" s="11">
        <v>-1.2839941287522779E-2</v>
      </c>
    </row>
    <row r="87" spans="1:3" x14ac:dyDescent="0.25">
      <c r="A87" s="1">
        <v>40668</v>
      </c>
      <c r="B87" s="3">
        <v>33.899859999999997</v>
      </c>
      <c r="C87" s="11">
        <v>1.7852537074481674E-3</v>
      </c>
    </row>
    <row r="88" spans="1:3" x14ac:dyDescent="0.25">
      <c r="A88" s="1">
        <v>40669</v>
      </c>
      <c r="B88" s="3">
        <v>33.899859999999997</v>
      </c>
      <c r="C88" s="11">
        <v>0</v>
      </c>
    </row>
    <row r="89" spans="1:3" x14ac:dyDescent="0.25">
      <c r="A89" s="1">
        <v>40672</v>
      </c>
      <c r="B89" s="3">
        <v>33.986165</v>
      </c>
      <c r="C89" s="11">
        <v>2.5458807204514406E-3</v>
      </c>
    </row>
    <row r="90" spans="1:3" x14ac:dyDescent="0.25">
      <c r="A90" s="1">
        <v>40673</v>
      </c>
      <c r="B90" s="3">
        <v>34.219183999999998</v>
      </c>
      <c r="C90" s="11">
        <v>6.8562899050245525E-3</v>
      </c>
    </row>
    <row r="91" spans="1:3" x14ac:dyDescent="0.25">
      <c r="A91" s="1">
        <v>40674</v>
      </c>
      <c r="B91" s="3">
        <v>35.168517000000001</v>
      </c>
      <c r="C91" s="11">
        <v>2.7742712976440435E-2</v>
      </c>
    </row>
    <row r="92" spans="1:3" x14ac:dyDescent="0.25">
      <c r="A92" s="1">
        <v>40675</v>
      </c>
      <c r="B92" s="3">
        <v>35.746746000000002</v>
      </c>
      <c r="C92" s="11">
        <v>1.6441665709134117E-2</v>
      </c>
    </row>
    <row r="93" spans="1:3" x14ac:dyDescent="0.25">
      <c r="A93" s="1">
        <v>40676</v>
      </c>
      <c r="B93" s="3">
        <v>36.057437999999998</v>
      </c>
      <c r="C93" s="11">
        <v>8.6914764213782136E-3</v>
      </c>
    </row>
    <row r="94" spans="1:3" x14ac:dyDescent="0.25">
      <c r="A94" s="1">
        <v>40679</v>
      </c>
      <c r="B94" s="3">
        <v>36.126482000000003</v>
      </c>
      <c r="C94" s="11">
        <v>1.9148337716064358E-3</v>
      </c>
    </row>
    <row r="95" spans="1:3" x14ac:dyDescent="0.25">
      <c r="A95" s="1">
        <v>40680</v>
      </c>
      <c r="B95" s="3">
        <v>36.437173999999999</v>
      </c>
      <c r="C95" s="11">
        <v>8.6001177750990518E-3</v>
      </c>
    </row>
    <row r="96" spans="1:3" x14ac:dyDescent="0.25">
      <c r="A96" s="1">
        <v>40681</v>
      </c>
      <c r="B96" s="3">
        <v>35.936613999999999</v>
      </c>
      <c r="C96" s="11">
        <v>-1.37376186199292E-2</v>
      </c>
    </row>
    <row r="97" spans="1:3" x14ac:dyDescent="0.25">
      <c r="A97" s="1">
        <v>40682</v>
      </c>
      <c r="B97" s="3">
        <v>36.488953000000002</v>
      </c>
      <c r="C97" s="11">
        <v>1.5369811969486148E-2</v>
      </c>
    </row>
    <row r="98" spans="1:3" x14ac:dyDescent="0.25">
      <c r="A98" s="1">
        <v>40683</v>
      </c>
      <c r="B98" s="3">
        <v>36.333607999999998</v>
      </c>
      <c r="C98" s="11">
        <v>-4.2573159059950023E-3</v>
      </c>
    </row>
    <row r="99" spans="1:3" x14ac:dyDescent="0.25">
      <c r="A99" s="1">
        <v>40686</v>
      </c>
      <c r="B99" s="3">
        <v>36.161003999999998</v>
      </c>
      <c r="C99" s="11">
        <v>-4.7505328950540717E-3</v>
      </c>
    </row>
    <row r="100" spans="1:3" x14ac:dyDescent="0.25">
      <c r="A100" s="1">
        <v>40687</v>
      </c>
      <c r="B100" s="3">
        <v>36.169632999999997</v>
      </c>
      <c r="C100" s="11">
        <v>2.3862722395647835E-4</v>
      </c>
    </row>
    <row r="101" spans="1:3" x14ac:dyDescent="0.25">
      <c r="A101" s="1">
        <v>40688</v>
      </c>
      <c r="B101" s="3">
        <v>35.764006999999999</v>
      </c>
      <c r="C101" s="11">
        <v>-1.1214545638325886E-2</v>
      </c>
    </row>
    <row r="102" spans="1:3" x14ac:dyDescent="0.25">
      <c r="A102" s="1">
        <v>40689</v>
      </c>
      <c r="B102" s="3">
        <v>35.867573</v>
      </c>
      <c r="C102" s="11">
        <v>2.8958164559133633E-3</v>
      </c>
    </row>
    <row r="103" spans="1:3" x14ac:dyDescent="0.25">
      <c r="A103" s="1">
        <v>40690</v>
      </c>
      <c r="B103" s="3">
        <v>35.436058000000003</v>
      </c>
      <c r="C103" s="11">
        <v>-1.203078334851364E-2</v>
      </c>
    </row>
    <row r="104" spans="1:3" x14ac:dyDescent="0.25">
      <c r="A104" s="1">
        <v>40694</v>
      </c>
      <c r="B104" s="3">
        <v>35.556882000000002</v>
      </c>
      <c r="C104" s="11">
        <v>3.4096343334802906E-3</v>
      </c>
    </row>
    <row r="105" spans="1:3" x14ac:dyDescent="0.25">
      <c r="A105" s="1">
        <v>40695</v>
      </c>
      <c r="B105" s="3">
        <v>35.332492000000002</v>
      </c>
      <c r="C105" s="11">
        <v>-6.3107333202050628E-3</v>
      </c>
    </row>
    <row r="106" spans="1:3" x14ac:dyDescent="0.25">
      <c r="A106" s="1">
        <v>40696</v>
      </c>
      <c r="B106" s="3">
        <v>35.177146</v>
      </c>
      <c r="C106" s="11">
        <v>-4.3966895966466657E-3</v>
      </c>
    </row>
    <row r="107" spans="1:3" x14ac:dyDescent="0.25">
      <c r="A107" s="1">
        <v>40697</v>
      </c>
      <c r="B107" s="3">
        <v>34.780152000000001</v>
      </c>
      <c r="C107" s="11">
        <v>-1.1285565918281131E-2</v>
      </c>
    </row>
    <row r="108" spans="1:3" x14ac:dyDescent="0.25">
      <c r="A108" s="1">
        <v>40700</v>
      </c>
      <c r="B108" s="3">
        <v>34.581654999999998</v>
      </c>
      <c r="C108" s="11">
        <v>-5.7071918489603858E-3</v>
      </c>
    </row>
    <row r="109" spans="1:3" x14ac:dyDescent="0.25">
      <c r="A109" s="1">
        <v>40701</v>
      </c>
      <c r="B109" s="3">
        <v>34.667957000000001</v>
      </c>
      <c r="C109" s="11">
        <v>2.4956006298716311E-3</v>
      </c>
    </row>
    <row r="110" spans="1:3" x14ac:dyDescent="0.25">
      <c r="A110" s="1">
        <v>40702</v>
      </c>
      <c r="B110" s="3">
        <v>34.296857000000003</v>
      </c>
      <c r="C110" s="11">
        <v>-1.070440926184368E-2</v>
      </c>
    </row>
    <row r="111" spans="1:3" x14ac:dyDescent="0.25">
      <c r="A111" s="1">
        <v>40703</v>
      </c>
      <c r="B111" s="3">
        <v>34.443570999999999</v>
      </c>
      <c r="C111" s="11">
        <v>4.2777680765323711E-3</v>
      </c>
    </row>
    <row r="112" spans="1:3" x14ac:dyDescent="0.25">
      <c r="A112" s="1">
        <v>40704</v>
      </c>
      <c r="B112" s="3">
        <v>34.788784</v>
      </c>
      <c r="C112" s="11">
        <v>1.0022567056127866E-2</v>
      </c>
    </row>
    <row r="113" spans="1:3" x14ac:dyDescent="0.25">
      <c r="A113" s="1">
        <v>40707</v>
      </c>
      <c r="B113" s="3">
        <v>35.185777999999999</v>
      </c>
      <c r="C113" s="11">
        <v>1.141155149314789E-2</v>
      </c>
    </row>
    <row r="114" spans="1:3" x14ac:dyDescent="0.25">
      <c r="A114" s="1">
        <v>40708</v>
      </c>
      <c r="B114" s="3">
        <v>35.487836999999999</v>
      </c>
      <c r="C114" s="11">
        <v>8.5846900983687184E-3</v>
      </c>
    </row>
    <row r="115" spans="1:3" x14ac:dyDescent="0.25">
      <c r="A115" s="1">
        <v>40709</v>
      </c>
      <c r="B115" s="3">
        <v>35.142626999999997</v>
      </c>
      <c r="C115" s="11">
        <v>-9.7275582053648856E-3</v>
      </c>
    </row>
    <row r="116" spans="1:3" x14ac:dyDescent="0.25">
      <c r="A116" s="1">
        <v>40710</v>
      </c>
      <c r="B116" s="3">
        <v>35.386187999999997</v>
      </c>
      <c r="C116" s="11">
        <v>6.9306429482349089E-3</v>
      </c>
    </row>
    <row r="117" spans="1:3" x14ac:dyDescent="0.25">
      <c r="A117" s="1">
        <v>40711</v>
      </c>
      <c r="B117" s="3">
        <v>35.264408000000003</v>
      </c>
      <c r="C117" s="11">
        <v>-3.441455745388399E-3</v>
      </c>
    </row>
    <row r="118" spans="1:3" x14ac:dyDescent="0.25">
      <c r="A118" s="1">
        <v>40714</v>
      </c>
      <c r="B118" s="3">
        <v>35.577559999999998</v>
      </c>
      <c r="C118" s="11">
        <v>8.8801150440408691E-3</v>
      </c>
    </row>
    <row r="119" spans="1:3" x14ac:dyDescent="0.25">
      <c r="A119" s="1">
        <v>40715</v>
      </c>
      <c r="B119" s="3">
        <v>35.499271999999998</v>
      </c>
      <c r="C119" s="11">
        <v>-2.2004881728820242E-3</v>
      </c>
    </row>
    <row r="120" spans="1:3" x14ac:dyDescent="0.25">
      <c r="A120" s="1">
        <v>40716</v>
      </c>
      <c r="B120" s="3">
        <v>35.177419</v>
      </c>
      <c r="C120" s="11">
        <v>-9.0664676165752717E-3</v>
      </c>
    </row>
    <row r="121" spans="1:3" x14ac:dyDescent="0.25">
      <c r="A121" s="1">
        <v>40717</v>
      </c>
      <c r="B121" s="3">
        <v>34.829473999999998</v>
      </c>
      <c r="C121" s="11">
        <v>-9.8911463629552474E-3</v>
      </c>
    </row>
    <row r="122" spans="1:3" x14ac:dyDescent="0.25">
      <c r="A122" s="1">
        <v>40718</v>
      </c>
      <c r="B122" s="3">
        <v>34.698993000000002</v>
      </c>
      <c r="C122" s="11">
        <v>-3.7462810951436154E-3</v>
      </c>
    </row>
    <row r="123" spans="1:3" x14ac:dyDescent="0.25">
      <c r="A123" s="1">
        <v>40721</v>
      </c>
      <c r="B123" s="3">
        <v>35.273105000000001</v>
      </c>
      <c r="C123" s="11">
        <v>1.6545494562334978E-2</v>
      </c>
    </row>
    <row r="124" spans="1:3" x14ac:dyDescent="0.25">
      <c r="A124" s="1">
        <v>40722</v>
      </c>
      <c r="B124" s="3">
        <v>35.473174</v>
      </c>
      <c r="C124" s="11">
        <v>5.6719985382630523E-3</v>
      </c>
    </row>
    <row r="125" spans="1:3" x14ac:dyDescent="0.25">
      <c r="A125" s="1">
        <v>40723</v>
      </c>
      <c r="B125" s="3">
        <v>36.021191000000002</v>
      </c>
      <c r="C125" s="11">
        <v>1.5448772641546017E-2</v>
      </c>
    </row>
    <row r="126" spans="1:3" x14ac:dyDescent="0.25">
      <c r="A126" s="1">
        <v>40724</v>
      </c>
      <c r="B126" s="3">
        <v>36.473522000000003</v>
      </c>
      <c r="C126" s="11">
        <v>1.2557358250592017E-2</v>
      </c>
    </row>
    <row r="127" spans="1:3" x14ac:dyDescent="0.25">
      <c r="A127" s="1">
        <v>40725</v>
      </c>
      <c r="B127" s="3">
        <v>36.664893999999997</v>
      </c>
      <c r="C127" s="11">
        <v>5.2468747054368395E-3</v>
      </c>
    </row>
    <row r="128" spans="1:3" x14ac:dyDescent="0.25">
      <c r="A128" s="1">
        <v>40729</v>
      </c>
      <c r="B128" s="3">
        <v>37.178116000000003</v>
      </c>
      <c r="C128" s="11">
        <v>1.3997640358649506E-2</v>
      </c>
    </row>
    <row r="129" spans="1:3" x14ac:dyDescent="0.25">
      <c r="A129" s="1">
        <v>40730</v>
      </c>
      <c r="B129" s="3">
        <v>37.239006000000003</v>
      </c>
      <c r="C129" s="11">
        <v>1.6377914362309415E-3</v>
      </c>
    </row>
    <row r="130" spans="1:3" x14ac:dyDescent="0.25">
      <c r="A130" s="1">
        <v>40731</v>
      </c>
      <c r="B130" s="3">
        <v>36.229961000000003</v>
      </c>
      <c r="C130" s="11">
        <v>-2.7096453648628546E-2</v>
      </c>
    </row>
    <row r="131" spans="1:3" x14ac:dyDescent="0.25">
      <c r="A131" s="1">
        <v>40732</v>
      </c>
      <c r="B131" s="3">
        <v>36.464821999999998</v>
      </c>
      <c r="C131" s="11">
        <v>6.4825076681698634E-3</v>
      </c>
    </row>
    <row r="132" spans="1:3" x14ac:dyDescent="0.25">
      <c r="A132" s="1">
        <v>40735</v>
      </c>
      <c r="B132" s="3">
        <v>35.890709999999999</v>
      </c>
      <c r="C132" s="11">
        <v>-1.5744269915810901E-2</v>
      </c>
    </row>
    <row r="133" spans="1:3" x14ac:dyDescent="0.25">
      <c r="A133" s="1">
        <v>40736</v>
      </c>
      <c r="B133" s="3">
        <v>36.064684</v>
      </c>
      <c r="C133" s="11">
        <v>4.84732678734974E-3</v>
      </c>
    </row>
    <row r="134" spans="1:3" x14ac:dyDescent="0.25">
      <c r="A134" s="1">
        <v>40737</v>
      </c>
      <c r="B134" s="3">
        <v>36.073383999999997</v>
      </c>
      <c r="C134" s="11">
        <v>2.4123322417014627E-4</v>
      </c>
    </row>
    <row r="135" spans="1:3" x14ac:dyDescent="0.25">
      <c r="A135" s="1">
        <v>40738</v>
      </c>
      <c r="B135" s="3">
        <v>35.551462000000001</v>
      </c>
      <c r="C135" s="11">
        <v>-1.4468340425173211E-2</v>
      </c>
    </row>
    <row r="136" spans="1:3" x14ac:dyDescent="0.25">
      <c r="A136" s="1">
        <v>40739</v>
      </c>
      <c r="B136" s="3">
        <v>35.516669999999998</v>
      </c>
      <c r="C136" s="11">
        <v>-9.7863767177853458E-4</v>
      </c>
    </row>
    <row r="137" spans="1:3" x14ac:dyDescent="0.25">
      <c r="A137" s="1">
        <v>40742</v>
      </c>
      <c r="B137" s="3">
        <v>34.594610000000003</v>
      </c>
      <c r="C137" s="11">
        <v>-2.5961330271109168E-2</v>
      </c>
    </row>
    <row r="138" spans="1:3" x14ac:dyDescent="0.25">
      <c r="A138" s="1">
        <v>40743</v>
      </c>
      <c r="B138" s="3">
        <v>35.473174</v>
      </c>
      <c r="C138" s="11">
        <v>2.5395979315852878E-2</v>
      </c>
    </row>
    <row r="139" spans="1:3" x14ac:dyDescent="0.25">
      <c r="A139" s="1">
        <v>40744</v>
      </c>
      <c r="B139" s="3">
        <v>35.464477000000002</v>
      </c>
      <c r="C139" s="11">
        <v>-2.4517118203175043E-4</v>
      </c>
    </row>
    <row r="140" spans="1:3" x14ac:dyDescent="0.25">
      <c r="A140" s="1">
        <v>40745</v>
      </c>
      <c r="B140" s="3">
        <v>35.220914999999998</v>
      </c>
      <c r="C140" s="11">
        <v>-6.8677736316259301E-3</v>
      </c>
    </row>
    <row r="141" spans="1:3" x14ac:dyDescent="0.25">
      <c r="A141" s="1">
        <v>40746</v>
      </c>
      <c r="B141" s="3">
        <v>35.107830999999997</v>
      </c>
      <c r="C141" s="11">
        <v>-3.2107059115301416E-3</v>
      </c>
    </row>
    <row r="142" spans="1:3" x14ac:dyDescent="0.25">
      <c r="A142" s="1">
        <v>40749</v>
      </c>
      <c r="B142" s="3">
        <v>34.551116999999998</v>
      </c>
      <c r="C142" s="11">
        <v>-1.5857259880281398E-2</v>
      </c>
    </row>
    <row r="143" spans="1:3" x14ac:dyDescent="0.25">
      <c r="A143" s="1">
        <v>40750</v>
      </c>
      <c r="B143" s="3">
        <v>34.481526000000002</v>
      </c>
      <c r="C143" s="11">
        <v>-2.0141461707300383E-3</v>
      </c>
    </row>
    <row r="144" spans="1:3" x14ac:dyDescent="0.25">
      <c r="A144" s="1">
        <v>40751</v>
      </c>
      <c r="B144" s="3">
        <v>33.602961999999998</v>
      </c>
      <c r="C144" s="11">
        <v>-2.547926678187051E-2</v>
      </c>
    </row>
    <row r="145" spans="1:3" x14ac:dyDescent="0.25">
      <c r="A145" s="1">
        <v>40752</v>
      </c>
      <c r="B145" s="3">
        <v>33.272410999999998</v>
      </c>
      <c r="C145" s="11">
        <v>-9.8369602060675437E-3</v>
      </c>
    </row>
    <row r="146" spans="1:3" x14ac:dyDescent="0.25">
      <c r="A146" s="1">
        <v>40753</v>
      </c>
      <c r="B146" s="3">
        <v>32.846175000000002</v>
      </c>
      <c r="C146" s="11">
        <v>-1.2810493354388892E-2</v>
      </c>
    </row>
    <row r="147" spans="1:3" x14ac:dyDescent="0.25">
      <c r="A147" s="1">
        <v>40756</v>
      </c>
      <c r="B147" s="3">
        <v>32.680902000000003</v>
      </c>
      <c r="C147" s="11">
        <v>-5.0317274385830038E-3</v>
      </c>
    </row>
    <row r="148" spans="1:3" x14ac:dyDescent="0.25">
      <c r="A148" s="1">
        <v>40757</v>
      </c>
      <c r="B148" s="3">
        <v>32.454737999999999</v>
      </c>
      <c r="C148" s="11">
        <v>-6.9203720264515416E-3</v>
      </c>
    </row>
    <row r="149" spans="1:3" x14ac:dyDescent="0.25">
      <c r="A149" s="1">
        <v>40758</v>
      </c>
      <c r="B149" s="3">
        <v>32.959259000000003</v>
      </c>
      <c r="C149" s="11">
        <v>1.5545372758825044E-2</v>
      </c>
    </row>
    <row r="150" spans="1:3" x14ac:dyDescent="0.25">
      <c r="A150" s="1">
        <v>40759</v>
      </c>
      <c r="B150" s="3">
        <v>31.819735000000001</v>
      </c>
      <c r="C150" s="11">
        <v>-3.4573714172396942E-2</v>
      </c>
    </row>
    <row r="151" spans="1:3" x14ac:dyDescent="0.25">
      <c r="A151" s="1">
        <v>40760</v>
      </c>
      <c r="B151" s="3">
        <v>32.567818000000003</v>
      </c>
      <c r="C151" s="11">
        <v>2.3510032374562551E-2</v>
      </c>
    </row>
    <row r="152" spans="1:3" x14ac:dyDescent="0.25">
      <c r="A152" s="1">
        <v>40763</v>
      </c>
      <c r="B152" s="3">
        <v>30.932471</v>
      </c>
      <c r="C152" s="11">
        <v>-5.0213588150118095E-2</v>
      </c>
    </row>
    <row r="153" spans="1:3" x14ac:dyDescent="0.25">
      <c r="A153" s="1">
        <v>40764</v>
      </c>
      <c r="B153" s="3">
        <v>31.506582999999999</v>
      </c>
      <c r="C153" s="11">
        <v>1.856017257722474E-2</v>
      </c>
    </row>
    <row r="154" spans="1:3" x14ac:dyDescent="0.25">
      <c r="A154" s="1">
        <v>40765</v>
      </c>
      <c r="B154" s="3">
        <v>30.454041</v>
      </c>
      <c r="C154" s="11">
        <v>-3.3407050202809964E-2</v>
      </c>
    </row>
    <row r="155" spans="1:3" x14ac:dyDescent="0.25">
      <c r="A155" s="1">
        <v>40766</v>
      </c>
      <c r="B155" s="3">
        <v>31.863227999999999</v>
      </c>
      <c r="C155" s="11">
        <v>4.6272578407574851E-2</v>
      </c>
    </row>
    <row r="156" spans="1:3" x14ac:dyDescent="0.25">
      <c r="A156" s="1">
        <v>40767</v>
      </c>
      <c r="B156" s="3">
        <v>32.559120999999998</v>
      </c>
      <c r="C156" s="11">
        <v>2.18400031534783E-2</v>
      </c>
    </row>
    <row r="157" spans="1:3" x14ac:dyDescent="0.25">
      <c r="A157" s="1">
        <v>40770</v>
      </c>
      <c r="B157" s="3">
        <v>32.228569999999998</v>
      </c>
      <c r="C157" s="11">
        <v>-1.0152331815100286E-2</v>
      </c>
    </row>
    <row r="158" spans="1:3" x14ac:dyDescent="0.25">
      <c r="A158" s="1">
        <v>40771</v>
      </c>
      <c r="B158" s="3">
        <v>32.089391999999997</v>
      </c>
      <c r="C158" s="11">
        <v>-4.318466503478161E-3</v>
      </c>
    </row>
    <row r="159" spans="1:3" x14ac:dyDescent="0.25">
      <c r="A159" s="1">
        <v>40772</v>
      </c>
      <c r="B159" s="3">
        <v>32.341653999999998</v>
      </c>
      <c r="C159" s="11">
        <v>7.8612271619232232E-3</v>
      </c>
    </row>
    <row r="160" spans="1:3" x14ac:dyDescent="0.25">
      <c r="A160" s="1">
        <v>40773</v>
      </c>
      <c r="B160" s="3">
        <v>31.550075</v>
      </c>
      <c r="C160" s="11">
        <v>-2.4475526205307827E-2</v>
      </c>
    </row>
    <row r="161" spans="1:3" x14ac:dyDescent="0.25">
      <c r="A161" s="1">
        <v>40774</v>
      </c>
      <c r="B161" s="3">
        <v>31.089047000000001</v>
      </c>
      <c r="C161" s="11">
        <v>-1.4612580160268998E-2</v>
      </c>
    </row>
    <row r="162" spans="1:3" x14ac:dyDescent="0.25">
      <c r="A162" s="1">
        <v>40777</v>
      </c>
      <c r="B162" s="3">
        <v>31.167335000000001</v>
      </c>
      <c r="C162" s="11">
        <v>2.5181859064383858E-3</v>
      </c>
    </row>
    <row r="163" spans="1:3" x14ac:dyDescent="0.25">
      <c r="A163" s="1">
        <v>40778</v>
      </c>
      <c r="B163" s="3">
        <v>31.680553</v>
      </c>
      <c r="C163" s="11">
        <v>1.6466534594632438E-2</v>
      </c>
    </row>
    <row r="164" spans="1:3" x14ac:dyDescent="0.25">
      <c r="A164" s="1">
        <v>40779</v>
      </c>
      <c r="B164" s="3">
        <v>31.393498999999998</v>
      </c>
      <c r="C164" s="11">
        <v>-9.0608898146443736E-3</v>
      </c>
    </row>
    <row r="165" spans="1:3" x14ac:dyDescent="0.25">
      <c r="A165" s="1">
        <v>40780</v>
      </c>
      <c r="B165" s="3">
        <v>30.958565</v>
      </c>
      <c r="C165" s="11">
        <v>-1.3854269637162726E-2</v>
      </c>
    </row>
    <row r="166" spans="1:3" x14ac:dyDescent="0.25">
      <c r="A166" s="1">
        <v>40781</v>
      </c>
      <c r="B166" s="3">
        <v>31.811035</v>
      </c>
      <c r="C166" s="11">
        <v>2.7535837013117379E-2</v>
      </c>
    </row>
    <row r="167" spans="1:3" x14ac:dyDescent="0.25">
      <c r="A167" s="1">
        <v>40784</v>
      </c>
      <c r="B167" s="3">
        <v>32.915765999999998</v>
      </c>
      <c r="C167" s="11">
        <v>3.472791752924724E-2</v>
      </c>
    </row>
    <row r="168" spans="1:3" x14ac:dyDescent="0.25">
      <c r="A168" s="1">
        <v>40785</v>
      </c>
      <c r="B168" s="3">
        <v>33.115834999999997</v>
      </c>
      <c r="C168" s="11">
        <v>6.0782118818076165E-3</v>
      </c>
    </row>
    <row r="169" spans="1:3" x14ac:dyDescent="0.25">
      <c r="A169" s="1">
        <v>40786</v>
      </c>
      <c r="B169" s="3">
        <v>33.472479999999997</v>
      </c>
      <c r="C169" s="11">
        <v>1.0769621240110671E-2</v>
      </c>
    </row>
    <row r="170" spans="1:3" x14ac:dyDescent="0.25">
      <c r="A170" s="1">
        <v>40787</v>
      </c>
      <c r="B170" s="3">
        <v>33.255014000000003</v>
      </c>
      <c r="C170" s="11">
        <v>-6.4968595096627025E-3</v>
      </c>
    </row>
    <row r="171" spans="1:3" x14ac:dyDescent="0.25">
      <c r="A171" s="1">
        <v>40788</v>
      </c>
      <c r="B171" s="3">
        <v>32.820079999999997</v>
      </c>
      <c r="C171" s="11">
        <v>-1.307874956841111E-2</v>
      </c>
    </row>
    <row r="172" spans="1:3" x14ac:dyDescent="0.25">
      <c r="A172" s="1">
        <v>40792</v>
      </c>
      <c r="B172" s="3">
        <v>32.559120999999998</v>
      </c>
      <c r="C172" s="11">
        <v>-7.9511993876919176E-3</v>
      </c>
    </row>
    <row r="173" spans="1:3" x14ac:dyDescent="0.25">
      <c r="A173" s="1">
        <v>40793</v>
      </c>
      <c r="B173" s="3">
        <v>32.698298999999999</v>
      </c>
      <c r="C173" s="11">
        <v>4.2746239986024542E-3</v>
      </c>
    </row>
    <row r="174" spans="1:3" x14ac:dyDescent="0.25">
      <c r="A174" s="1">
        <v>40794</v>
      </c>
      <c r="B174" s="3">
        <v>32.489530000000002</v>
      </c>
      <c r="C174" s="11">
        <v>-6.3847052105064136E-3</v>
      </c>
    </row>
    <row r="175" spans="1:3" x14ac:dyDescent="0.25">
      <c r="A175" s="1">
        <v>40795</v>
      </c>
      <c r="B175" s="3">
        <v>32.054595999999997</v>
      </c>
      <c r="C175" s="11">
        <v>-1.3386897255823814E-2</v>
      </c>
    </row>
    <row r="176" spans="1:3" x14ac:dyDescent="0.25">
      <c r="A176" s="1">
        <v>40798</v>
      </c>
      <c r="B176" s="3">
        <v>32.037202000000001</v>
      </c>
      <c r="C176" s="11">
        <v>-5.4263669397037215E-4</v>
      </c>
    </row>
    <row r="177" spans="1:3" x14ac:dyDescent="0.25">
      <c r="A177" s="1">
        <v>40799</v>
      </c>
      <c r="B177" s="3">
        <v>32.672204000000001</v>
      </c>
      <c r="C177" s="11">
        <v>1.9820769616522693E-2</v>
      </c>
    </row>
    <row r="178" spans="1:3" x14ac:dyDescent="0.25">
      <c r="A178" s="1">
        <v>40800</v>
      </c>
      <c r="B178" s="3">
        <v>33.063642000000002</v>
      </c>
      <c r="C178" s="11">
        <v>1.1980765056437602E-2</v>
      </c>
    </row>
    <row r="179" spans="1:3" x14ac:dyDescent="0.25">
      <c r="A179" s="1">
        <v>40801</v>
      </c>
      <c r="B179" s="3">
        <v>33.282955000000001</v>
      </c>
      <c r="C179" s="11">
        <v>6.6330563342053978E-3</v>
      </c>
    </row>
    <row r="180" spans="1:3" x14ac:dyDescent="0.25">
      <c r="A180" s="1">
        <v>40802</v>
      </c>
      <c r="B180" s="3">
        <v>33.712809999999998</v>
      </c>
      <c r="C180" s="11">
        <v>1.2915169341183688E-2</v>
      </c>
    </row>
    <row r="181" spans="1:3" x14ac:dyDescent="0.25">
      <c r="A181" s="1">
        <v>40805</v>
      </c>
      <c r="B181" s="3">
        <v>33.256638000000002</v>
      </c>
      <c r="C181" s="11">
        <v>-1.3531117696804127E-2</v>
      </c>
    </row>
    <row r="182" spans="1:3" x14ac:dyDescent="0.25">
      <c r="A182" s="1">
        <v>40806</v>
      </c>
      <c r="B182" s="3">
        <v>33.511042000000003</v>
      </c>
      <c r="C182" s="11">
        <v>7.6497209369149385E-3</v>
      </c>
    </row>
    <row r="183" spans="1:3" x14ac:dyDescent="0.25">
      <c r="A183" s="1">
        <v>40807</v>
      </c>
      <c r="B183" s="3">
        <v>32.782921000000002</v>
      </c>
      <c r="C183" s="11">
        <v>-2.1727793483712069E-2</v>
      </c>
    </row>
    <row r="184" spans="1:3" x14ac:dyDescent="0.25">
      <c r="A184" s="1">
        <v>40808</v>
      </c>
      <c r="B184" s="3">
        <v>32.949601000000001</v>
      </c>
      <c r="C184" s="11">
        <v>5.0843547467902418E-3</v>
      </c>
    </row>
    <row r="185" spans="1:3" x14ac:dyDescent="0.25">
      <c r="A185" s="1">
        <v>40809</v>
      </c>
      <c r="B185" s="3">
        <v>32.432022000000003</v>
      </c>
      <c r="C185" s="11">
        <v>-1.5708202354256059E-2</v>
      </c>
    </row>
    <row r="186" spans="1:3" x14ac:dyDescent="0.25">
      <c r="A186" s="1">
        <v>40812</v>
      </c>
      <c r="B186" s="3">
        <v>32.660105999999999</v>
      </c>
      <c r="C186" s="11">
        <v>7.0326789985525875E-3</v>
      </c>
    </row>
    <row r="187" spans="1:3" x14ac:dyDescent="0.25">
      <c r="A187" s="1">
        <v>40813</v>
      </c>
      <c r="B187" s="3">
        <v>32.633789999999998</v>
      </c>
      <c r="C187" s="11">
        <v>-8.0575366166911217E-4</v>
      </c>
    </row>
    <row r="188" spans="1:3" x14ac:dyDescent="0.25">
      <c r="A188" s="1">
        <v>40814</v>
      </c>
      <c r="B188" s="3">
        <v>32.028483999999999</v>
      </c>
      <c r="C188" s="11">
        <v>-1.8548443193389393E-2</v>
      </c>
    </row>
    <row r="189" spans="1:3" x14ac:dyDescent="0.25">
      <c r="A189" s="1">
        <v>40815</v>
      </c>
      <c r="B189" s="3">
        <v>33.475951000000002</v>
      </c>
      <c r="C189" s="11">
        <v>4.5193116227418173E-2</v>
      </c>
    </row>
    <row r="190" spans="1:3" x14ac:dyDescent="0.25">
      <c r="A190" s="1">
        <v>40816</v>
      </c>
      <c r="B190" s="3">
        <v>34.019846999999999</v>
      </c>
      <c r="C190" s="11">
        <v>1.6247365160738721E-2</v>
      </c>
    </row>
    <row r="191" spans="1:3" x14ac:dyDescent="0.25">
      <c r="A191" s="1">
        <v>40819</v>
      </c>
      <c r="B191" s="3">
        <v>32.668880999999999</v>
      </c>
      <c r="C191" s="11">
        <v>-3.971111333922224E-2</v>
      </c>
    </row>
    <row r="192" spans="1:3" x14ac:dyDescent="0.25">
      <c r="A192" s="1">
        <v>40820</v>
      </c>
      <c r="B192" s="3">
        <v>32.861874</v>
      </c>
      <c r="C192" s="11">
        <v>5.9075485321949447E-3</v>
      </c>
    </row>
    <row r="193" spans="1:3" x14ac:dyDescent="0.25">
      <c r="A193" s="1">
        <v>40821</v>
      </c>
      <c r="B193" s="3">
        <v>32.475884000000001</v>
      </c>
      <c r="C193" s="11">
        <v>-1.1745830441684476E-2</v>
      </c>
    </row>
    <row r="194" spans="1:3" x14ac:dyDescent="0.25">
      <c r="A194" s="1">
        <v>40822</v>
      </c>
      <c r="B194" s="3">
        <v>33.168914000000001</v>
      </c>
      <c r="C194" s="11">
        <v>2.1339834814042329E-2</v>
      </c>
    </row>
    <row r="195" spans="1:3" x14ac:dyDescent="0.25">
      <c r="A195" s="1">
        <v>40823</v>
      </c>
      <c r="B195" s="3">
        <v>33.747900999999999</v>
      </c>
      <c r="C195" s="11">
        <v>1.7455711694389447E-2</v>
      </c>
    </row>
    <row r="196" spans="1:3" x14ac:dyDescent="0.25">
      <c r="A196" s="1">
        <v>40826</v>
      </c>
      <c r="B196" s="3">
        <v>34.423386000000001</v>
      </c>
      <c r="C196" s="11">
        <v>2.0015615193371639E-2</v>
      </c>
    </row>
    <row r="197" spans="1:3" x14ac:dyDescent="0.25">
      <c r="A197" s="1">
        <v>40827</v>
      </c>
      <c r="B197" s="3">
        <v>34.160207</v>
      </c>
      <c r="C197" s="11">
        <v>-7.64535481779744E-3</v>
      </c>
    </row>
    <row r="198" spans="1:3" x14ac:dyDescent="0.25">
      <c r="A198" s="1">
        <v>40828</v>
      </c>
      <c r="B198" s="3">
        <v>34.844465999999997</v>
      </c>
      <c r="C198" s="11">
        <v>2.0030879789457872E-2</v>
      </c>
    </row>
    <row r="199" spans="1:3" x14ac:dyDescent="0.25">
      <c r="A199" s="1">
        <v>40829</v>
      </c>
      <c r="B199" s="3">
        <v>34.826920999999999</v>
      </c>
      <c r="C199" s="11">
        <v>-5.035232854479207E-4</v>
      </c>
    </row>
    <row r="200" spans="1:3" x14ac:dyDescent="0.25">
      <c r="A200" s="1">
        <v>40830</v>
      </c>
      <c r="B200" s="3">
        <v>34.914645</v>
      </c>
      <c r="C200" s="11">
        <v>2.5188560309423124E-3</v>
      </c>
    </row>
    <row r="201" spans="1:3" x14ac:dyDescent="0.25">
      <c r="A201" s="1">
        <v>40833</v>
      </c>
      <c r="B201" s="3">
        <v>34.405839999999998</v>
      </c>
      <c r="C201" s="11">
        <v>-1.4572824669991701E-2</v>
      </c>
    </row>
    <row r="202" spans="1:3" x14ac:dyDescent="0.25">
      <c r="A202" s="1">
        <v>40834</v>
      </c>
      <c r="B202" s="3">
        <v>34.633924</v>
      </c>
      <c r="C202" s="11">
        <v>6.6292234109093873E-3</v>
      </c>
    </row>
    <row r="203" spans="1:3" x14ac:dyDescent="0.25">
      <c r="A203" s="1">
        <v>40835</v>
      </c>
      <c r="B203" s="3">
        <v>34.405839999999998</v>
      </c>
      <c r="C203" s="11">
        <v>-6.5855662211420979E-3</v>
      </c>
    </row>
    <row r="204" spans="1:3" x14ac:dyDescent="0.25">
      <c r="A204" s="1">
        <v>40836</v>
      </c>
      <c r="B204" s="3">
        <v>34.598832999999999</v>
      </c>
      <c r="C204" s="11">
        <v>5.6093093498080938E-3</v>
      </c>
    </row>
    <row r="205" spans="1:3" x14ac:dyDescent="0.25">
      <c r="A205" s="1">
        <v>40837</v>
      </c>
      <c r="B205" s="3">
        <v>35.160277999999998</v>
      </c>
      <c r="C205" s="11">
        <v>1.6227281423046816E-2</v>
      </c>
    </row>
    <row r="206" spans="1:3" x14ac:dyDescent="0.25">
      <c r="A206" s="1">
        <v>40840</v>
      </c>
      <c r="B206" s="3">
        <v>35.195365000000002</v>
      </c>
      <c r="C206" s="11">
        <v>9.9791588678577311E-4</v>
      </c>
    </row>
    <row r="207" spans="1:3" x14ac:dyDescent="0.25">
      <c r="A207" s="1">
        <v>40841</v>
      </c>
      <c r="B207" s="3">
        <v>34.511110000000002</v>
      </c>
      <c r="C207" s="11">
        <v>-1.944162249773515E-2</v>
      </c>
    </row>
    <row r="208" spans="1:3" x14ac:dyDescent="0.25">
      <c r="A208" s="1">
        <v>40842</v>
      </c>
      <c r="B208" s="3">
        <v>33.256638000000002</v>
      </c>
      <c r="C208" s="11">
        <v>-3.6349801556658123E-2</v>
      </c>
    </row>
    <row r="209" spans="1:3" x14ac:dyDescent="0.25">
      <c r="A209" s="1">
        <v>40843</v>
      </c>
      <c r="B209" s="3">
        <v>32.326749999999997</v>
      </c>
      <c r="C209" s="11">
        <v>-2.7960974287298834E-2</v>
      </c>
    </row>
    <row r="210" spans="1:3" x14ac:dyDescent="0.25">
      <c r="A210" s="1">
        <v>40844</v>
      </c>
      <c r="B210" s="3">
        <v>32.800466999999998</v>
      </c>
      <c r="C210" s="11">
        <v>1.4654024917444551E-2</v>
      </c>
    </row>
    <row r="211" spans="1:3" x14ac:dyDescent="0.25">
      <c r="A211" s="1">
        <v>40847</v>
      </c>
      <c r="B211" s="3">
        <v>32.853102999999997</v>
      </c>
      <c r="C211" s="11">
        <v>1.6047332496820757E-3</v>
      </c>
    </row>
    <row r="212" spans="1:3" x14ac:dyDescent="0.25">
      <c r="A212" s="1">
        <v>40848</v>
      </c>
      <c r="B212" s="3">
        <v>32.107436</v>
      </c>
      <c r="C212" s="11">
        <v>-2.2697003689423113E-2</v>
      </c>
    </row>
    <row r="213" spans="1:3" x14ac:dyDescent="0.25">
      <c r="A213" s="1">
        <v>40849</v>
      </c>
      <c r="B213" s="3">
        <v>32.537292000000001</v>
      </c>
      <c r="C213" s="11">
        <v>1.3388051291295914E-2</v>
      </c>
    </row>
    <row r="214" spans="1:3" x14ac:dyDescent="0.25">
      <c r="A214" s="1">
        <v>40850</v>
      </c>
      <c r="B214" s="3">
        <v>33.089962</v>
      </c>
      <c r="C214" s="11">
        <v>1.6985740546570351E-2</v>
      </c>
    </row>
    <row r="215" spans="1:3" x14ac:dyDescent="0.25">
      <c r="A215" s="1">
        <v>40851</v>
      </c>
      <c r="B215" s="3">
        <v>32.572383000000002</v>
      </c>
      <c r="C215" s="11">
        <v>-1.5641571301895051E-2</v>
      </c>
    </row>
    <row r="216" spans="1:3" x14ac:dyDescent="0.25">
      <c r="A216" s="1">
        <v>40854</v>
      </c>
      <c r="B216" s="3">
        <v>32.809241</v>
      </c>
      <c r="C216" s="11">
        <v>7.2717430591430167E-3</v>
      </c>
    </row>
    <row r="217" spans="1:3" x14ac:dyDescent="0.25">
      <c r="A217" s="1">
        <v>40855</v>
      </c>
      <c r="B217" s="3">
        <v>32.528520999999998</v>
      </c>
      <c r="C217" s="11">
        <v>-8.5561260012080829E-3</v>
      </c>
    </row>
    <row r="218" spans="1:3" x14ac:dyDescent="0.25">
      <c r="A218" s="1">
        <v>40856</v>
      </c>
      <c r="B218" s="3">
        <v>32.010942</v>
      </c>
      <c r="C218" s="11">
        <v>-1.5911544210694295E-2</v>
      </c>
    </row>
    <row r="219" spans="1:3" x14ac:dyDescent="0.25">
      <c r="A219" s="1">
        <v>40857</v>
      </c>
      <c r="B219" s="3">
        <v>32.809241</v>
      </c>
      <c r="C219" s="11">
        <v>2.493831640443446E-2</v>
      </c>
    </row>
    <row r="220" spans="1:3" x14ac:dyDescent="0.25">
      <c r="A220" s="1">
        <v>40858</v>
      </c>
      <c r="B220" s="3">
        <v>32.625016000000002</v>
      </c>
      <c r="C220" s="11">
        <v>-5.6150338863370187E-3</v>
      </c>
    </row>
    <row r="221" spans="1:3" x14ac:dyDescent="0.25">
      <c r="A221" s="1">
        <v>40861</v>
      </c>
      <c r="B221" s="3">
        <v>32.046028999999997</v>
      </c>
      <c r="C221" s="11">
        <v>-1.7746719265976912E-2</v>
      </c>
    </row>
    <row r="222" spans="1:3" x14ac:dyDescent="0.25">
      <c r="A222" s="1">
        <v>40862</v>
      </c>
      <c r="B222" s="3">
        <v>32.212708999999997</v>
      </c>
      <c r="C222" s="11">
        <v>5.201268462934971E-3</v>
      </c>
    </row>
    <row r="223" spans="1:3" x14ac:dyDescent="0.25">
      <c r="A223" s="1">
        <v>40863</v>
      </c>
      <c r="B223" s="3">
        <v>31.642493999999999</v>
      </c>
      <c r="C223" s="11">
        <v>-1.770155375631393E-2</v>
      </c>
    </row>
    <row r="224" spans="1:3" x14ac:dyDescent="0.25">
      <c r="A224" s="1">
        <v>40864</v>
      </c>
      <c r="B224" s="3">
        <v>31.396864000000001</v>
      </c>
      <c r="C224" s="11">
        <v>-7.7626624500584081E-3</v>
      </c>
    </row>
    <row r="225" spans="1:3" x14ac:dyDescent="0.25">
      <c r="A225" s="1">
        <v>40865</v>
      </c>
      <c r="B225" s="3">
        <v>32.212708999999997</v>
      </c>
      <c r="C225" s="11">
        <v>2.5984920022585564E-2</v>
      </c>
    </row>
    <row r="226" spans="1:3" x14ac:dyDescent="0.25">
      <c r="A226" s="1">
        <v>40868</v>
      </c>
      <c r="B226" s="3">
        <v>31.431954999999999</v>
      </c>
      <c r="C226" s="11">
        <v>-2.4237452367014467E-2</v>
      </c>
    </row>
    <row r="227" spans="1:3" x14ac:dyDescent="0.25">
      <c r="A227" s="1">
        <v>40869</v>
      </c>
      <c r="B227" s="3">
        <v>31.300366</v>
      </c>
      <c r="C227" s="11">
        <v>-4.1864720155013642E-3</v>
      </c>
    </row>
    <row r="228" spans="1:3" x14ac:dyDescent="0.25">
      <c r="A228" s="1">
        <v>40870</v>
      </c>
      <c r="B228" s="3">
        <v>30.510836999999999</v>
      </c>
      <c r="C228" s="11">
        <v>-2.5224273735329539E-2</v>
      </c>
    </row>
    <row r="229" spans="1:3" x14ac:dyDescent="0.25">
      <c r="A229" s="1">
        <v>40872</v>
      </c>
      <c r="B229" s="3">
        <v>30.668742999999999</v>
      </c>
      <c r="C229" s="11">
        <v>5.175407020135192E-3</v>
      </c>
    </row>
    <row r="230" spans="1:3" x14ac:dyDescent="0.25">
      <c r="A230" s="1">
        <v>40875</v>
      </c>
      <c r="B230" s="3">
        <v>31.317910999999999</v>
      </c>
      <c r="C230" s="11">
        <v>2.1167088589186703E-2</v>
      </c>
    </row>
    <row r="231" spans="1:3" x14ac:dyDescent="0.25">
      <c r="A231" s="1">
        <v>40876</v>
      </c>
      <c r="B231" s="3">
        <v>31.203868</v>
      </c>
      <c r="C231" s="11">
        <v>-3.6414625483800239E-3</v>
      </c>
    </row>
    <row r="232" spans="1:3" x14ac:dyDescent="0.25">
      <c r="A232" s="1">
        <v>40877</v>
      </c>
      <c r="B232" s="3">
        <v>32.046028999999997</v>
      </c>
      <c r="C232" s="11">
        <v>2.698899380038389E-2</v>
      </c>
    </row>
    <row r="233" spans="1:3" x14ac:dyDescent="0.25">
      <c r="A233" s="1">
        <v>40878</v>
      </c>
      <c r="B233" s="3">
        <v>32.142527000000001</v>
      </c>
      <c r="C233" s="11">
        <v>3.0112311263278198E-3</v>
      </c>
    </row>
    <row r="234" spans="1:3" x14ac:dyDescent="0.25">
      <c r="A234" s="1">
        <v>40879</v>
      </c>
      <c r="B234" s="3">
        <v>32.186388999999998</v>
      </c>
      <c r="C234" s="11">
        <v>1.3646095716120011E-3</v>
      </c>
    </row>
    <row r="235" spans="1:3" x14ac:dyDescent="0.25">
      <c r="A235" s="1">
        <v>40882</v>
      </c>
      <c r="B235" s="3">
        <v>33.072415999999997</v>
      </c>
      <c r="C235" s="11">
        <v>2.7528002597619713E-2</v>
      </c>
    </row>
    <row r="236" spans="1:3" x14ac:dyDescent="0.25">
      <c r="A236" s="1">
        <v>40883</v>
      </c>
      <c r="B236" s="3">
        <v>32.949601000000001</v>
      </c>
      <c r="C236" s="11">
        <v>-3.7135176335468109E-3</v>
      </c>
    </row>
    <row r="237" spans="1:3" x14ac:dyDescent="0.25">
      <c r="A237" s="1">
        <v>40884</v>
      </c>
      <c r="B237" s="3">
        <v>33.098733000000003</v>
      </c>
      <c r="C237" s="11">
        <v>4.5260639119727606E-3</v>
      </c>
    </row>
    <row r="238" spans="1:3" x14ac:dyDescent="0.25">
      <c r="A238" s="1">
        <v>40885</v>
      </c>
      <c r="B238" s="3">
        <v>33.265408999999998</v>
      </c>
      <c r="C238" s="11">
        <v>5.0357214579783271E-3</v>
      </c>
    </row>
    <row r="239" spans="1:3" x14ac:dyDescent="0.25">
      <c r="A239" s="1">
        <v>40886</v>
      </c>
      <c r="B239" s="3">
        <v>33.177684999999997</v>
      </c>
      <c r="C239" s="11">
        <v>-2.6370936849146051E-3</v>
      </c>
    </row>
    <row r="240" spans="1:3" x14ac:dyDescent="0.25">
      <c r="A240" s="1">
        <v>40889</v>
      </c>
      <c r="B240" s="3">
        <v>33.142595</v>
      </c>
      <c r="C240" s="11">
        <v>-1.0576385905163889E-3</v>
      </c>
    </row>
    <row r="241" spans="1:3" x14ac:dyDescent="0.25">
      <c r="A241" s="1">
        <v>40890</v>
      </c>
      <c r="B241" s="3">
        <v>33.037325000000003</v>
      </c>
      <c r="C241" s="11">
        <v>-3.1762751226932385E-3</v>
      </c>
    </row>
    <row r="242" spans="1:3" x14ac:dyDescent="0.25">
      <c r="A242" s="1">
        <v>40891</v>
      </c>
      <c r="B242" s="3">
        <v>33.142595</v>
      </c>
      <c r="C242" s="11">
        <v>3.1863959930169073E-3</v>
      </c>
    </row>
    <row r="243" spans="1:3" x14ac:dyDescent="0.25">
      <c r="A243" s="1">
        <v>40892</v>
      </c>
      <c r="B243" s="3">
        <v>33.797310000000003</v>
      </c>
      <c r="C243" s="11">
        <v>1.9754488144335201E-2</v>
      </c>
    </row>
    <row r="244" spans="1:3" x14ac:dyDescent="0.25">
      <c r="A244" s="1">
        <v>40893</v>
      </c>
      <c r="B244" s="3">
        <v>34.337006000000002</v>
      </c>
      <c r="C244" s="11">
        <v>1.5968608152542293E-2</v>
      </c>
    </row>
    <row r="245" spans="1:3" x14ac:dyDescent="0.25">
      <c r="A245" s="1">
        <v>40896</v>
      </c>
      <c r="B245" s="3">
        <v>34.089274000000003</v>
      </c>
      <c r="C245" s="11">
        <v>-7.2147233803669187E-3</v>
      </c>
    </row>
    <row r="246" spans="1:3" x14ac:dyDescent="0.25">
      <c r="A246" s="1">
        <v>40897</v>
      </c>
      <c r="B246" s="3">
        <v>34.717447</v>
      </c>
      <c r="C246" s="11">
        <v>1.8427291822055134E-2</v>
      </c>
    </row>
    <row r="247" spans="1:3" x14ac:dyDescent="0.25">
      <c r="A247" s="1">
        <v>40898</v>
      </c>
      <c r="B247" s="3">
        <v>34.788224999999997</v>
      </c>
      <c r="C247" s="11">
        <v>2.0386867732525701E-3</v>
      </c>
    </row>
    <row r="248" spans="1:3" x14ac:dyDescent="0.25">
      <c r="A248" s="1">
        <v>40899</v>
      </c>
      <c r="B248" s="3">
        <v>34.752834</v>
      </c>
      <c r="C248" s="11">
        <v>-1.0173269834835514E-3</v>
      </c>
    </row>
    <row r="249" spans="1:3" x14ac:dyDescent="0.25">
      <c r="A249" s="1">
        <v>40900</v>
      </c>
      <c r="B249" s="3">
        <v>35.239446999999998</v>
      </c>
      <c r="C249" s="11">
        <v>1.4002109871097086E-2</v>
      </c>
    </row>
    <row r="250" spans="1:3" x14ac:dyDescent="0.25">
      <c r="A250" s="1">
        <v>40904</v>
      </c>
      <c r="B250" s="3">
        <v>35.283684000000001</v>
      </c>
      <c r="C250" s="11">
        <v>1.2553261689947214E-3</v>
      </c>
    </row>
    <row r="251" spans="1:3" x14ac:dyDescent="0.25">
      <c r="A251" s="1">
        <v>40905</v>
      </c>
      <c r="B251" s="3">
        <v>34.867851999999999</v>
      </c>
      <c r="C251" s="11">
        <v>-1.1785390663854764E-2</v>
      </c>
    </row>
    <row r="252" spans="1:3" x14ac:dyDescent="0.25">
      <c r="A252" s="1">
        <v>40906</v>
      </c>
      <c r="B252" s="3">
        <v>35.310225000000003</v>
      </c>
      <c r="C252" s="11">
        <v>1.268713082756011E-2</v>
      </c>
    </row>
    <row r="253" spans="1:3" x14ac:dyDescent="0.25">
      <c r="A253" s="1">
        <v>40907</v>
      </c>
      <c r="B253" s="3">
        <v>34.929783999999998</v>
      </c>
      <c r="C253" s="11">
        <v>-1.07742445708008E-2</v>
      </c>
    </row>
    <row r="254" spans="1:3" x14ac:dyDescent="0.25">
      <c r="A254" s="1">
        <v>40911</v>
      </c>
      <c r="B254" s="3">
        <v>33.921174000000001</v>
      </c>
      <c r="C254" s="11">
        <v>-2.8875357488611936E-2</v>
      </c>
    </row>
    <row r="255" spans="1:3" x14ac:dyDescent="0.25">
      <c r="A255" s="1">
        <v>40912</v>
      </c>
      <c r="B255" s="3">
        <v>34.106969999999997</v>
      </c>
      <c r="C255" s="11">
        <v>5.477286841546118E-3</v>
      </c>
    </row>
    <row r="256" spans="1:3" x14ac:dyDescent="0.25">
      <c r="A256" s="1">
        <v>40913</v>
      </c>
      <c r="B256" s="3">
        <v>34.319310000000002</v>
      </c>
      <c r="C256" s="11">
        <v>6.2257069449442341E-3</v>
      </c>
    </row>
    <row r="257" spans="1:3" x14ac:dyDescent="0.25">
      <c r="A257" s="1">
        <v>40914</v>
      </c>
      <c r="B257" s="3">
        <v>34.080427999999998</v>
      </c>
      <c r="C257" s="11">
        <v>-6.9605711769847294E-3</v>
      </c>
    </row>
    <row r="258" spans="1:3" x14ac:dyDescent="0.25">
      <c r="A258" s="1">
        <v>40917</v>
      </c>
      <c r="B258" s="3">
        <v>34.080427999999998</v>
      </c>
      <c r="C258" s="11">
        <v>0</v>
      </c>
    </row>
    <row r="259" spans="1:3" x14ac:dyDescent="0.25">
      <c r="A259" s="1">
        <v>40918</v>
      </c>
      <c r="B259" s="3">
        <v>34.168902000000003</v>
      </c>
      <c r="C259" s="11">
        <v>2.5960354723246156E-3</v>
      </c>
    </row>
    <row r="260" spans="1:3" x14ac:dyDescent="0.25">
      <c r="A260" s="1">
        <v>40919</v>
      </c>
      <c r="B260" s="3">
        <v>33.753073000000001</v>
      </c>
      <c r="C260" s="11">
        <v>-1.2169808675736849E-2</v>
      </c>
    </row>
    <row r="261" spans="1:3" x14ac:dyDescent="0.25">
      <c r="A261" s="1">
        <v>40920</v>
      </c>
      <c r="B261" s="3">
        <v>33.584969000000001</v>
      </c>
      <c r="C261" s="11">
        <v>-4.980405784089632E-3</v>
      </c>
    </row>
    <row r="262" spans="1:3" x14ac:dyDescent="0.25">
      <c r="A262" s="1">
        <v>40921</v>
      </c>
      <c r="B262" s="3">
        <v>33.461105000000003</v>
      </c>
      <c r="C262" s="11">
        <v>-3.6880784377081761E-3</v>
      </c>
    </row>
    <row r="263" spans="1:3" x14ac:dyDescent="0.25">
      <c r="A263" s="1">
        <v>40925</v>
      </c>
      <c r="B263" s="3">
        <v>33.293005000000001</v>
      </c>
      <c r="C263" s="11">
        <v>-5.0237432386050183E-3</v>
      </c>
    </row>
    <row r="264" spans="1:3" x14ac:dyDescent="0.25">
      <c r="A264" s="1">
        <v>40926</v>
      </c>
      <c r="B264" s="3">
        <v>33.372632000000003</v>
      </c>
      <c r="C264" s="11">
        <v>2.3917036026036734E-3</v>
      </c>
    </row>
    <row r="265" spans="1:3" x14ac:dyDescent="0.25">
      <c r="A265" s="1">
        <v>40927</v>
      </c>
      <c r="B265" s="3">
        <v>33.027580999999998</v>
      </c>
      <c r="C265" s="11">
        <v>-1.0339340331323136E-2</v>
      </c>
    </row>
    <row r="266" spans="1:3" x14ac:dyDescent="0.25">
      <c r="A266" s="1">
        <v>40928</v>
      </c>
      <c r="B266" s="3">
        <v>33.328392000000001</v>
      </c>
      <c r="C266" s="11">
        <v>9.1078725989651825E-3</v>
      </c>
    </row>
    <row r="267" spans="1:3" x14ac:dyDescent="0.25">
      <c r="A267" s="1">
        <v>40931</v>
      </c>
      <c r="B267" s="3">
        <v>33.699987</v>
      </c>
      <c r="C267" s="11">
        <v>1.1149502802295388E-2</v>
      </c>
    </row>
    <row r="268" spans="1:3" x14ac:dyDescent="0.25">
      <c r="A268" s="1">
        <v>40932</v>
      </c>
      <c r="B268" s="3">
        <v>33.44341</v>
      </c>
      <c r="C268" s="11">
        <v>-7.6135637678435919E-3</v>
      </c>
    </row>
    <row r="269" spans="1:3" x14ac:dyDescent="0.25">
      <c r="A269" s="1">
        <v>40933</v>
      </c>
      <c r="B269" s="3">
        <v>34.292766</v>
      </c>
      <c r="C269" s="11">
        <v>2.5396812107377813E-2</v>
      </c>
    </row>
    <row r="270" spans="1:3" x14ac:dyDescent="0.25">
      <c r="A270" s="1">
        <v>40934</v>
      </c>
      <c r="B270" s="3">
        <v>34.575887999999999</v>
      </c>
      <c r="C270" s="11">
        <v>8.2560269416587385E-3</v>
      </c>
    </row>
    <row r="271" spans="1:3" x14ac:dyDescent="0.25">
      <c r="A271" s="1">
        <v>40935</v>
      </c>
      <c r="B271" s="3">
        <v>34.248528999999998</v>
      </c>
      <c r="C271" s="11">
        <v>-9.4678407102661045E-3</v>
      </c>
    </row>
    <row r="272" spans="1:3" x14ac:dyDescent="0.25">
      <c r="A272" s="1">
        <v>40938</v>
      </c>
      <c r="B272" s="3">
        <v>33.947715000000002</v>
      </c>
      <c r="C272" s="11">
        <v>-8.7832677426816046E-3</v>
      </c>
    </row>
    <row r="273" spans="1:3" x14ac:dyDescent="0.25">
      <c r="A273" s="1">
        <v>40939</v>
      </c>
      <c r="B273" s="3">
        <v>34.345852000000001</v>
      </c>
      <c r="C273" s="11">
        <v>1.1727946932510726E-2</v>
      </c>
    </row>
    <row r="274" spans="1:3" x14ac:dyDescent="0.25">
      <c r="A274" s="1">
        <v>40940</v>
      </c>
      <c r="B274" s="3">
        <v>34.549343</v>
      </c>
      <c r="C274" s="11">
        <v>5.9247620353106876E-3</v>
      </c>
    </row>
    <row r="275" spans="1:3" x14ac:dyDescent="0.25">
      <c r="A275" s="1">
        <v>40941</v>
      </c>
      <c r="B275" s="3">
        <v>34.575887999999999</v>
      </c>
      <c r="C275" s="11">
        <v>7.683214120742819E-4</v>
      </c>
    </row>
    <row r="276" spans="1:3" x14ac:dyDescent="0.25">
      <c r="A276" s="1">
        <v>40942</v>
      </c>
      <c r="B276" s="3">
        <v>34.195445999999997</v>
      </c>
      <c r="C276" s="11">
        <v>-1.1003101352017399E-2</v>
      </c>
    </row>
    <row r="277" spans="1:3" x14ac:dyDescent="0.25">
      <c r="A277" s="1">
        <v>40945</v>
      </c>
      <c r="B277" s="3">
        <v>33.912328000000002</v>
      </c>
      <c r="C277" s="11">
        <v>-8.2794065619145509E-3</v>
      </c>
    </row>
    <row r="278" spans="1:3" x14ac:dyDescent="0.25">
      <c r="A278" s="1">
        <v>40946</v>
      </c>
      <c r="B278" s="3">
        <v>34.027341999999997</v>
      </c>
      <c r="C278" s="11">
        <v>3.3915100137034255E-3</v>
      </c>
    </row>
    <row r="279" spans="1:3" x14ac:dyDescent="0.25">
      <c r="A279" s="1">
        <v>40947</v>
      </c>
      <c r="B279" s="3">
        <v>33.779615</v>
      </c>
      <c r="C279" s="11">
        <v>-7.2802336426982042E-3</v>
      </c>
    </row>
    <row r="280" spans="1:3" x14ac:dyDescent="0.25">
      <c r="A280" s="1">
        <v>40948</v>
      </c>
      <c r="B280" s="3">
        <v>33.735377999999997</v>
      </c>
      <c r="C280" s="11">
        <v>-1.3095767965384604E-3</v>
      </c>
    </row>
    <row r="281" spans="1:3" x14ac:dyDescent="0.25">
      <c r="A281" s="1">
        <v>40949</v>
      </c>
      <c r="B281" s="3">
        <v>34.071579</v>
      </c>
      <c r="C281" s="11">
        <v>9.9658287510518678E-3</v>
      </c>
    </row>
    <row r="282" spans="1:3" x14ac:dyDescent="0.25">
      <c r="A282" s="1">
        <v>40952</v>
      </c>
      <c r="B282" s="3">
        <v>34.186596999999999</v>
      </c>
      <c r="C282" s="11">
        <v>3.3757754520270158E-3</v>
      </c>
    </row>
    <row r="283" spans="1:3" x14ac:dyDescent="0.25">
      <c r="A283" s="1">
        <v>40953</v>
      </c>
      <c r="B283" s="3">
        <v>34.602429000000001</v>
      </c>
      <c r="C283" s="11">
        <v>1.2163597330263723E-2</v>
      </c>
    </row>
    <row r="284" spans="1:3" x14ac:dyDescent="0.25">
      <c r="A284" s="1">
        <v>40954</v>
      </c>
      <c r="B284" s="3">
        <v>35.301378999999997</v>
      </c>
      <c r="C284" s="11">
        <v>2.0199449003999007E-2</v>
      </c>
    </row>
    <row r="285" spans="1:3" x14ac:dyDescent="0.25">
      <c r="A285" s="1">
        <v>40955</v>
      </c>
      <c r="B285" s="3">
        <v>35.389853000000002</v>
      </c>
      <c r="C285" s="11">
        <v>2.5062477021083242E-3</v>
      </c>
    </row>
    <row r="286" spans="1:3" x14ac:dyDescent="0.25">
      <c r="A286" s="1">
        <v>40956</v>
      </c>
      <c r="B286" s="3">
        <v>34.991715999999997</v>
      </c>
      <c r="C286" s="11">
        <v>-1.1250032601152808E-2</v>
      </c>
    </row>
    <row r="287" spans="1:3" x14ac:dyDescent="0.25">
      <c r="A287" s="1">
        <v>40960</v>
      </c>
      <c r="B287" s="3">
        <v>34.690902000000001</v>
      </c>
      <c r="C287" s="11">
        <v>-8.5967204352023069E-3</v>
      </c>
    </row>
    <row r="288" spans="1:3" x14ac:dyDescent="0.25">
      <c r="A288" s="1">
        <v>40961</v>
      </c>
      <c r="B288" s="3">
        <v>34.398938000000001</v>
      </c>
      <c r="C288" s="11">
        <v>-8.4161547601154935E-3</v>
      </c>
    </row>
    <row r="289" spans="1:3" x14ac:dyDescent="0.25">
      <c r="A289" s="1">
        <v>40962</v>
      </c>
      <c r="B289" s="3">
        <v>34.390087999999999</v>
      </c>
      <c r="C289" s="11">
        <v>-2.5727538449013939E-4</v>
      </c>
    </row>
    <row r="290" spans="1:3" x14ac:dyDescent="0.25">
      <c r="A290" s="1">
        <v>40963</v>
      </c>
      <c r="B290" s="3">
        <v>34.142359999999996</v>
      </c>
      <c r="C290" s="11">
        <v>-7.2034709536073936E-3</v>
      </c>
    </row>
    <row r="291" spans="1:3" x14ac:dyDescent="0.25">
      <c r="A291" s="1">
        <v>40966</v>
      </c>
      <c r="B291" s="3">
        <v>33.983105999999999</v>
      </c>
      <c r="C291" s="11">
        <v>-4.664411013181196E-3</v>
      </c>
    </row>
    <row r="292" spans="1:3" x14ac:dyDescent="0.25">
      <c r="A292" s="1">
        <v>40967</v>
      </c>
      <c r="B292" s="3">
        <v>33.726528999999999</v>
      </c>
      <c r="C292" s="11">
        <v>-7.5501338812291041E-3</v>
      </c>
    </row>
    <row r="293" spans="1:3" x14ac:dyDescent="0.25">
      <c r="A293" s="1">
        <v>40968</v>
      </c>
      <c r="B293" s="3">
        <v>33.664597000000001</v>
      </c>
      <c r="C293" s="11">
        <v>-1.8362992527336201E-3</v>
      </c>
    </row>
    <row r="294" spans="1:3" x14ac:dyDescent="0.25">
      <c r="A294" s="1">
        <v>40969</v>
      </c>
      <c r="B294" s="3">
        <v>33.744224000000003</v>
      </c>
      <c r="C294" s="11">
        <v>2.3653038234796664E-3</v>
      </c>
    </row>
    <row r="295" spans="1:3" x14ac:dyDescent="0.25">
      <c r="A295" s="1">
        <v>40970</v>
      </c>
      <c r="B295" s="3">
        <v>33.44341</v>
      </c>
      <c r="C295" s="11">
        <v>-8.9145330471965389E-3</v>
      </c>
    </row>
    <row r="296" spans="1:3" x14ac:dyDescent="0.25">
      <c r="A296" s="1">
        <v>40973</v>
      </c>
      <c r="B296" s="3">
        <v>33.496496</v>
      </c>
      <c r="C296" s="11">
        <v>1.5873381332824736E-3</v>
      </c>
    </row>
    <row r="297" spans="1:3" x14ac:dyDescent="0.25">
      <c r="A297" s="1">
        <v>40974</v>
      </c>
      <c r="B297" s="3">
        <v>33.496496</v>
      </c>
      <c r="C297" s="11">
        <v>0</v>
      </c>
    </row>
    <row r="298" spans="1:3" x14ac:dyDescent="0.25">
      <c r="A298" s="1">
        <v>40975</v>
      </c>
      <c r="B298" s="3">
        <v>33.337240999999999</v>
      </c>
      <c r="C298" s="11">
        <v>-4.7543778907501756E-3</v>
      </c>
    </row>
    <row r="299" spans="1:3" x14ac:dyDescent="0.25">
      <c r="A299" s="1">
        <v>40976</v>
      </c>
      <c r="B299" s="3">
        <v>33.354937</v>
      </c>
      <c r="C299" s="11">
        <v>5.3081777223258587E-4</v>
      </c>
    </row>
    <row r="300" spans="1:3" x14ac:dyDescent="0.25">
      <c r="A300" s="1">
        <v>40977</v>
      </c>
      <c r="B300" s="3">
        <v>33.699987</v>
      </c>
      <c r="C300" s="11">
        <v>1.0344795434630877E-2</v>
      </c>
    </row>
    <row r="301" spans="1:3" x14ac:dyDescent="0.25">
      <c r="A301" s="1">
        <v>40980</v>
      </c>
      <c r="B301" s="3">
        <v>34.089274000000003</v>
      </c>
      <c r="C301" s="11">
        <v>1.1551547482792888E-2</v>
      </c>
    </row>
    <row r="302" spans="1:3" x14ac:dyDescent="0.25">
      <c r="A302" s="1">
        <v>40981</v>
      </c>
      <c r="B302" s="3">
        <v>34.443173999999999</v>
      </c>
      <c r="C302" s="11">
        <v>1.0381564594188654E-2</v>
      </c>
    </row>
    <row r="303" spans="1:3" x14ac:dyDescent="0.25">
      <c r="A303" s="1">
        <v>40982</v>
      </c>
      <c r="B303" s="3">
        <v>34.195445999999997</v>
      </c>
      <c r="C303" s="11">
        <v>-7.1923685081985234E-3</v>
      </c>
    </row>
    <row r="304" spans="1:3" x14ac:dyDescent="0.25">
      <c r="A304" s="1">
        <v>40983</v>
      </c>
      <c r="B304" s="3">
        <v>34.320408999999998</v>
      </c>
      <c r="C304" s="11">
        <v>3.6543754978367897E-3</v>
      </c>
    </row>
    <row r="305" spans="1:3" x14ac:dyDescent="0.25">
      <c r="A305" s="1">
        <v>40984</v>
      </c>
      <c r="B305" s="3">
        <v>34.409666999999999</v>
      </c>
      <c r="C305" s="11">
        <v>2.6007265822502569E-3</v>
      </c>
    </row>
    <row r="306" spans="1:3" x14ac:dyDescent="0.25">
      <c r="A306" s="1">
        <v>40987</v>
      </c>
      <c r="B306" s="3">
        <v>34.507854000000002</v>
      </c>
      <c r="C306" s="11">
        <v>2.8534713805862437E-3</v>
      </c>
    </row>
    <row r="307" spans="1:3" x14ac:dyDescent="0.25">
      <c r="A307" s="1">
        <v>40988</v>
      </c>
      <c r="B307" s="3">
        <v>34.257927000000002</v>
      </c>
      <c r="C307" s="11">
        <v>-7.242612073181936E-3</v>
      </c>
    </row>
    <row r="308" spans="1:3" x14ac:dyDescent="0.25">
      <c r="A308" s="1">
        <v>40989</v>
      </c>
      <c r="B308" s="3">
        <v>34.454296999999997</v>
      </c>
      <c r="C308" s="11">
        <v>5.7321039886620868E-3</v>
      </c>
    </row>
    <row r="309" spans="1:3" x14ac:dyDescent="0.25">
      <c r="A309" s="1">
        <v>40990</v>
      </c>
      <c r="B309" s="3">
        <v>34.766708000000001</v>
      </c>
      <c r="C309" s="11">
        <v>9.0674031166563772E-3</v>
      </c>
    </row>
    <row r="310" spans="1:3" x14ac:dyDescent="0.25">
      <c r="A310" s="1">
        <v>40991</v>
      </c>
      <c r="B310" s="3">
        <v>34.60604</v>
      </c>
      <c r="C310" s="11">
        <v>-4.6213176122398801E-3</v>
      </c>
    </row>
    <row r="311" spans="1:3" x14ac:dyDescent="0.25">
      <c r="A311" s="1">
        <v>40994</v>
      </c>
      <c r="B311" s="3">
        <v>34.597112000000003</v>
      </c>
      <c r="C311" s="11">
        <v>-2.5798964573806716E-4</v>
      </c>
    </row>
    <row r="312" spans="1:3" x14ac:dyDescent="0.25">
      <c r="A312" s="1">
        <v>40995</v>
      </c>
      <c r="B312" s="3">
        <v>34.427520000000001</v>
      </c>
      <c r="C312" s="11">
        <v>-4.9019120439879925E-3</v>
      </c>
    </row>
    <row r="313" spans="1:3" x14ac:dyDescent="0.25">
      <c r="A313" s="1">
        <v>40996</v>
      </c>
      <c r="B313" s="3">
        <v>34.534630999999997</v>
      </c>
      <c r="C313" s="11">
        <v>3.1112028981464881E-3</v>
      </c>
    </row>
    <row r="314" spans="1:3" x14ac:dyDescent="0.25">
      <c r="A314" s="1">
        <v>40997</v>
      </c>
      <c r="B314" s="3">
        <v>35.480786000000002</v>
      </c>
      <c r="C314" s="11">
        <v>2.7397281297142122E-2</v>
      </c>
    </row>
    <row r="315" spans="1:3" x14ac:dyDescent="0.25">
      <c r="A315" s="1">
        <v>40998</v>
      </c>
      <c r="B315" s="3">
        <v>35.891379999999998</v>
      </c>
      <c r="C315" s="11">
        <v>1.1572291549572665E-2</v>
      </c>
    </row>
    <row r="316" spans="1:3" x14ac:dyDescent="0.25">
      <c r="A316" s="1">
        <v>41001</v>
      </c>
      <c r="B316" s="3">
        <v>36.257345999999998</v>
      </c>
      <c r="C316" s="11">
        <v>1.0196487290263017E-2</v>
      </c>
    </row>
    <row r="317" spans="1:3" x14ac:dyDescent="0.25">
      <c r="A317" s="1">
        <v>41002</v>
      </c>
      <c r="B317" s="3">
        <v>36.114530000000002</v>
      </c>
      <c r="C317" s="11">
        <v>-3.9389535020019472E-3</v>
      </c>
    </row>
    <row r="318" spans="1:3" x14ac:dyDescent="0.25">
      <c r="A318" s="1">
        <v>41003</v>
      </c>
      <c r="B318" s="3">
        <v>35.971713999999999</v>
      </c>
      <c r="C318" s="11">
        <v>-3.9545302126319619E-3</v>
      </c>
    </row>
    <row r="319" spans="1:3" x14ac:dyDescent="0.25">
      <c r="A319" s="1">
        <v>41004</v>
      </c>
      <c r="B319" s="3">
        <v>36.185940000000002</v>
      </c>
      <c r="C319" s="11">
        <v>5.9554015135337614E-3</v>
      </c>
    </row>
    <row r="320" spans="1:3" x14ac:dyDescent="0.25">
      <c r="A320" s="1">
        <v>41008</v>
      </c>
      <c r="B320" s="3">
        <v>35.498638</v>
      </c>
      <c r="C320" s="11">
        <v>-1.8993620174023462E-2</v>
      </c>
    </row>
    <row r="321" spans="1:3" x14ac:dyDescent="0.25">
      <c r="A321" s="1">
        <v>41009</v>
      </c>
      <c r="B321" s="3">
        <v>35.061264000000001</v>
      </c>
      <c r="C321" s="11">
        <v>-1.232086707101265E-2</v>
      </c>
    </row>
    <row r="322" spans="1:3" x14ac:dyDescent="0.25">
      <c r="A322" s="1">
        <v>41010</v>
      </c>
      <c r="B322" s="3">
        <v>35.23086</v>
      </c>
      <c r="C322" s="11">
        <v>4.8371330822527822E-3</v>
      </c>
    </row>
    <row r="323" spans="1:3" x14ac:dyDescent="0.25">
      <c r="A323" s="1">
        <v>41011</v>
      </c>
      <c r="B323" s="3">
        <v>34.936300000000003</v>
      </c>
      <c r="C323" s="11">
        <v>-8.3608518213860537E-3</v>
      </c>
    </row>
    <row r="324" spans="1:3" x14ac:dyDescent="0.25">
      <c r="A324" s="1">
        <v>41012</v>
      </c>
      <c r="B324" s="3">
        <v>35.043410999999999</v>
      </c>
      <c r="C324" s="11">
        <v>3.0658942131821681E-3</v>
      </c>
    </row>
    <row r="325" spans="1:3" x14ac:dyDescent="0.25">
      <c r="A325" s="1">
        <v>41015</v>
      </c>
      <c r="B325" s="3">
        <v>35.132672999999997</v>
      </c>
      <c r="C325" s="11">
        <v>2.5471835489986393E-3</v>
      </c>
    </row>
    <row r="326" spans="1:3" x14ac:dyDescent="0.25">
      <c r="A326" s="1">
        <v>41016</v>
      </c>
      <c r="B326" s="3">
        <v>35.775345000000002</v>
      </c>
      <c r="C326" s="11">
        <v>1.8292715729315689E-2</v>
      </c>
    </row>
    <row r="327" spans="1:3" x14ac:dyDescent="0.25">
      <c r="A327" s="1">
        <v>41017</v>
      </c>
      <c r="B327" s="3">
        <v>36.052047999999999</v>
      </c>
      <c r="C327" s="11">
        <v>7.7344607019162971E-3</v>
      </c>
    </row>
    <row r="328" spans="1:3" x14ac:dyDescent="0.25">
      <c r="A328" s="1">
        <v>41018</v>
      </c>
      <c r="B328" s="3">
        <v>36.150235000000002</v>
      </c>
      <c r="C328" s="11">
        <v>2.7234791210752553E-3</v>
      </c>
    </row>
    <row r="329" spans="1:3" x14ac:dyDescent="0.25">
      <c r="A329" s="1">
        <v>41019</v>
      </c>
      <c r="B329" s="3">
        <v>36.230569000000003</v>
      </c>
      <c r="C329" s="11">
        <v>2.2222262178932051E-3</v>
      </c>
    </row>
    <row r="330" spans="1:3" x14ac:dyDescent="0.25">
      <c r="A330" s="1">
        <v>41022</v>
      </c>
      <c r="B330" s="3">
        <v>35.668230999999999</v>
      </c>
      <c r="C330" s="11">
        <v>-1.5521092147352252E-2</v>
      </c>
    </row>
    <row r="331" spans="1:3" x14ac:dyDescent="0.25">
      <c r="A331" s="1">
        <v>41023</v>
      </c>
      <c r="B331" s="3">
        <v>35.989567000000001</v>
      </c>
      <c r="C331" s="11">
        <v>9.0090254265764481E-3</v>
      </c>
    </row>
    <row r="332" spans="1:3" x14ac:dyDescent="0.25">
      <c r="A332" s="1">
        <v>41024</v>
      </c>
      <c r="B332" s="3">
        <v>35.088043999999996</v>
      </c>
      <c r="C332" s="11">
        <v>-2.5049565058673933E-2</v>
      </c>
    </row>
    <row r="333" spans="1:3" x14ac:dyDescent="0.25">
      <c r="A333" s="1">
        <v>41025</v>
      </c>
      <c r="B333" s="3">
        <v>35.445081000000002</v>
      </c>
      <c r="C333" s="11">
        <v>1.0175460336290203E-2</v>
      </c>
    </row>
    <row r="334" spans="1:3" x14ac:dyDescent="0.25">
      <c r="A334" s="1">
        <v>41026</v>
      </c>
      <c r="B334" s="3">
        <v>35.445081000000002</v>
      </c>
      <c r="C334" s="11">
        <v>0</v>
      </c>
    </row>
    <row r="335" spans="1:3" x14ac:dyDescent="0.25">
      <c r="A335" s="1">
        <v>41029</v>
      </c>
      <c r="B335" s="3">
        <v>36.221643999999998</v>
      </c>
      <c r="C335" s="11">
        <v>2.1908907472943731E-2</v>
      </c>
    </row>
    <row r="336" spans="1:3" x14ac:dyDescent="0.25">
      <c r="A336" s="1">
        <v>41030</v>
      </c>
      <c r="B336" s="3">
        <v>36.168087</v>
      </c>
      <c r="C336" s="11">
        <v>-1.4785910876932548E-3</v>
      </c>
    </row>
    <row r="337" spans="1:3" x14ac:dyDescent="0.25">
      <c r="A337" s="1">
        <v>41031</v>
      </c>
      <c r="B337" s="3">
        <v>36.882165000000001</v>
      </c>
      <c r="C337" s="11">
        <v>1.9743316808544523E-2</v>
      </c>
    </row>
    <row r="338" spans="1:3" x14ac:dyDescent="0.25">
      <c r="A338" s="1">
        <v>41032</v>
      </c>
      <c r="B338" s="3">
        <v>35.802121999999997</v>
      </c>
      <c r="C338" s="11">
        <v>-2.9283611740254494E-2</v>
      </c>
    </row>
    <row r="339" spans="1:3" x14ac:dyDescent="0.25">
      <c r="A339" s="1">
        <v>41033</v>
      </c>
      <c r="B339" s="3">
        <v>35.632525999999999</v>
      </c>
      <c r="C339" s="11">
        <v>-4.7370376538015966E-3</v>
      </c>
    </row>
    <row r="340" spans="1:3" x14ac:dyDescent="0.25">
      <c r="A340" s="1">
        <v>41036</v>
      </c>
      <c r="B340" s="3">
        <v>35.543267999999998</v>
      </c>
      <c r="C340" s="11">
        <v>-2.5049585314271842E-3</v>
      </c>
    </row>
    <row r="341" spans="1:3" x14ac:dyDescent="0.25">
      <c r="A341" s="1">
        <v>41037</v>
      </c>
      <c r="B341" s="3">
        <v>36.230569000000003</v>
      </c>
      <c r="C341" s="11">
        <v>1.9337023258525498E-2</v>
      </c>
    </row>
    <row r="342" spans="1:3" x14ac:dyDescent="0.25">
      <c r="A342" s="1">
        <v>41038</v>
      </c>
      <c r="B342" s="3">
        <v>36.551904999999998</v>
      </c>
      <c r="C342" s="11">
        <v>8.8691955127725205E-3</v>
      </c>
    </row>
    <row r="343" spans="1:3" x14ac:dyDescent="0.25">
      <c r="A343" s="1">
        <v>41039</v>
      </c>
      <c r="B343" s="3">
        <v>36.757201999999999</v>
      </c>
      <c r="C343" s="11">
        <v>5.6165882462214109E-3</v>
      </c>
    </row>
    <row r="344" spans="1:3" x14ac:dyDescent="0.25">
      <c r="A344" s="1">
        <v>41040</v>
      </c>
      <c r="B344" s="3">
        <v>36.551904999999998</v>
      </c>
      <c r="C344" s="11">
        <v>-5.5852183743474709E-3</v>
      </c>
    </row>
    <row r="345" spans="1:3" x14ac:dyDescent="0.25">
      <c r="A345" s="1">
        <v>41043</v>
      </c>
      <c r="B345" s="3">
        <v>36.426941999999997</v>
      </c>
      <c r="C345" s="11">
        <v>-3.4187821400827414E-3</v>
      </c>
    </row>
    <row r="346" spans="1:3" x14ac:dyDescent="0.25">
      <c r="A346" s="1">
        <v>41044</v>
      </c>
      <c r="B346" s="3">
        <v>36.087752999999999</v>
      </c>
      <c r="C346" s="11">
        <v>-9.311487085575219E-3</v>
      </c>
    </row>
    <row r="347" spans="1:3" x14ac:dyDescent="0.25">
      <c r="A347" s="1">
        <v>41045</v>
      </c>
      <c r="B347" s="3">
        <v>36.676867999999999</v>
      </c>
      <c r="C347" s="11">
        <v>1.6324513194268416E-2</v>
      </c>
    </row>
    <row r="348" spans="1:3" x14ac:dyDescent="0.25">
      <c r="A348" s="1">
        <v>41046</v>
      </c>
      <c r="B348" s="3">
        <v>36.444794000000002</v>
      </c>
      <c r="C348" s="11">
        <v>-6.3275304750666618E-3</v>
      </c>
    </row>
    <row r="349" spans="1:3" x14ac:dyDescent="0.25">
      <c r="A349" s="1">
        <v>41047</v>
      </c>
      <c r="B349" s="3">
        <v>35.927084999999998</v>
      </c>
      <c r="C349" s="11">
        <v>-1.4205293628494745E-2</v>
      </c>
    </row>
    <row r="350" spans="1:3" x14ac:dyDescent="0.25">
      <c r="A350" s="1">
        <v>41050</v>
      </c>
      <c r="B350" s="3">
        <v>36.212716</v>
      </c>
      <c r="C350" s="11">
        <v>7.9502971087134465E-3</v>
      </c>
    </row>
    <row r="351" spans="1:3" x14ac:dyDescent="0.25">
      <c r="A351" s="1">
        <v>41051</v>
      </c>
      <c r="B351" s="3">
        <v>36.516199999999998</v>
      </c>
      <c r="C351" s="11">
        <v>8.3805920550117652E-3</v>
      </c>
    </row>
    <row r="352" spans="1:3" x14ac:dyDescent="0.25">
      <c r="A352" s="1">
        <v>41052</v>
      </c>
      <c r="B352" s="3">
        <v>36.703645000000002</v>
      </c>
      <c r="C352" s="11">
        <v>5.133201154556166E-3</v>
      </c>
    </row>
    <row r="353" spans="1:3" x14ac:dyDescent="0.25">
      <c r="A353" s="1">
        <v>41053</v>
      </c>
      <c r="B353" s="3">
        <v>36.382308999999999</v>
      </c>
      <c r="C353" s="11">
        <v>-8.7548797946362614E-3</v>
      </c>
    </row>
    <row r="354" spans="1:3" x14ac:dyDescent="0.25">
      <c r="A354" s="1">
        <v>41054</v>
      </c>
      <c r="B354" s="3">
        <v>36.676867999999999</v>
      </c>
      <c r="C354" s="11">
        <v>8.0962151137796007E-3</v>
      </c>
    </row>
    <row r="355" spans="1:3" x14ac:dyDescent="0.25">
      <c r="A355" s="1">
        <v>41058</v>
      </c>
      <c r="B355" s="3">
        <v>36.685791999999999</v>
      </c>
      <c r="C355" s="11">
        <v>2.4331412376870284E-4</v>
      </c>
    </row>
    <row r="356" spans="1:3" x14ac:dyDescent="0.25">
      <c r="A356" s="1">
        <v>41059</v>
      </c>
      <c r="B356" s="3">
        <v>36.676867999999999</v>
      </c>
      <c r="C356" s="11">
        <v>-2.4325493640699856E-4</v>
      </c>
    </row>
    <row r="357" spans="1:3" x14ac:dyDescent="0.25">
      <c r="A357" s="1">
        <v>41060</v>
      </c>
      <c r="B357" s="3">
        <v>36.828608000000003</v>
      </c>
      <c r="C357" s="11">
        <v>4.1372125885995436E-3</v>
      </c>
    </row>
    <row r="358" spans="1:3" x14ac:dyDescent="0.25">
      <c r="A358" s="1">
        <v>41061</v>
      </c>
      <c r="B358" s="3">
        <v>36.266274000000003</v>
      </c>
      <c r="C358" s="11">
        <v>-1.52689452721102E-2</v>
      </c>
    </row>
    <row r="359" spans="1:3" x14ac:dyDescent="0.25">
      <c r="A359" s="1">
        <v>41064</v>
      </c>
      <c r="B359" s="3">
        <v>36.444794000000002</v>
      </c>
      <c r="C359" s="11">
        <v>4.9224797672900965E-3</v>
      </c>
    </row>
    <row r="360" spans="1:3" x14ac:dyDescent="0.25">
      <c r="A360" s="1">
        <v>41065</v>
      </c>
      <c r="B360" s="3">
        <v>36.453718000000002</v>
      </c>
      <c r="C360" s="11">
        <v>2.4486350505919656E-4</v>
      </c>
    </row>
    <row r="361" spans="1:3" x14ac:dyDescent="0.25">
      <c r="A361" s="1">
        <v>41066</v>
      </c>
      <c r="B361" s="3">
        <v>36.944647000000003</v>
      </c>
      <c r="C361" s="11">
        <v>1.3467185980864866E-2</v>
      </c>
    </row>
    <row r="362" spans="1:3" x14ac:dyDescent="0.25">
      <c r="A362" s="1">
        <v>41067</v>
      </c>
      <c r="B362" s="3">
        <v>37.364168999999997</v>
      </c>
      <c r="C362" s="11">
        <v>1.1355420448326208E-2</v>
      </c>
    </row>
    <row r="363" spans="1:3" x14ac:dyDescent="0.25">
      <c r="A363" s="1">
        <v>41068</v>
      </c>
      <c r="B363" s="3">
        <v>38.060395</v>
      </c>
      <c r="C363" s="11">
        <v>1.8633520258405933E-2</v>
      </c>
    </row>
    <row r="364" spans="1:3" x14ac:dyDescent="0.25">
      <c r="A364" s="1">
        <v>41071</v>
      </c>
      <c r="B364" s="3">
        <v>37.890802000000001</v>
      </c>
      <c r="C364" s="11">
        <v>-4.4558917478391647E-3</v>
      </c>
    </row>
    <row r="365" spans="1:3" x14ac:dyDescent="0.25">
      <c r="A365" s="1">
        <v>41072</v>
      </c>
      <c r="B365" s="3">
        <v>38.961920999999997</v>
      </c>
      <c r="C365" s="11">
        <v>2.8268575576732208E-2</v>
      </c>
    </row>
    <row r="366" spans="1:3" x14ac:dyDescent="0.25">
      <c r="A366" s="1">
        <v>41073</v>
      </c>
      <c r="B366" s="3">
        <v>38.578104000000003</v>
      </c>
      <c r="C366" s="11">
        <v>-9.8510799814001335E-3</v>
      </c>
    </row>
    <row r="367" spans="1:3" x14ac:dyDescent="0.25">
      <c r="A367" s="1">
        <v>41074</v>
      </c>
      <c r="B367" s="3">
        <v>38.569105</v>
      </c>
      <c r="C367" s="11">
        <v>-2.332670366590039E-4</v>
      </c>
    </row>
    <row r="368" spans="1:3" x14ac:dyDescent="0.25">
      <c r="A368" s="1">
        <v>41075</v>
      </c>
      <c r="B368" s="3">
        <v>38.407162999999997</v>
      </c>
      <c r="C368" s="11">
        <v>-4.1987492320603075E-3</v>
      </c>
    </row>
    <row r="369" spans="1:3" x14ac:dyDescent="0.25">
      <c r="A369" s="1">
        <v>41078</v>
      </c>
      <c r="B369" s="3">
        <v>38.596097999999998</v>
      </c>
      <c r="C369" s="11">
        <v>4.9192646694576417E-3</v>
      </c>
    </row>
    <row r="370" spans="1:3" x14ac:dyDescent="0.25">
      <c r="A370" s="1">
        <v>41079</v>
      </c>
      <c r="B370" s="3">
        <v>38.524121999999998</v>
      </c>
      <c r="C370" s="11">
        <v>-1.864851726721167E-3</v>
      </c>
    </row>
    <row r="371" spans="1:3" x14ac:dyDescent="0.25">
      <c r="A371" s="1">
        <v>41080</v>
      </c>
      <c r="B371" s="3">
        <v>38.380173999999997</v>
      </c>
      <c r="C371" s="11">
        <v>-3.7365679612374227E-3</v>
      </c>
    </row>
    <row r="372" spans="1:3" x14ac:dyDescent="0.25">
      <c r="A372" s="1">
        <v>41081</v>
      </c>
      <c r="B372" s="3">
        <v>37.984318000000002</v>
      </c>
      <c r="C372" s="11">
        <v>-1.0314075178502184E-2</v>
      </c>
    </row>
    <row r="373" spans="1:3" x14ac:dyDescent="0.25">
      <c r="A373" s="1">
        <v>41082</v>
      </c>
      <c r="B373" s="3">
        <v>38.596097999999998</v>
      </c>
      <c r="C373" s="11">
        <v>1.6106120425802985E-2</v>
      </c>
    </row>
    <row r="374" spans="1:3" x14ac:dyDescent="0.25">
      <c r="A374" s="1">
        <v>41085</v>
      </c>
      <c r="B374" s="3">
        <v>38.380173999999997</v>
      </c>
      <c r="C374" s="11">
        <v>-5.5944515427440653E-3</v>
      </c>
    </row>
    <row r="375" spans="1:3" x14ac:dyDescent="0.25">
      <c r="A375" s="1">
        <v>41086</v>
      </c>
      <c r="B375" s="3">
        <v>38.254219999999997</v>
      </c>
      <c r="C375" s="11">
        <v>-3.281746455865472E-3</v>
      </c>
    </row>
    <row r="376" spans="1:3" x14ac:dyDescent="0.25">
      <c r="A376" s="1">
        <v>41087</v>
      </c>
      <c r="B376" s="3">
        <v>38.497132999999998</v>
      </c>
      <c r="C376" s="11">
        <v>6.3499660952439103E-3</v>
      </c>
    </row>
    <row r="377" spans="1:3" x14ac:dyDescent="0.25">
      <c r="A377" s="1">
        <v>41088</v>
      </c>
      <c r="B377" s="3">
        <v>39.108913000000001</v>
      </c>
      <c r="C377" s="11">
        <v>1.5891573016619268E-2</v>
      </c>
    </row>
    <row r="378" spans="1:3" x14ac:dyDescent="0.25">
      <c r="A378" s="1">
        <v>41089</v>
      </c>
      <c r="B378" s="3">
        <v>39.360821000000001</v>
      </c>
      <c r="C378" s="11">
        <v>6.4411915513990442E-3</v>
      </c>
    </row>
    <row r="379" spans="1:3" x14ac:dyDescent="0.25">
      <c r="A379" s="1">
        <v>41092</v>
      </c>
      <c r="B379" s="3">
        <v>39.171889999999998</v>
      </c>
      <c r="C379" s="11">
        <v>-4.7999760980596343E-3</v>
      </c>
    </row>
    <row r="380" spans="1:3" x14ac:dyDescent="0.25">
      <c r="A380" s="1">
        <v>41093</v>
      </c>
      <c r="B380" s="3">
        <v>39.495773999999997</v>
      </c>
      <c r="C380" s="11">
        <v>8.2682760520362848E-3</v>
      </c>
    </row>
    <row r="381" spans="1:3" x14ac:dyDescent="0.25">
      <c r="A381" s="1">
        <v>41095</v>
      </c>
      <c r="B381" s="3">
        <v>39.513764000000002</v>
      </c>
      <c r="C381" s="11">
        <v>4.5549176982845341E-4</v>
      </c>
    </row>
    <row r="382" spans="1:3" x14ac:dyDescent="0.25">
      <c r="A382" s="1">
        <v>41096</v>
      </c>
      <c r="B382" s="3">
        <v>38.964964999999999</v>
      </c>
      <c r="C382" s="11">
        <v>-1.3888805936078438E-2</v>
      </c>
    </row>
    <row r="383" spans="1:3" x14ac:dyDescent="0.25">
      <c r="A383" s="1">
        <v>41099</v>
      </c>
      <c r="B383" s="3">
        <v>38.892989</v>
      </c>
      <c r="C383" s="11">
        <v>-1.847197860950199E-3</v>
      </c>
    </row>
    <row r="384" spans="1:3" x14ac:dyDescent="0.25">
      <c r="A384" s="1">
        <v>41100</v>
      </c>
      <c r="B384" s="3">
        <v>39.441792</v>
      </c>
      <c r="C384" s="11">
        <v>1.4110589443254143E-2</v>
      </c>
    </row>
    <row r="385" spans="1:3" x14ac:dyDescent="0.25">
      <c r="A385" s="1">
        <v>41101</v>
      </c>
      <c r="B385" s="3">
        <v>39.252861000000003</v>
      </c>
      <c r="C385" s="11">
        <v>-4.7901221120986749E-3</v>
      </c>
    </row>
    <row r="386" spans="1:3" x14ac:dyDescent="0.25">
      <c r="A386" s="1">
        <v>41102</v>
      </c>
      <c r="B386" s="3">
        <v>39.315837999999999</v>
      </c>
      <c r="C386" s="11">
        <v>1.6043926072037526E-3</v>
      </c>
    </row>
    <row r="387" spans="1:3" x14ac:dyDescent="0.25">
      <c r="A387" s="1">
        <v>41103</v>
      </c>
      <c r="B387" s="3">
        <v>39.666710999999999</v>
      </c>
      <c r="C387" s="11">
        <v>8.9244695738139937E-3</v>
      </c>
    </row>
    <row r="388" spans="1:3" x14ac:dyDescent="0.25">
      <c r="A388" s="1">
        <v>41106</v>
      </c>
      <c r="B388" s="3">
        <v>39.036937000000002</v>
      </c>
      <c r="C388" s="11">
        <v>-1.5876637717707365E-2</v>
      </c>
    </row>
    <row r="389" spans="1:3" x14ac:dyDescent="0.25">
      <c r="A389" s="1">
        <v>41107</v>
      </c>
      <c r="B389" s="3">
        <v>39.261856000000002</v>
      </c>
      <c r="C389" s="11">
        <v>5.7616969282195439E-3</v>
      </c>
    </row>
    <row r="390" spans="1:3" x14ac:dyDescent="0.25">
      <c r="A390" s="1">
        <v>41108</v>
      </c>
      <c r="B390" s="3">
        <v>39.666710999999999</v>
      </c>
      <c r="C390" s="11">
        <v>1.0311662291257901E-2</v>
      </c>
    </row>
    <row r="391" spans="1:3" x14ac:dyDescent="0.25">
      <c r="A391" s="1">
        <v>41109</v>
      </c>
      <c r="B391" s="3">
        <v>39.540756999999999</v>
      </c>
      <c r="C391" s="11">
        <v>-3.1753073754968021E-3</v>
      </c>
    </row>
    <row r="392" spans="1:3" x14ac:dyDescent="0.25">
      <c r="A392" s="1">
        <v>41110</v>
      </c>
      <c r="B392" s="3">
        <v>39.387810000000002</v>
      </c>
      <c r="C392" s="11">
        <v>-3.8680847713663527E-3</v>
      </c>
    </row>
    <row r="393" spans="1:3" x14ac:dyDescent="0.25">
      <c r="A393" s="1">
        <v>41113</v>
      </c>
      <c r="B393" s="3">
        <v>39.135902000000002</v>
      </c>
      <c r="C393" s="11">
        <v>-6.3955827957939328E-3</v>
      </c>
    </row>
    <row r="394" spans="1:3" x14ac:dyDescent="0.25">
      <c r="A394" s="1">
        <v>41114</v>
      </c>
      <c r="B394" s="3">
        <v>38.991954</v>
      </c>
      <c r="C394" s="11">
        <v>-3.678157207159854E-3</v>
      </c>
    </row>
    <row r="395" spans="1:3" x14ac:dyDescent="0.25">
      <c r="A395" s="1">
        <v>41115</v>
      </c>
      <c r="B395" s="3">
        <v>39.378815000000003</v>
      </c>
      <c r="C395" s="11">
        <v>9.9215597146017163E-3</v>
      </c>
    </row>
    <row r="396" spans="1:3" x14ac:dyDescent="0.25">
      <c r="A396" s="1">
        <v>41116</v>
      </c>
      <c r="B396" s="3">
        <v>40.179526000000003</v>
      </c>
      <c r="C396" s="11">
        <v>2.0333547365506039E-2</v>
      </c>
    </row>
    <row r="397" spans="1:3" x14ac:dyDescent="0.25">
      <c r="A397" s="1">
        <v>41117</v>
      </c>
      <c r="B397" s="3">
        <v>41.016224999999999</v>
      </c>
      <c r="C397" s="11">
        <v>2.0824013702899227E-2</v>
      </c>
    </row>
    <row r="398" spans="1:3" x14ac:dyDescent="0.25">
      <c r="A398" s="1">
        <v>41120</v>
      </c>
      <c r="B398" s="3">
        <v>41.007229000000002</v>
      </c>
      <c r="C398" s="11">
        <v>-2.1932783916599419E-4</v>
      </c>
    </row>
    <row r="399" spans="1:3" x14ac:dyDescent="0.25">
      <c r="A399" s="1">
        <v>41121</v>
      </c>
      <c r="B399" s="3">
        <v>41.007229000000002</v>
      </c>
      <c r="C399" s="11">
        <v>0</v>
      </c>
    </row>
    <row r="400" spans="1:3" x14ac:dyDescent="0.25">
      <c r="A400" s="1">
        <v>41122</v>
      </c>
      <c r="B400" s="3">
        <v>40.890270999999998</v>
      </c>
      <c r="C400" s="11">
        <v>-2.852131266904279E-3</v>
      </c>
    </row>
    <row r="401" spans="1:3" x14ac:dyDescent="0.25">
      <c r="A401" s="1">
        <v>41123</v>
      </c>
      <c r="B401" s="3">
        <v>40.575381999999998</v>
      </c>
      <c r="C401" s="11">
        <v>-7.7008293733245468E-3</v>
      </c>
    </row>
    <row r="402" spans="1:3" x14ac:dyDescent="0.25">
      <c r="A402" s="1">
        <v>41124</v>
      </c>
      <c r="B402" s="3">
        <v>41.025219999999997</v>
      </c>
      <c r="C402" s="11">
        <v>1.1086476031205319E-2</v>
      </c>
    </row>
    <row r="403" spans="1:3" x14ac:dyDescent="0.25">
      <c r="A403" s="1">
        <v>41127</v>
      </c>
      <c r="B403" s="3">
        <v>40.818294999999999</v>
      </c>
      <c r="C403" s="11">
        <v>-5.0438486374965999E-3</v>
      </c>
    </row>
    <row r="404" spans="1:3" x14ac:dyDescent="0.25">
      <c r="A404" s="1">
        <v>41128</v>
      </c>
      <c r="B404" s="3">
        <v>40.692340999999999</v>
      </c>
      <c r="C404" s="11">
        <v>-3.0857241832369562E-3</v>
      </c>
    </row>
    <row r="405" spans="1:3" x14ac:dyDescent="0.25">
      <c r="A405" s="1">
        <v>41129</v>
      </c>
      <c r="B405" s="3">
        <v>40.917259999999999</v>
      </c>
      <c r="C405" s="11">
        <v>5.5273054946629856E-3</v>
      </c>
    </row>
    <row r="406" spans="1:3" x14ac:dyDescent="0.25">
      <c r="A406" s="1">
        <v>41130</v>
      </c>
      <c r="B406" s="3">
        <v>40.494410999999999</v>
      </c>
      <c r="C406" s="11">
        <v>-1.0334245254936409E-2</v>
      </c>
    </row>
    <row r="407" spans="1:3" x14ac:dyDescent="0.25">
      <c r="A407" s="1">
        <v>41131</v>
      </c>
      <c r="B407" s="3">
        <v>40.512405000000001</v>
      </c>
      <c r="C407" s="11">
        <v>4.4435761764757164E-4</v>
      </c>
    </row>
    <row r="408" spans="1:3" x14ac:dyDescent="0.25">
      <c r="A408" s="1">
        <v>41134</v>
      </c>
      <c r="B408" s="3">
        <v>40.206515000000003</v>
      </c>
      <c r="C408" s="11">
        <v>-7.5505268077764821E-3</v>
      </c>
    </row>
    <row r="409" spans="1:3" x14ac:dyDescent="0.25">
      <c r="A409" s="1">
        <v>41135</v>
      </c>
      <c r="B409" s="3">
        <v>40.458427</v>
      </c>
      <c r="C409" s="11">
        <v>6.2654522531981997E-3</v>
      </c>
    </row>
    <row r="410" spans="1:3" x14ac:dyDescent="0.25">
      <c r="A410" s="1">
        <v>41136</v>
      </c>
      <c r="B410" s="3">
        <v>40.521403999999997</v>
      </c>
      <c r="C410" s="11">
        <v>1.5565854797072686E-3</v>
      </c>
    </row>
    <row r="411" spans="1:3" x14ac:dyDescent="0.25">
      <c r="A411" s="1">
        <v>41137</v>
      </c>
      <c r="B411" s="3">
        <v>40.404445000000003</v>
      </c>
      <c r="C411" s="11">
        <v>-2.8863511244574414E-3</v>
      </c>
    </row>
    <row r="412" spans="1:3" x14ac:dyDescent="0.25">
      <c r="A412" s="1">
        <v>41138</v>
      </c>
      <c r="B412" s="3">
        <v>40.629364000000002</v>
      </c>
      <c r="C412" s="11">
        <v>5.5666895065629501E-3</v>
      </c>
    </row>
    <row r="413" spans="1:3" x14ac:dyDescent="0.25">
      <c r="A413" s="1">
        <v>41141</v>
      </c>
      <c r="B413" s="3">
        <v>40.872276999999997</v>
      </c>
      <c r="C413" s="11">
        <v>5.9787546760513991E-3</v>
      </c>
    </row>
    <row r="414" spans="1:3" x14ac:dyDescent="0.25">
      <c r="A414" s="1">
        <v>41142</v>
      </c>
      <c r="B414" s="3">
        <v>40.773311999999997</v>
      </c>
      <c r="C414" s="11">
        <v>-2.4213233825949986E-3</v>
      </c>
    </row>
    <row r="415" spans="1:3" x14ac:dyDescent="0.25">
      <c r="A415" s="1">
        <v>41143</v>
      </c>
      <c r="B415" s="3">
        <v>40.782310000000003</v>
      </c>
      <c r="C415" s="11">
        <v>2.2068356870311127E-4</v>
      </c>
    </row>
    <row r="416" spans="1:3" x14ac:dyDescent="0.25">
      <c r="A416" s="1">
        <v>41144</v>
      </c>
      <c r="B416" s="3">
        <v>40.188521000000001</v>
      </c>
      <c r="C416" s="11">
        <v>-1.4559964847503758E-2</v>
      </c>
    </row>
    <row r="417" spans="1:3" x14ac:dyDescent="0.25">
      <c r="A417" s="1">
        <v>41145</v>
      </c>
      <c r="B417" s="3">
        <v>40.656353000000003</v>
      </c>
      <c r="C417" s="11">
        <v>1.164093597771367E-2</v>
      </c>
    </row>
    <row r="418" spans="1:3" x14ac:dyDescent="0.25">
      <c r="A418" s="1">
        <v>41148</v>
      </c>
      <c r="B418" s="3">
        <v>40.791305999999999</v>
      </c>
      <c r="C418" s="11">
        <v>3.3193582316642092E-3</v>
      </c>
    </row>
    <row r="419" spans="1:3" x14ac:dyDescent="0.25">
      <c r="A419" s="1">
        <v>41149</v>
      </c>
      <c r="B419" s="3">
        <v>40.476421000000002</v>
      </c>
      <c r="C419" s="11">
        <v>-7.7194145242615369E-3</v>
      </c>
    </row>
    <row r="420" spans="1:3" x14ac:dyDescent="0.25">
      <c r="A420" s="1">
        <v>41150</v>
      </c>
      <c r="B420" s="3">
        <v>40.539397999999998</v>
      </c>
      <c r="C420" s="11">
        <v>1.5558934916700394E-3</v>
      </c>
    </row>
    <row r="421" spans="1:3" x14ac:dyDescent="0.25">
      <c r="A421" s="1">
        <v>41151</v>
      </c>
      <c r="B421" s="3">
        <v>40.125543999999998</v>
      </c>
      <c r="C421" s="11">
        <v>-1.0208686374671884E-2</v>
      </c>
    </row>
    <row r="422" spans="1:3" x14ac:dyDescent="0.25">
      <c r="A422" s="1">
        <v>41152</v>
      </c>
      <c r="B422" s="3">
        <v>40.314478999999999</v>
      </c>
      <c r="C422" s="11">
        <v>4.7085965987152907E-3</v>
      </c>
    </row>
    <row r="423" spans="1:3" x14ac:dyDescent="0.25">
      <c r="A423" s="1">
        <v>41156</v>
      </c>
      <c r="B423" s="3">
        <v>40.422438999999997</v>
      </c>
      <c r="C423" s="11">
        <v>2.6779460550637032E-3</v>
      </c>
    </row>
    <row r="424" spans="1:3" x14ac:dyDescent="0.25">
      <c r="A424" s="1">
        <v>41157</v>
      </c>
      <c r="B424" s="3">
        <v>40.296484999999997</v>
      </c>
      <c r="C424" s="11">
        <v>-3.1159426080153187E-3</v>
      </c>
    </row>
    <row r="425" spans="1:3" x14ac:dyDescent="0.25">
      <c r="A425" s="1">
        <v>41158</v>
      </c>
      <c r="B425" s="3">
        <v>40.881272000000003</v>
      </c>
      <c r="C425" s="11">
        <v>1.4512109430884747E-2</v>
      </c>
    </row>
    <row r="426" spans="1:3" x14ac:dyDescent="0.25">
      <c r="A426" s="1">
        <v>41159</v>
      </c>
      <c r="B426" s="3">
        <v>40.431434000000003</v>
      </c>
      <c r="C426" s="11">
        <v>-1.1003522590980039E-2</v>
      </c>
    </row>
    <row r="427" spans="1:3" x14ac:dyDescent="0.25">
      <c r="A427" s="1">
        <v>41162</v>
      </c>
      <c r="B427" s="3">
        <v>40.098554999999998</v>
      </c>
      <c r="C427" s="11">
        <v>-8.233173228533161E-3</v>
      </c>
    </row>
    <row r="428" spans="1:3" x14ac:dyDescent="0.25">
      <c r="A428" s="1">
        <v>41163</v>
      </c>
      <c r="B428" s="3">
        <v>40.332473</v>
      </c>
      <c r="C428" s="11">
        <v>5.8335767959718935E-3</v>
      </c>
    </row>
    <row r="429" spans="1:3" x14ac:dyDescent="0.25">
      <c r="A429" s="1">
        <v>41164</v>
      </c>
      <c r="B429" s="3">
        <v>40.341467999999999</v>
      </c>
      <c r="C429" s="11">
        <v>2.2302128609864202E-4</v>
      </c>
    </row>
    <row r="430" spans="1:3" x14ac:dyDescent="0.25">
      <c r="A430" s="1">
        <v>41165</v>
      </c>
      <c r="B430" s="3">
        <v>41.157362999999997</v>
      </c>
      <c r="C430" s="11">
        <v>2.0224722610490964E-2</v>
      </c>
    </row>
    <row r="431" spans="1:3" x14ac:dyDescent="0.25">
      <c r="A431" s="1">
        <v>41166</v>
      </c>
      <c r="B431" s="3">
        <v>39.960717000000002</v>
      </c>
      <c r="C431" s="11">
        <v>-2.9074894812867243E-2</v>
      </c>
    </row>
    <row r="432" spans="1:3" x14ac:dyDescent="0.25">
      <c r="A432" s="1">
        <v>41169</v>
      </c>
      <c r="B432" s="3">
        <v>39.915387000000003</v>
      </c>
      <c r="C432" s="11">
        <v>-1.1343640305553043E-3</v>
      </c>
    </row>
    <row r="433" spans="1:3" x14ac:dyDescent="0.25">
      <c r="A433" s="1">
        <v>41170</v>
      </c>
      <c r="B433" s="3">
        <v>40.223613999999998</v>
      </c>
      <c r="C433" s="11">
        <v>7.722009559872115E-3</v>
      </c>
    </row>
    <row r="434" spans="1:3" x14ac:dyDescent="0.25">
      <c r="A434" s="1">
        <v>41171</v>
      </c>
      <c r="B434" s="3">
        <v>40.513710000000003</v>
      </c>
      <c r="C434" s="11">
        <v>7.212081937739495E-3</v>
      </c>
    </row>
    <row r="435" spans="1:3" x14ac:dyDescent="0.25">
      <c r="A435" s="1">
        <v>41172</v>
      </c>
      <c r="B435" s="3">
        <v>40.305204000000003</v>
      </c>
      <c r="C435" s="11">
        <v>-5.146554092429448E-3</v>
      </c>
    </row>
    <row r="436" spans="1:3" x14ac:dyDescent="0.25">
      <c r="A436" s="1">
        <v>41173</v>
      </c>
      <c r="B436" s="3">
        <v>39.679685999999997</v>
      </c>
      <c r="C436" s="11">
        <v>-1.5519534400570374E-2</v>
      </c>
    </row>
    <row r="437" spans="1:3" x14ac:dyDescent="0.25">
      <c r="A437" s="1">
        <v>41176</v>
      </c>
      <c r="B437" s="3">
        <v>39.770339</v>
      </c>
      <c r="C437" s="11">
        <v>2.2846198934135518E-3</v>
      </c>
    </row>
    <row r="438" spans="1:3" x14ac:dyDescent="0.25">
      <c r="A438" s="1">
        <v>41177</v>
      </c>
      <c r="B438" s="3">
        <v>39.60716</v>
      </c>
      <c r="C438" s="11">
        <v>-4.103032664619719E-3</v>
      </c>
    </row>
    <row r="439" spans="1:3" x14ac:dyDescent="0.25">
      <c r="A439" s="1">
        <v>41178</v>
      </c>
      <c r="B439" s="3">
        <v>39.851928999999998</v>
      </c>
      <c r="C439" s="11">
        <v>6.1799179744267962E-3</v>
      </c>
    </row>
    <row r="440" spans="1:3" x14ac:dyDescent="0.25">
      <c r="A440" s="1">
        <v>41179</v>
      </c>
      <c r="B440" s="3">
        <v>40.250813000000001</v>
      </c>
      <c r="C440" s="11">
        <v>1.0009151627265081E-2</v>
      </c>
    </row>
    <row r="441" spans="1:3" x14ac:dyDescent="0.25">
      <c r="A441" s="1">
        <v>41180</v>
      </c>
      <c r="B441" s="3">
        <v>40.368662</v>
      </c>
      <c r="C441" s="11">
        <v>2.9278663265758049E-3</v>
      </c>
    </row>
    <row r="442" spans="1:3" x14ac:dyDescent="0.25">
      <c r="A442" s="1">
        <v>41183</v>
      </c>
      <c r="B442" s="3">
        <v>40.459319000000001</v>
      </c>
      <c r="C442" s="11">
        <v>2.2457271434956206E-3</v>
      </c>
    </row>
    <row r="443" spans="1:3" x14ac:dyDescent="0.25">
      <c r="A443" s="1">
        <v>41184</v>
      </c>
      <c r="B443" s="3">
        <v>40.477449999999997</v>
      </c>
      <c r="C443" s="11">
        <v>4.481291442398422E-4</v>
      </c>
    </row>
    <row r="444" spans="1:3" x14ac:dyDescent="0.25">
      <c r="A444" s="1">
        <v>41185</v>
      </c>
      <c r="B444" s="3">
        <v>40.160156000000001</v>
      </c>
      <c r="C444" s="11">
        <v>-7.8387843107704872E-3</v>
      </c>
    </row>
    <row r="445" spans="1:3" x14ac:dyDescent="0.25">
      <c r="A445" s="1">
        <v>41186</v>
      </c>
      <c r="B445" s="3">
        <v>39.661554000000002</v>
      </c>
      <c r="C445" s="11">
        <v>-1.2415340219295917E-2</v>
      </c>
    </row>
    <row r="446" spans="1:3" x14ac:dyDescent="0.25">
      <c r="A446" s="1">
        <v>41187</v>
      </c>
      <c r="B446" s="3">
        <v>39.906323</v>
      </c>
      <c r="C446" s="11">
        <v>6.1714425007148733E-3</v>
      </c>
    </row>
    <row r="447" spans="1:3" x14ac:dyDescent="0.25">
      <c r="A447" s="1">
        <v>41190</v>
      </c>
      <c r="B447" s="3">
        <v>39.933517999999999</v>
      </c>
      <c r="C447" s="11">
        <v>6.8147095386360127E-4</v>
      </c>
    </row>
    <row r="448" spans="1:3" x14ac:dyDescent="0.25">
      <c r="A448" s="1">
        <v>41191</v>
      </c>
      <c r="B448" s="3">
        <v>39.806601999999998</v>
      </c>
      <c r="C448" s="11">
        <v>-3.1781822978882391E-3</v>
      </c>
    </row>
    <row r="449" spans="1:3" x14ac:dyDescent="0.25">
      <c r="A449" s="1">
        <v>41192</v>
      </c>
      <c r="B449" s="3">
        <v>39.190148000000001</v>
      </c>
      <c r="C449" s="11">
        <v>-1.5486225124164012E-2</v>
      </c>
    </row>
    <row r="450" spans="1:3" x14ac:dyDescent="0.25">
      <c r="A450" s="1">
        <v>41193</v>
      </c>
      <c r="B450" s="3">
        <v>39.353327</v>
      </c>
      <c r="C450" s="11">
        <v>4.1637760592279343E-3</v>
      </c>
    </row>
    <row r="451" spans="1:3" x14ac:dyDescent="0.25">
      <c r="A451" s="1">
        <v>41194</v>
      </c>
      <c r="B451" s="3">
        <v>39.398654000000001</v>
      </c>
      <c r="C451" s="11">
        <v>1.1517958824675825E-3</v>
      </c>
    </row>
    <row r="452" spans="1:3" x14ac:dyDescent="0.25">
      <c r="A452" s="1">
        <v>41197</v>
      </c>
      <c r="B452" s="3">
        <v>39.579965000000001</v>
      </c>
      <c r="C452" s="11">
        <v>4.6019592445975662E-3</v>
      </c>
    </row>
    <row r="453" spans="1:3" x14ac:dyDescent="0.25">
      <c r="A453" s="1">
        <v>41198</v>
      </c>
      <c r="B453" s="3">
        <v>40.413992</v>
      </c>
      <c r="C453" s="11">
        <v>2.1071948901420175E-2</v>
      </c>
    </row>
    <row r="454" spans="1:3" x14ac:dyDescent="0.25">
      <c r="A454" s="1">
        <v>41199</v>
      </c>
      <c r="B454" s="3">
        <v>40.513710000000003</v>
      </c>
      <c r="C454" s="11">
        <v>2.4674127712996743E-3</v>
      </c>
    </row>
    <row r="455" spans="1:3" x14ac:dyDescent="0.25">
      <c r="A455" s="1">
        <v>41200</v>
      </c>
      <c r="B455" s="3">
        <v>41.03951</v>
      </c>
      <c r="C455" s="11">
        <v>1.2978322646827375E-2</v>
      </c>
    </row>
    <row r="456" spans="1:3" x14ac:dyDescent="0.25">
      <c r="A456" s="1">
        <v>41201</v>
      </c>
      <c r="B456" s="3">
        <v>40.305204000000003</v>
      </c>
      <c r="C456" s="11">
        <v>-1.7892660024449527E-2</v>
      </c>
    </row>
    <row r="457" spans="1:3" x14ac:dyDescent="0.25">
      <c r="A457" s="1">
        <v>41204</v>
      </c>
      <c r="B457" s="3">
        <v>40.187354999999997</v>
      </c>
      <c r="C457" s="11">
        <v>-2.923915234370399E-3</v>
      </c>
    </row>
    <row r="458" spans="1:3" x14ac:dyDescent="0.25">
      <c r="A458" s="1">
        <v>41205</v>
      </c>
      <c r="B458" s="3">
        <v>39.933517999999999</v>
      </c>
      <c r="C458" s="11">
        <v>-6.3163400527354247E-3</v>
      </c>
    </row>
    <row r="459" spans="1:3" x14ac:dyDescent="0.25">
      <c r="A459" s="1">
        <v>41206</v>
      </c>
      <c r="B459" s="3">
        <v>38.628087999999998</v>
      </c>
      <c r="C459" s="11">
        <v>-3.2690082551705094E-2</v>
      </c>
    </row>
    <row r="460" spans="1:3" x14ac:dyDescent="0.25">
      <c r="A460" s="1">
        <v>41207</v>
      </c>
      <c r="B460" s="3">
        <v>38.909115999999997</v>
      </c>
      <c r="C460" s="11">
        <v>7.2752241840186131E-3</v>
      </c>
    </row>
    <row r="461" spans="1:3" x14ac:dyDescent="0.25">
      <c r="A461" s="1">
        <v>41208</v>
      </c>
      <c r="B461" s="3">
        <v>38.764068000000002</v>
      </c>
      <c r="C461" s="11">
        <v>-3.7278667549269337E-3</v>
      </c>
    </row>
    <row r="462" spans="1:3" x14ac:dyDescent="0.25">
      <c r="A462" s="1">
        <v>41213</v>
      </c>
      <c r="B462" s="3">
        <v>38.845658</v>
      </c>
      <c r="C462" s="11">
        <v>2.1047842553572676E-3</v>
      </c>
    </row>
    <row r="463" spans="1:3" x14ac:dyDescent="0.25">
      <c r="A463" s="1">
        <v>41214</v>
      </c>
      <c r="B463" s="3">
        <v>39.235475000000001</v>
      </c>
      <c r="C463" s="11">
        <v>1.0035021159893874E-2</v>
      </c>
    </row>
    <row r="464" spans="1:3" x14ac:dyDescent="0.25">
      <c r="A464" s="1">
        <v>41215</v>
      </c>
      <c r="B464" s="3">
        <v>38.927247999999999</v>
      </c>
      <c r="C464" s="11">
        <v>-7.8558243528338133E-3</v>
      </c>
    </row>
    <row r="465" spans="1:3" x14ac:dyDescent="0.25">
      <c r="A465" s="1">
        <v>41218</v>
      </c>
      <c r="B465" s="3">
        <v>39.244542000000003</v>
      </c>
      <c r="C465" s="11">
        <v>8.1509486619758993E-3</v>
      </c>
    </row>
    <row r="466" spans="1:3" x14ac:dyDescent="0.25">
      <c r="A466" s="1">
        <v>41219</v>
      </c>
      <c r="B466" s="3">
        <v>39.634359000000003</v>
      </c>
      <c r="C466" s="11">
        <v>9.9330245719264788E-3</v>
      </c>
    </row>
    <row r="467" spans="1:3" x14ac:dyDescent="0.25">
      <c r="A467" s="1">
        <v>41220</v>
      </c>
      <c r="B467" s="3">
        <v>39.471179999999997</v>
      </c>
      <c r="C467" s="11">
        <v>-4.1171096017979403E-3</v>
      </c>
    </row>
    <row r="468" spans="1:3" x14ac:dyDescent="0.25">
      <c r="A468" s="1">
        <v>41221</v>
      </c>
      <c r="B468" s="3">
        <v>39.199215000000002</v>
      </c>
      <c r="C468" s="11">
        <v>-6.89021711537366E-3</v>
      </c>
    </row>
    <row r="469" spans="1:3" x14ac:dyDescent="0.25">
      <c r="A469" s="1">
        <v>41222</v>
      </c>
      <c r="B469" s="3">
        <v>39.443981000000001</v>
      </c>
      <c r="C469" s="11">
        <v>6.2441556546476368E-3</v>
      </c>
    </row>
    <row r="470" spans="1:3" x14ac:dyDescent="0.25">
      <c r="A470" s="1">
        <v>41225</v>
      </c>
      <c r="B470" s="3">
        <v>39.851928999999998</v>
      </c>
      <c r="C470" s="11">
        <v>1.0342465178654191E-2</v>
      </c>
    </row>
    <row r="471" spans="1:3" x14ac:dyDescent="0.25">
      <c r="A471" s="1">
        <v>41226</v>
      </c>
      <c r="B471" s="3">
        <v>39.389589999999998</v>
      </c>
      <c r="C471" s="11">
        <v>-1.1601420849665773E-2</v>
      </c>
    </row>
    <row r="472" spans="1:3" x14ac:dyDescent="0.25">
      <c r="A472" s="1">
        <v>41227</v>
      </c>
      <c r="B472" s="3">
        <v>38.990706000000003</v>
      </c>
      <c r="C472" s="11">
        <v>-1.0126634981475953E-2</v>
      </c>
    </row>
    <row r="473" spans="1:3" x14ac:dyDescent="0.25">
      <c r="A473" s="1">
        <v>41228</v>
      </c>
      <c r="B473" s="3">
        <v>38.619020999999996</v>
      </c>
      <c r="C473" s="11">
        <v>-9.5326563207141328E-3</v>
      </c>
    </row>
    <row r="474" spans="1:3" x14ac:dyDescent="0.25">
      <c r="A474" s="1">
        <v>41229</v>
      </c>
      <c r="B474" s="3">
        <v>38.845658</v>
      </c>
      <c r="C474" s="11">
        <v>5.8685330215906759E-3</v>
      </c>
    </row>
    <row r="475" spans="1:3" x14ac:dyDescent="0.25">
      <c r="A475" s="1">
        <v>41232</v>
      </c>
      <c r="B475" s="3">
        <v>39.389589999999998</v>
      </c>
      <c r="C475" s="11">
        <v>1.4002388632469505E-2</v>
      </c>
    </row>
    <row r="476" spans="1:3" x14ac:dyDescent="0.25">
      <c r="A476" s="1">
        <v>41233</v>
      </c>
      <c r="B476" s="3">
        <v>39.770339</v>
      </c>
      <c r="C476" s="11">
        <v>9.6662341496827359E-3</v>
      </c>
    </row>
    <row r="477" spans="1:3" x14ac:dyDescent="0.25">
      <c r="A477" s="1">
        <v>41234</v>
      </c>
      <c r="B477" s="3">
        <v>39.915387000000003</v>
      </c>
      <c r="C477" s="11">
        <v>3.6471401463287183E-3</v>
      </c>
    </row>
    <row r="478" spans="1:3" x14ac:dyDescent="0.25">
      <c r="A478" s="1">
        <v>41236</v>
      </c>
      <c r="B478" s="3">
        <v>40.622498</v>
      </c>
      <c r="C478" s="11">
        <v>1.771524850805023E-2</v>
      </c>
    </row>
    <row r="479" spans="1:3" x14ac:dyDescent="0.25">
      <c r="A479" s="1">
        <v>41239</v>
      </c>
      <c r="B479" s="3">
        <v>40.105764999999998</v>
      </c>
      <c r="C479" s="11">
        <v>-1.2720364956384565E-2</v>
      </c>
    </row>
    <row r="480" spans="1:3" x14ac:dyDescent="0.25">
      <c r="A480" s="1">
        <v>41240</v>
      </c>
      <c r="B480" s="3">
        <v>40.096698000000004</v>
      </c>
      <c r="C480" s="11">
        <v>-2.2607722356111665E-4</v>
      </c>
    </row>
    <row r="481" spans="1:3" x14ac:dyDescent="0.25">
      <c r="A481" s="1">
        <v>41241</v>
      </c>
      <c r="B481" s="3">
        <v>40.486514</v>
      </c>
      <c r="C481" s="11">
        <v>9.7218977981677231E-3</v>
      </c>
    </row>
    <row r="482" spans="1:3" x14ac:dyDescent="0.25">
      <c r="A482" s="1">
        <v>41242</v>
      </c>
      <c r="B482" s="3">
        <v>40.658757999999999</v>
      </c>
      <c r="C482" s="11">
        <v>4.254354919270135E-3</v>
      </c>
    </row>
    <row r="483" spans="1:3" x14ac:dyDescent="0.25">
      <c r="A483" s="1">
        <v>41243</v>
      </c>
      <c r="B483" s="3">
        <v>40.658757999999999</v>
      </c>
      <c r="C483" s="11">
        <v>0</v>
      </c>
    </row>
    <row r="484" spans="1:3" x14ac:dyDescent="0.25">
      <c r="A484" s="1">
        <v>41246</v>
      </c>
      <c r="B484" s="3">
        <v>40.649693999999997</v>
      </c>
      <c r="C484" s="11">
        <v>-2.229286000325485E-4</v>
      </c>
    </row>
    <row r="485" spans="1:3" x14ac:dyDescent="0.25">
      <c r="A485" s="1">
        <v>41247</v>
      </c>
      <c r="B485" s="3">
        <v>40.803804999999997</v>
      </c>
      <c r="C485" s="11">
        <v>3.7911970505854322E-3</v>
      </c>
    </row>
    <row r="486" spans="1:3" x14ac:dyDescent="0.25">
      <c r="A486" s="1">
        <v>41248</v>
      </c>
      <c r="B486" s="3">
        <v>41.202689999999997</v>
      </c>
      <c r="C486" s="11">
        <v>9.7756814591188242E-3</v>
      </c>
    </row>
    <row r="487" spans="1:3" x14ac:dyDescent="0.25">
      <c r="A487" s="1">
        <v>41249</v>
      </c>
      <c r="B487" s="3">
        <v>41.248016</v>
      </c>
      <c r="C487" s="11">
        <v>1.1000738058608035E-3</v>
      </c>
    </row>
    <row r="488" spans="1:3" x14ac:dyDescent="0.25">
      <c r="A488" s="1">
        <v>41250</v>
      </c>
      <c r="B488" s="3">
        <v>41.257080000000002</v>
      </c>
      <c r="C488" s="11">
        <v>2.1974390234919859E-4</v>
      </c>
    </row>
    <row r="489" spans="1:3" x14ac:dyDescent="0.25">
      <c r="A489" s="1">
        <v>41253</v>
      </c>
      <c r="B489" s="3">
        <v>41.619701999999997</v>
      </c>
      <c r="C489" s="11">
        <v>8.7893277953746286E-3</v>
      </c>
    </row>
    <row r="490" spans="1:3" x14ac:dyDescent="0.25">
      <c r="A490" s="1">
        <v>41254</v>
      </c>
      <c r="B490" s="3">
        <v>41.284278999999998</v>
      </c>
      <c r="C490" s="11">
        <v>-8.0592359839577587E-3</v>
      </c>
    </row>
    <row r="491" spans="1:3" x14ac:dyDescent="0.25">
      <c r="A491" s="1">
        <v>41255</v>
      </c>
      <c r="B491" s="3">
        <v>40.957920999999999</v>
      </c>
      <c r="C491" s="11">
        <v>-7.9051398717656929E-3</v>
      </c>
    </row>
    <row r="492" spans="1:3" x14ac:dyDescent="0.25">
      <c r="A492" s="1">
        <v>41256</v>
      </c>
      <c r="B492" s="3">
        <v>40.583418999999999</v>
      </c>
      <c r="C492" s="11">
        <v>-9.1435793335311061E-3</v>
      </c>
    </row>
    <row r="493" spans="1:3" x14ac:dyDescent="0.25">
      <c r="A493" s="1">
        <v>41257</v>
      </c>
      <c r="B493" s="3">
        <v>40.766103999999999</v>
      </c>
      <c r="C493" s="11">
        <v>4.5014689373509735E-3</v>
      </c>
    </row>
    <row r="494" spans="1:3" x14ac:dyDescent="0.25">
      <c r="A494" s="1">
        <v>41260</v>
      </c>
      <c r="B494" s="3">
        <v>40.729565999999998</v>
      </c>
      <c r="C494" s="11">
        <v>-8.9628383423640836E-4</v>
      </c>
    </row>
    <row r="495" spans="1:3" x14ac:dyDescent="0.25">
      <c r="A495" s="1">
        <v>41261</v>
      </c>
      <c r="B495" s="3">
        <v>40.820906999999998</v>
      </c>
      <c r="C495" s="11">
        <v>2.2426214902461741E-3</v>
      </c>
    </row>
    <row r="496" spans="1:3" x14ac:dyDescent="0.25">
      <c r="A496" s="1">
        <v>41262</v>
      </c>
      <c r="B496" s="3">
        <v>40.629089</v>
      </c>
      <c r="C496" s="11">
        <v>-4.6990136696374194E-3</v>
      </c>
    </row>
    <row r="497" spans="1:3" x14ac:dyDescent="0.25">
      <c r="A497" s="1">
        <v>41263</v>
      </c>
      <c r="B497" s="3">
        <v>40.939653</v>
      </c>
      <c r="C497" s="11">
        <v>7.643882933235333E-3</v>
      </c>
    </row>
    <row r="498" spans="1:3" x14ac:dyDescent="0.25">
      <c r="A498" s="1">
        <v>41264</v>
      </c>
      <c r="B498" s="3">
        <v>40.811774999999997</v>
      </c>
      <c r="C498" s="11">
        <v>-3.1235731284777282E-3</v>
      </c>
    </row>
    <row r="499" spans="1:3" x14ac:dyDescent="0.25">
      <c r="A499" s="1">
        <v>41267</v>
      </c>
      <c r="B499" s="3">
        <v>40.830044000000001</v>
      </c>
      <c r="C499" s="11">
        <v>4.4764041750214599E-4</v>
      </c>
    </row>
    <row r="500" spans="1:3" x14ac:dyDescent="0.25">
      <c r="A500" s="1">
        <v>41269</v>
      </c>
      <c r="B500" s="3">
        <v>40.446404000000001</v>
      </c>
      <c r="C500" s="11">
        <v>-9.3960222036498352E-3</v>
      </c>
    </row>
    <row r="501" spans="1:3" x14ac:dyDescent="0.25">
      <c r="A501" s="1">
        <v>41270</v>
      </c>
      <c r="B501" s="3">
        <v>40.382463999999999</v>
      </c>
      <c r="C501" s="11">
        <v>-1.5808574725209767E-3</v>
      </c>
    </row>
    <row r="502" spans="1:3" x14ac:dyDescent="0.25">
      <c r="A502" s="1">
        <v>41271</v>
      </c>
      <c r="B502" s="3">
        <v>40.081035999999997</v>
      </c>
      <c r="C502" s="11">
        <v>-7.4643290711532946E-3</v>
      </c>
    </row>
    <row r="503" spans="1:3" x14ac:dyDescent="0.25">
      <c r="A503" s="1">
        <v>41274</v>
      </c>
      <c r="B503" s="3">
        <v>40.355063000000001</v>
      </c>
      <c r="C503" s="11">
        <v>6.8368242776959114E-3</v>
      </c>
    </row>
    <row r="504" spans="1:3" x14ac:dyDescent="0.25">
      <c r="A504" s="1">
        <v>41276</v>
      </c>
      <c r="B504" s="3">
        <v>41.652123000000003</v>
      </c>
      <c r="C504" s="11">
        <v>3.2141196260801322E-2</v>
      </c>
    </row>
    <row r="505" spans="1:3" x14ac:dyDescent="0.25">
      <c r="A505" s="1">
        <v>41277</v>
      </c>
      <c r="B505" s="3">
        <v>41.487706000000003</v>
      </c>
      <c r="C505" s="11">
        <v>-3.9473858271281935E-3</v>
      </c>
    </row>
    <row r="506" spans="1:3" x14ac:dyDescent="0.25">
      <c r="A506" s="1">
        <v>41278</v>
      </c>
      <c r="B506" s="3">
        <v>41.725197999999999</v>
      </c>
      <c r="C506" s="11">
        <v>5.7243945953530436E-3</v>
      </c>
    </row>
    <row r="507" spans="1:3" x14ac:dyDescent="0.25">
      <c r="A507" s="1">
        <v>41281</v>
      </c>
      <c r="B507" s="3">
        <v>41.323293</v>
      </c>
      <c r="C507" s="11">
        <v>-9.6321891630088679E-3</v>
      </c>
    </row>
    <row r="508" spans="1:3" x14ac:dyDescent="0.25">
      <c r="A508" s="1">
        <v>41282</v>
      </c>
      <c r="B508" s="3">
        <v>41.451172</v>
      </c>
      <c r="C508" s="11">
        <v>3.0945984871050833E-3</v>
      </c>
    </row>
    <row r="509" spans="1:3" x14ac:dyDescent="0.25">
      <c r="A509" s="1">
        <v>41283</v>
      </c>
      <c r="B509" s="3">
        <v>41.743467000000003</v>
      </c>
      <c r="C509" s="11">
        <v>7.0515497125148326E-3</v>
      </c>
    </row>
    <row r="510" spans="1:3" x14ac:dyDescent="0.25">
      <c r="A510" s="1">
        <v>41284</v>
      </c>
      <c r="B510" s="3">
        <v>41.798270000000002</v>
      </c>
      <c r="C510" s="11">
        <v>1.3128521404319317E-3</v>
      </c>
    </row>
    <row r="511" spans="1:3" x14ac:dyDescent="0.25">
      <c r="A511" s="1">
        <v>41285</v>
      </c>
      <c r="B511" s="3">
        <v>41.177146</v>
      </c>
      <c r="C511" s="11">
        <v>-1.4860040858150391E-2</v>
      </c>
    </row>
    <row r="512" spans="1:3" x14ac:dyDescent="0.25">
      <c r="A512" s="1">
        <v>41288</v>
      </c>
      <c r="B512" s="3">
        <v>41.277619000000001</v>
      </c>
      <c r="C512" s="11">
        <v>2.4400185481529223E-3</v>
      </c>
    </row>
    <row r="513" spans="1:3" x14ac:dyDescent="0.25">
      <c r="A513" s="1">
        <v>41289</v>
      </c>
      <c r="B513" s="3">
        <v>41.359827000000003</v>
      </c>
      <c r="C513" s="11">
        <v>1.9915877415313463E-3</v>
      </c>
    </row>
    <row r="514" spans="1:3" x14ac:dyDescent="0.25">
      <c r="A514" s="1">
        <v>41290</v>
      </c>
      <c r="B514" s="3">
        <v>41.049263000000003</v>
      </c>
      <c r="C514" s="11">
        <v>-7.5088321815272429E-3</v>
      </c>
    </row>
    <row r="515" spans="1:3" x14ac:dyDescent="0.25">
      <c r="A515" s="1">
        <v>41291</v>
      </c>
      <c r="B515" s="3">
        <v>41.168008999999998</v>
      </c>
      <c r="C515" s="11">
        <v>2.8927681356908761E-3</v>
      </c>
    </row>
    <row r="516" spans="1:3" x14ac:dyDescent="0.25">
      <c r="A516" s="1">
        <v>41292</v>
      </c>
      <c r="B516" s="3">
        <v>41.378095999999999</v>
      </c>
      <c r="C516" s="11">
        <v>5.1031615349676363E-3</v>
      </c>
    </row>
    <row r="517" spans="1:3" x14ac:dyDescent="0.25">
      <c r="A517" s="1">
        <v>41296</v>
      </c>
      <c r="B517" s="3">
        <v>41.286754999999999</v>
      </c>
      <c r="C517" s="11">
        <v>-2.2074722819532318E-3</v>
      </c>
    </row>
    <row r="518" spans="1:3" x14ac:dyDescent="0.25">
      <c r="A518" s="1">
        <v>41297</v>
      </c>
      <c r="B518" s="3">
        <v>40.446404000000001</v>
      </c>
      <c r="C518" s="11">
        <v>-2.0354009415368156E-2</v>
      </c>
    </row>
    <row r="519" spans="1:3" x14ac:dyDescent="0.25">
      <c r="A519" s="1">
        <v>41298</v>
      </c>
      <c r="B519" s="3">
        <v>40.683895999999997</v>
      </c>
      <c r="C519" s="11">
        <v>5.8717704545500765E-3</v>
      </c>
    </row>
    <row r="520" spans="1:3" x14ac:dyDescent="0.25">
      <c r="A520" s="1">
        <v>41299</v>
      </c>
      <c r="B520" s="3">
        <v>40.702165000000001</v>
      </c>
      <c r="C520" s="11">
        <v>4.4904745602544175E-4</v>
      </c>
    </row>
    <row r="521" spans="1:3" x14ac:dyDescent="0.25">
      <c r="A521" s="1">
        <v>41302</v>
      </c>
      <c r="B521" s="3">
        <v>40.784373000000002</v>
      </c>
      <c r="C521" s="11">
        <v>2.0197451413211409E-3</v>
      </c>
    </row>
    <row r="522" spans="1:3" x14ac:dyDescent="0.25">
      <c r="A522" s="1">
        <v>41303</v>
      </c>
      <c r="B522" s="3">
        <v>41.113202999999999</v>
      </c>
      <c r="C522" s="11">
        <v>8.0626469358741001E-3</v>
      </c>
    </row>
    <row r="523" spans="1:3" x14ac:dyDescent="0.25">
      <c r="A523" s="1">
        <v>41304</v>
      </c>
      <c r="B523" s="3">
        <v>41.378095999999999</v>
      </c>
      <c r="C523" s="11">
        <v>6.4430153982408212E-3</v>
      </c>
    </row>
    <row r="524" spans="1:3" x14ac:dyDescent="0.25">
      <c r="A524" s="1">
        <v>41305</v>
      </c>
      <c r="B524" s="3">
        <v>41.168008999999998</v>
      </c>
      <c r="C524" s="11">
        <v>-5.0772515004074009E-3</v>
      </c>
    </row>
    <row r="525" spans="1:3" x14ac:dyDescent="0.25">
      <c r="A525" s="1">
        <v>41306</v>
      </c>
      <c r="B525" s="3">
        <v>41.323293</v>
      </c>
      <c r="C525" s="11">
        <v>3.7719579783419151E-3</v>
      </c>
    </row>
    <row r="526" spans="1:3" x14ac:dyDescent="0.25">
      <c r="A526" s="1">
        <v>41309</v>
      </c>
      <c r="B526" s="3">
        <v>41.487706000000003</v>
      </c>
      <c r="C526" s="11">
        <v>3.9787003422017521E-3</v>
      </c>
    </row>
    <row r="527" spans="1:3" x14ac:dyDescent="0.25">
      <c r="A527" s="1">
        <v>41310</v>
      </c>
      <c r="B527" s="3">
        <v>41.926152999999999</v>
      </c>
      <c r="C527" s="11">
        <v>1.0568118661465554E-2</v>
      </c>
    </row>
    <row r="528" spans="1:3" x14ac:dyDescent="0.25">
      <c r="A528" s="1">
        <v>41311</v>
      </c>
      <c r="B528" s="3">
        <v>42.054031999999999</v>
      </c>
      <c r="C528" s="11">
        <v>3.0501009715821073E-3</v>
      </c>
    </row>
    <row r="529" spans="1:3" x14ac:dyDescent="0.25">
      <c r="A529" s="1">
        <v>41312</v>
      </c>
      <c r="B529" s="3">
        <v>41.999225000000003</v>
      </c>
      <c r="C529" s="11">
        <v>-1.3032519688004403E-3</v>
      </c>
    </row>
    <row r="530" spans="1:3" x14ac:dyDescent="0.25">
      <c r="A530" s="1">
        <v>41313</v>
      </c>
      <c r="B530" s="3">
        <v>41.770868999999998</v>
      </c>
      <c r="C530" s="11">
        <v>-5.4371479473729594E-3</v>
      </c>
    </row>
    <row r="531" spans="1:3" x14ac:dyDescent="0.25">
      <c r="A531" s="1">
        <v>41316</v>
      </c>
      <c r="B531" s="3">
        <v>41.487706000000003</v>
      </c>
      <c r="C531" s="11">
        <v>-6.7789588002106146E-3</v>
      </c>
    </row>
    <row r="532" spans="1:3" x14ac:dyDescent="0.25">
      <c r="A532" s="1">
        <v>41317</v>
      </c>
      <c r="B532" s="3">
        <v>41.396365000000003</v>
      </c>
      <c r="C532" s="11">
        <v>-2.2016401678126019E-3</v>
      </c>
    </row>
    <row r="533" spans="1:3" x14ac:dyDescent="0.25">
      <c r="A533" s="1">
        <v>41318</v>
      </c>
      <c r="B533" s="3">
        <v>38.994059999999998</v>
      </c>
      <c r="C533" s="11">
        <v>-5.803178612421659E-2</v>
      </c>
    </row>
    <row r="534" spans="1:3" x14ac:dyDescent="0.25">
      <c r="A534" s="1">
        <v>41319</v>
      </c>
      <c r="B534" s="3">
        <v>39.094537000000003</v>
      </c>
      <c r="C534" s="11">
        <v>2.5767257884920175E-3</v>
      </c>
    </row>
    <row r="535" spans="1:3" x14ac:dyDescent="0.25">
      <c r="A535" s="1">
        <v>41320</v>
      </c>
      <c r="B535" s="3">
        <v>39.195014</v>
      </c>
      <c r="C535" s="11">
        <v>2.5701033369444413E-3</v>
      </c>
    </row>
    <row r="536" spans="1:3" x14ac:dyDescent="0.25">
      <c r="A536" s="1">
        <v>41324</v>
      </c>
      <c r="B536" s="3">
        <v>39.277222000000002</v>
      </c>
      <c r="C536" s="11">
        <v>2.0974096348071567E-3</v>
      </c>
    </row>
    <row r="537" spans="1:3" x14ac:dyDescent="0.25">
      <c r="A537" s="1">
        <v>41325</v>
      </c>
      <c r="B537" s="3">
        <v>38.793109000000001</v>
      </c>
      <c r="C537" s="11">
        <v>-1.2325540742163502E-2</v>
      </c>
    </row>
    <row r="538" spans="1:3" x14ac:dyDescent="0.25">
      <c r="A538" s="1">
        <v>41326</v>
      </c>
      <c r="B538" s="3">
        <v>38.884450000000001</v>
      </c>
      <c r="C538" s="11">
        <v>2.3545676630352028E-3</v>
      </c>
    </row>
    <row r="539" spans="1:3" x14ac:dyDescent="0.25">
      <c r="A539" s="1">
        <v>41327</v>
      </c>
      <c r="B539" s="3">
        <v>39.185881000000002</v>
      </c>
      <c r="C539" s="11">
        <v>7.7519676888833681E-3</v>
      </c>
    </row>
    <row r="540" spans="1:3" x14ac:dyDescent="0.25">
      <c r="A540" s="1">
        <v>41330</v>
      </c>
      <c r="B540" s="3">
        <v>39.021464999999999</v>
      </c>
      <c r="C540" s="11">
        <v>-4.195796950437398E-3</v>
      </c>
    </row>
    <row r="541" spans="1:3" x14ac:dyDescent="0.25">
      <c r="A541" s="1">
        <v>41331</v>
      </c>
      <c r="B541" s="3">
        <v>39.085403999999997</v>
      </c>
      <c r="C541" s="11">
        <v>1.6385597004109852E-3</v>
      </c>
    </row>
    <row r="542" spans="1:3" x14ac:dyDescent="0.25">
      <c r="A542" s="1">
        <v>41332</v>
      </c>
      <c r="B542" s="3">
        <v>39.459907999999999</v>
      </c>
      <c r="C542" s="11">
        <v>9.5816842522595327E-3</v>
      </c>
    </row>
    <row r="543" spans="1:3" x14ac:dyDescent="0.25">
      <c r="A543" s="1">
        <v>41333</v>
      </c>
      <c r="B543" s="3">
        <v>39.843544000000001</v>
      </c>
      <c r="C543" s="11">
        <v>9.7221716786567974E-3</v>
      </c>
    </row>
    <row r="544" spans="1:3" x14ac:dyDescent="0.25">
      <c r="A544" s="1">
        <v>41334</v>
      </c>
      <c r="B544" s="3">
        <v>39.989691999999998</v>
      </c>
      <c r="C544" s="11">
        <v>3.6680471998172806E-3</v>
      </c>
    </row>
    <row r="545" spans="1:3" x14ac:dyDescent="0.25">
      <c r="A545" s="1">
        <v>41337</v>
      </c>
      <c r="B545" s="3">
        <v>40.026229999999998</v>
      </c>
      <c r="C545" s="11">
        <v>9.1368545674220701E-4</v>
      </c>
    </row>
    <row r="546" spans="1:3" x14ac:dyDescent="0.25">
      <c r="A546" s="1">
        <v>41338</v>
      </c>
      <c r="B546" s="3">
        <v>40.446404000000001</v>
      </c>
      <c r="C546" s="11">
        <v>1.0497466286482713E-2</v>
      </c>
    </row>
    <row r="547" spans="1:3" x14ac:dyDescent="0.25">
      <c r="A547" s="1">
        <v>41339</v>
      </c>
      <c r="B547" s="3">
        <v>40.355063000000001</v>
      </c>
      <c r="C547" s="11">
        <v>-2.2583219017443404E-3</v>
      </c>
    </row>
    <row r="548" spans="1:3" x14ac:dyDescent="0.25">
      <c r="A548" s="1">
        <v>41340</v>
      </c>
      <c r="B548" s="3">
        <v>40.053631000000003</v>
      </c>
      <c r="C548" s="11">
        <v>-7.469496454509273E-3</v>
      </c>
    </row>
    <row r="549" spans="1:3" x14ac:dyDescent="0.25">
      <c r="A549" s="1">
        <v>41341</v>
      </c>
      <c r="B549" s="3">
        <v>40.190646000000001</v>
      </c>
      <c r="C549" s="11">
        <v>3.4207884923091766E-3</v>
      </c>
    </row>
    <row r="550" spans="1:3" x14ac:dyDescent="0.25">
      <c r="A550" s="1">
        <v>41344</v>
      </c>
      <c r="B550" s="3">
        <v>40.318525000000001</v>
      </c>
      <c r="C550" s="11">
        <v>3.1818100161913315E-3</v>
      </c>
    </row>
    <row r="551" spans="1:3" x14ac:dyDescent="0.25">
      <c r="A551" s="1">
        <v>41345</v>
      </c>
      <c r="B551" s="3">
        <v>40.546880999999999</v>
      </c>
      <c r="C551" s="11">
        <v>5.6637984648495445E-3</v>
      </c>
    </row>
    <row r="552" spans="1:3" x14ac:dyDescent="0.25">
      <c r="A552" s="1">
        <v>41346</v>
      </c>
      <c r="B552" s="3">
        <v>40.279701000000003</v>
      </c>
      <c r="C552" s="11">
        <v>-6.5894094295439447E-3</v>
      </c>
    </row>
    <row r="553" spans="1:3" x14ac:dyDescent="0.25">
      <c r="A553" s="1">
        <v>41347</v>
      </c>
      <c r="B553" s="3">
        <v>40.334977000000002</v>
      </c>
      <c r="C553" s="11">
        <v>1.3723041290698561E-3</v>
      </c>
    </row>
    <row r="554" spans="1:3" x14ac:dyDescent="0.25">
      <c r="A554" s="1">
        <v>41348</v>
      </c>
      <c r="B554" s="3">
        <v>40.602158000000003</v>
      </c>
      <c r="C554" s="11">
        <v>6.62405237022946E-3</v>
      </c>
    </row>
    <row r="555" spans="1:3" x14ac:dyDescent="0.25">
      <c r="A555" s="1">
        <v>41351</v>
      </c>
      <c r="B555" s="3">
        <v>40.860123999999999</v>
      </c>
      <c r="C555" s="11">
        <v>6.3535046585453938E-3</v>
      </c>
    </row>
    <row r="556" spans="1:3" x14ac:dyDescent="0.25">
      <c r="A556" s="1">
        <v>41352</v>
      </c>
      <c r="B556" s="3">
        <v>41.440550999999999</v>
      </c>
      <c r="C556" s="11">
        <v>1.4205218760471707E-2</v>
      </c>
    </row>
    <row r="557" spans="1:3" x14ac:dyDescent="0.25">
      <c r="A557" s="1">
        <v>41353</v>
      </c>
      <c r="B557" s="3">
        <v>42.177598000000003</v>
      </c>
      <c r="C557" s="11">
        <v>1.7785646720768843E-2</v>
      </c>
    </row>
    <row r="558" spans="1:3" x14ac:dyDescent="0.25">
      <c r="A558" s="1">
        <v>41354</v>
      </c>
      <c r="B558" s="3">
        <v>42.011761999999997</v>
      </c>
      <c r="C558" s="11">
        <v>-3.9318502680025982E-3</v>
      </c>
    </row>
    <row r="559" spans="1:3" x14ac:dyDescent="0.25">
      <c r="A559" s="1">
        <v>41355</v>
      </c>
      <c r="B559" s="3">
        <v>42.767237000000002</v>
      </c>
      <c r="C559" s="11">
        <v>1.7982464053757235E-2</v>
      </c>
    </row>
    <row r="560" spans="1:3" x14ac:dyDescent="0.25">
      <c r="A560" s="1">
        <v>41358</v>
      </c>
      <c r="B560" s="3">
        <v>42.711959999999998</v>
      </c>
      <c r="C560" s="11">
        <v>-1.2925080944556646E-3</v>
      </c>
    </row>
    <row r="561" spans="1:3" x14ac:dyDescent="0.25">
      <c r="A561" s="1">
        <v>41359</v>
      </c>
      <c r="B561" s="3">
        <v>43.025205999999997</v>
      </c>
      <c r="C561" s="11">
        <v>7.333917712977805E-3</v>
      </c>
    </row>
    <row r="562" spans="1:3" x14ac:dyDescent="0.25">
      <c r="A562" s="1">
        <v>41360</v>
      </c>
      <c r="B562" s="3">
        <v>42.997563999999997</v>
      </c>
      <c r="C562" s="11">
        <v>-6.4246060785856944E-4</v>
      </c>
    </row>
    <row r="563" spans="1:3" x14ac:dyDescent="0.25">
      <c r="A563" s="1">
        <v>41361</v>
      </c>
      <c r="B563" s="3">
        <v>43.255533999999997</v>
      </c>
      <c r="C563" s="11">
        <v>5.9996422122890556E-3</v>
      </c>
    </row>
    <row r="564" spans="1:3" x14ac:dyDescent="0.25">
      <c r="A564" s="1">
        <v>41365</v>
      </c>
      <c r="B564" s="3">
        <v>42.997563999999997</v>
      </c>
      <c r="C564" s="11">
        <v>-5.9638611790112286E-3</v>
      </c>
    </row>
    <row r="565" spans="1:3" x14ac:dyDescent="0.25">
      <c r="A565" s="1">
        <v>41366</v>
      </c>
      <c r="B565" s="3">
        <v>42.969926000000001</v>
      </c>
      <c r="C565" s="11">
        <v>-6.4278060031484701E-4</v>
      </c>
    </row>
    <row r="566" spans="1:3" x14ac:dyDescent="0.25">
      <c r="A566" s="1">
        <v>41367</v>
      </c>
      <c r="B566" s="3">
        <v>42.647469000000001</v>
      </c>
      <c r="C566" s="11">
        <v>-7.5042484364529734E-3</v>
      </c>
    </row>
    <row r="567" spans="1:3" x14ac:dyDescent="0.25">
      <c r="A567" s="1">
        <v>41368</v>
      </c>
      <c r="B567" s="3">
        <v>42.840943000000003</v>
      </c>
      <c r="C567" s="11">
        <v>4.5365880915465796E-3</v>
      </c>
    </row>
    <row r="568" spans="1:3" x14ac:dyDescent="0.25">
      <c r="A568" s="1">
        <v>41369</v>
      </c>
      <c r="B568" s="3">
        <v>42.490844000000003</v>
      </c>
      <c r="C568" s="11">
        <v>-8.172065680253587E-3</v>
      </c>
    </row>
    <row r="569" spans="1:3" x14ac:dyDescent="0.25">
      <c r="A569" s="1">
        <v>41372</v>
      </c>
      <c r="B569" s="3">
        <v>43.006779000000002</v>
      </c>
      <c r="C569" s="11">
        <v>1.2142262930809255E-2</v>
      </c>
    </row>
    <row r="570" spans="1:3" x14ac:dyDescent="0.25">
      <c r="A570" s="1">
        <v>41373</v>
      </c>
      <c r="B570" s="3">
        <v>42.702745</v>
      </c>
      <c r="C570" s="11">
        <v>-7.069443633525809E-3</v>
      </c>
    </row>
    <row r="571" spans="1:3" x14ac:dyDescent="0.25">
      <c r="A571" s="1">
        <v>41374</v>
      </c>
      <c r="B571" s="3">
        <v>43.283172</v>
      </c>
      <c r="C571" s="11">
        <v>1.3592264384877371E-2</v>
      </c>
    </row>
    <row r="572" spans="1:3" x14ac:dyDescent="0.25">
      <c r="A572" s="1">
        <v>41375</v>
      </c>
      <c r="B572" s="3">
        <v>43.863598000000003</v>
      </c>
      <c r="C572" s="11">
        <v>1.3409969121486816E-2</v>
      </c>
    </row>
    <row r="573" spans="1:3" x14ac:dyDescent="0.25">
      <c r="A573" s="1">
        <v>41376</v>
      </c>
      <c r="B573" s="3">
        <v>43.891236999999997</v>
      </c>
      <c r="C573" s="11">
        <v>6.301124682018454E-4</v>
      </c>
    </row>
    <row r="574" spans="1:3" x14ac:dyDescent="0.25">
      <c r="A574" s="1">
        <v>41379</v>
      </c>
      <c r="B574" s="3">
        <v>43.052844</v>
      </c>
      <c r="C574" s="11">
        <v>-1.9101603356496799E-2</v>
      </c>
    </row>
    <row r="575" spans="1:3" x14ac:dyDescent="0.25">
      <c r="A575" s="1">
        <v>41380</v>
      </c>
      <c r="B575" s="3">
        <v>43.780679999999997</v>
      </c>
      <c r="C575" s="11">
        <v>1.6905642749175789E-2</v>
      </c>
    </row>
    <row r="576" spans="1:3" x14ac:dyDescent="0.25">
      <c r="A576" s="1">
        <v>41381</v>
      </c>
      <c r="B576" s="3">
        <v>43.237107000000002</v>
      </c>
      <c r="C576" s="11">
        <v>-1.2415819032504634E-2</v>
      </c>
    </row>
    <row r="577" spans="1:3" x14ac:dyDescent="0.25">
      <c r="A577" s="1">
        <v>41382</v>
      </c>
      <c r="B577" s="3">
        <v>43.402943</v>
      </c>
      <c r="C577" s="11">
        <v>3.8355017600969175E-3</v>
      </c>
    </row>
    <row r="578" spans="1:3" x14ac:dyDescent="0.25">
      <c r="A578" s="1">
        <v>41383</v>
      </c>
      <c r="B578" s="3">
        <v>44.287399999999998</v>
      </c>
      <c r="C578" s="11">
        <v>2.0377811707376563E-2</v>
      </c>
    </row>
    <row r="579" spans="1:3" x14ac:dyDescent="0.25">
      <c r="A579" s="1">
        <v>41386</v>
      </c>
      <c r="B579" s="3">
        <v>44.112352999999999</v>
      </c>
      <c r="C579" s="11">
        <v>-3.9525237426446189E-3</v>
      </c>
    </row>
    <row r="580" spans="1:3" x14ac:dyDescent="0.25">
      <c r="A580" s="1">
        <v>41387</v>
      </c>
      <c r="B580" s="3">
        <v>44.020220000000002</v>
      </c>
      <c r="C580" s="11">
        <v>-2.0885986290506181E-3</v>
      </c>
    </row>
    <row r="581" spans="1:3" x14ac:dyDescent="0.25">
      <c r="A581" s="1">
        <v>41388</v>
      </c>
      <c r="B581" s="3">
        <v>44.397956999999998</v>
      </c>
      <c r="C581" s="11">
        <v>8.5809884639376222E-3</v>
      </c>
    </row>
    <row r="582" spans="1:3" x14ac:dyDescent="0.25">
      <c r="A582" s="1">
        <v>41389</v>
      </c>
      <c r="B582" s="3">
        <v>44.333464999999997</v>
      </c>
      <c r="C582" s="11">
        <v>-1.4525893612627565E-3</v>
      </c>
    </row>
    <row r="583" spans="1:3" x14ac:dyDescent="0.25">
      <c r="A583" s="1">
        <v>41390</v>
      </c>
      <c r="B583" s="3">
        <v>44.296616</v>
      </c>
      <c r="C583" s="11">
        <v>-8.3117798259162872E-4</v>
      </c>
    </row>
    <row r="584" spans="1:3" x14ac:dyDescent="0.25">
      <c r="A584" s="1">
        <v>41393</v>
      </c>
      <c r="B584" s="3">
        <v>44.342680000000001</v>
      </c>
      <c r="C584" s="11">
        <v>1.0398988491581663E-3</v>
      </c>
    </row>
    <row r="585" spans="1:3" x14ac:dyDescent="0.25">
      <c r="A585" s="1">
        <v>41394</v>
      </c>
      <c r="B585" s="3">
        <v>44.987597999999998</v>
      </c>
      <c r="C585" s="11">
        <v>1.4543956296732561E-2</v>
      </c>
    </row>
    <row r="586" spans="1:3" x14ac:dyDescent="0.25">
      <c r="A586" s="1">
        <v>41395</v>
      </c>
      <c r="B586" s="3">
        <v>44.278188999999998</v>
      </c>
      <c r="C586" s="11">
        <v>-1.5768990378192693E-2</v>
      </c>
    </row>
    <row r="587" spans="1:3" x14ac:dyDescent="0.25">
      <c r="A587" s="1">
        <v>41396</v>
      </c>
      <c r="B587" s="3">
        <v>44.849400000000003</v>
      </c>
      <c r="C587" s="11">
        <v>1.2900505031947113E-2</v>
      </c>
    </row>
    <row r="588" spans="1:3" x14ac:dyDescent="0.25">
      <c r="A588" s="1">
        <v>41397</v>
      </c>
      <c r="B588" s="3">
        <v>45.328482000000001</v>
      </c>
      <c r="C588" s="11">
        <v>1.0682015812920534E-2</v>
      </c>
    </row>
    <row r="589" spans="1:3" x14ac:dyDescent="0.25">
      <c r="A589" s="1">
        <v>41400</v>
      </c>
      <c r="B589" s="3">
        <v>45.439039000000001</v>
      </c>
      <c r="C589" s="11">
        <v>2.4390183637740177E-3</v>
      </c>
    </row>
    <row r="590" spans="1:3" x14ac:dyDescent="0.25">
      <c r="A590" s="1">
        <v>41401</v>
      </c>
      <c r="B590" s="3">
        <v>45.595663000000002</v>
      </c>
      <c r="C590" s="11">
        <v>3.4469038836847047E-3</v>
      </c>
    </row>
    <row r="591" spans="1:3" x14ac:dyDescent="0.25">
      <c r="A591" s="1">
        <v>41402</v>
      </c>
      <c r="B591" s="3">
        <v>45.512745000000002</v>
      </c>
      <c r="C591" s="11">
        <v>-1.8185501546495635E-3</v>
      </c>
    </row>
    <row r="592" spans="1:3" x14ac:dyDescent="0.25">
      <c r="A592" s="1">
        <v>41403</v>
      </c>
      <c r="B592" s="3">
        <v>44.794120999999997</v>
      </c>
      <c r="C592" s="11">
        <v>-1.5789511267668109E-2</v>
      </c>
    </row>
    <row r="593" spans="1:3" x14ac:dyDescent="0.25">
      <c r="A593" s="1">
        <v>41404</v>
      </c>
      <c r="B593" s="3">
        <v>45.144219999999997</v>
      </c>
      <c r="C593" s="11">
        <v>7.8157354622496143E-3</v>
      </c>
    </row>
    <row r="594" spans="1:3" x14ac:dyDescent="0.25">
      <c r="A594" s="1">
        <v>41407</v>
      </c>
      <c r="B594" s="3">
        <v>45.070512999999998</v>
      </c>
      <c r="C594" s="11">
        <v>-1.632700708972242E-3</v>
      </c>
    </row>
    <row r="595" spans="1:3" x14ac:dyDescent="0.25">
      <c r="A595" s="1">
        <v>41408</v>
      </c>
      <c r="B595" s="3">
        <v>45.420611999999998</v>
      </c>
      <c r="C595" s="11">
        <v>7.7678059710569562E-3</v>
      </c>
    </row>
    <row r="596" spans="1:3" x14ac:dyDescent="0.25">
      <c r="A596" s="1">
        <v>41409</v>
      </c>
      <c r="B596" s="3">
        <v>46.397202999999998</v>
      </c>
      <c r="C596" s="11">
        <v>2.1501053310334063E-2</v>
      </c>
    </row>
    <row r="597" spans="1:3" x14ac:dyDescent="0.25">
      <c r="A597" s="1">
        <v>41410</v>
      </c>
      <c r="B597" s="3">
        <v>45.687792999999999</v>
      </c>
      <c r="C597" s="11">
        <v>-1.5289930300324318E-2</v>
      </c>
    </row>
    <row r="598" spans="1:3" x14ac:dyDescent="0.25">
      <c r="A598" s="1">
        <v>41411</v>
      </c>
      <c r="B598" s="3">
        <v>45.374547</v>
      </c>
      <c r="C598" s="11">
        <v>-6.8562296279008157E-3</v>
      </c>
    </row>
    <row r="599" spans="1:3" x14ac:dyDescent="0.25">
      <c r="A599" s="1">
        <v>41414</v>
      </c>
      <c r="B599" s="3">
        <v>44.932319</v>
      </c>
      <c r="C599" s="11">
        <v>-9.7461689259399128E-3</v>
      </c>
    </row>
    <row r="600" spans="1:3" x14ac:dyDescent="0.25">
      <c r="A600" s="1">
        <v>41415</v>
      </c>
      <c r="B600" s="3">
        <v>44.480874999999997</v>
      </c>
      <c r="C600" s="11">
        <v>-1.0047200101112123E-2</v>
      </c>
    </row>
    <row r="601" spans="1:3" x14ac:dyDescent="0.25">
      <c r="A601" s="1">
        <v>41416</v>
      </c>
      <c r="B601" s="3">
        <v>44.462448000000002</v>
      </c>
      <c r="C601" s="11">
        <v>-4.1426792975622742E-4</v>
      </c>
    </row>
    <row r="602" spans="1:3" x14ac:dyDescent="0.25">
      <c r="A602" s="1">
        <v>41417</v>
      </c>
      <c r="B602" s="3">
        <v>43.882024999999999</v>
      </c>
      <c r="C602" s="11">
        <v>-1.3054229492717163E-2</v>
      </c>
    </row>
    <row r="603" spans="1:3" x14ac:dyDescent="0.25">
      <c r="A603" s="1">
        <v>41418</v>
      </c>
      <c r="B603" s="3">
        <v>44.305827000000001</v>
      </c>
      <c r="C603" s="11">
        <v>9.6577585013454155E-3</v>
      </c>
    </row>
    <row r="604" spans="1:3" x14ac:dyDescent="0.25">
      <c r="A604" s="1">
        <v>41422</v>
      </c>
      <c r="B604" s="3">
        <v>44.757271000000003</v>
      </c>
      <c r="C604" s="11">
        <v>1.0189269235398814E-2</v>
      </c>
    </row>
    <row r="605" spans="1:3" x14ac:dyDescent="0.25">
      <c r="A605" s="1">
        <v>41423</v>
      </c>
      <c r="B605" s="3">
        <v>43.7254</v>
      </c>
      <c r="C605" s="11">
        <v>-2.3054823874315358E-2</v>
      </c>
    </row>
    <row r="606" spans="1:3" x14ac:dyDescent="0.25">
      <c r="A606" s="1">
        <v>41424</v>
      </c>
      <c r="B606" s="3">
        <v>43.264744999999998</v>
      </c>
      <c r="C606" s="11">
        <v>-1.0535180924588517E-2</v>
      </c>
    </row>
    <row r="607" spans="1:3" x14ac:dyDescent="0.25">
      <c r="A607" s="1">
        <v>41425</v>
      </c>
      <c r="B607" s="3">
        <v>42.361860999999998</v>
      </c>
      <c r="C607" s="11">
        <v>-2.0868815937780293E-2</v>
      </c>
    </row>
    <row r="608" spans="1:3" x14ac:dyDescent="0.25">
      <c r="A608" s="1">
        <v>41428</v>
      </c>
      <c r="B608" s="3">
        <v>43.320025000000001</v>
      </c>
      <c r="C608" s="11">
        <v>2.2618553042322753E-2</v>
      </c>
    </row>
    <row r="609" spans="1:3" x14ac:dyDescent="0.25">
      <c r="A609" s="1">
        <v>41429</v>
      </c>
      <c r="B609" s="3">
        <v>43.218679999999999</v>
      </c>
      <c r="C609" s="11">
        <v>-2.3394492500870443E-3</v>
      </c>
    </row>
    <row r="610" spans="1:3" x14ac:dyDescent="0.25">
      <c r="A610" s="1">
        <v>41430</v>
      </c>
      <c r="B610" s="3">
        <v>42.831732000000002</v>
      </c>
      <c r="C610" s="11">
        <v>-8.9532581744744804E-3</v>
      </c>
    </row>
    <row r="611" spans="1:3" x14ac:dyDescent="0.25">
      <c r="A611" s="1">
        <v>41431</v>
      </c>
      <c r="B611" s="3">
        <v>42.453994000000002</v>
      </c>
      <c r="C611" s="11">
        <v>-8.8191156967455994E-3</v>
      </c>
    </row>
    <row r="612" spans="1:3" x14ac:dyDescent="0.25">
      <c r="A612" s="1">
        <v>41432</v>
      </c>
      <c r="B612" s="3">
        <v>42.684322000000002</v>
      </c>
      <c r="C612" s="11">
        <v>5.4253552681050475E-3</v>
      </c>
    </row>
    <row r="613" spans="1:3" x14ac:dyDescent="0.25">
      <c r="A613" s="1">
        <v>41435</v>
      </c>
      <c r="B613" s="3">
        <v>43.347662999999997</v>
      </c>
      <c r="C613" s="11">
        <v>1.5540624025842451E-2</v>
      </c>
    </row>
    <row r="614" spans="1:3" x14ac:dyDescent="0.25">
      <c r="A614" s="1">
        <v>41436</v>
      </c>
      <c r="B614" s="3">
        <v>42.988352999999996</v>
      </c>
      <c r="C614" s="11">
        <v>-8.2890281766747308E-3</v>
      </c>
    </row>
    <row r="615" spans="1:3" x14ac:dyDescent="0.25">
      <c r="A615" s="1">
        <v>41437</v>
      </c>
      <c r="B615" s="3">
        <v>43.301597999999998</v>
      </c>
      <c r="C615" s="11">
        <v>7.2867411319526947E-3</v>
      </c>
    </row>
    <row r="616" spans="1:3" x14ac:dyDescent="0.25">
      <c r="A616" s="1">
        <v>41438</v>
      </c>
      <c r="B616" s="3">
        <v>43.478076999999999</v>
      </c>
      <c r="C616" s="11">
        <v>4.075577072236468E-3</v>
      </c>
    </row>
    <row r="617" spans="1:3" x14ac:dyDescent="0.25">
      <c r="A617" s="1">
        <v>41439</v>
      </c>
      <c r="B617" s="3">
        <v>43.589534999999998</v>
      </c>
      <c r="C617" s="11">
        <v>2.5635448412311096E-3</v>
      </c>
    </row>
    <row r="618" spans="1:3" x14ac:dyDescent="0.25">
      <c r="A618" s="1">
        <v>41442</v>
      </c>
      <c r="B618" s="3">
        <v>43.747432000000003</v>
      </c>
      <c r="C618" s="11">
        <v>3.6223602752359142E-3</v>
      </c>
    </row>
    <row r="619" spans="1:3" x14ac:dyDescent="0.25">
      <c r="A619" s="1">
        <v>41443</v>
      </c>
      <c r="B619" s="3">
        <v>44.053944999999999</v>
      </c>
      <c r="C619" s="11">
        <v>7.0064226855646146E-3</v>
      </c>
    </row>
    <row r="620" spans="1:3" x14ac:dyDescent="0.25">
      <c r="A620" s="1">
        <v>41444</v>
      </c>
      <c r="B620" s="3">
        <v>43.283022000000003</v>
      </c>
      <c r="C620" s="11">
        <v>-1.7499522460474228E-2</v>
      </c>
    </row>
    <row r="621" spans="1:3" x14ac:dyDescent="0.25">
      <c r="A621" s="1">
        <v>41445</v>
      </c>
      <c r="B621" s="3">
        <v>42.149864000000001</v>
      </c>
      <c r="C621" s="11">
        <v>-2.6180196013115758E-2</v>
      </c>
    </row>
    <row r="622" spans="1:3" x14ac:dyDescent="0.25">
      <c r="A622" s="1">
        <v>41446</v>
      </c>
      <c r="B622" s="3">
        <v>42.298475000000003</v>
      </c>
      <c r="C622" s="11">
        <v>3.525776500726135E-3</v>
      </c>
    </row>
    <row r="623" spans="1:3" x14ac:dyDescent="0.25">
      <c r="A623" s="1">
        <v>41449</v>
      </c>
      <c r="B623" s="3">
        <v>41.973385999999998</v>
      </c>
      <c r="C623" s="11">
        <v>-7.6855962301242654E-3</v>
      </c>
    </row>
    <row r="624" spans="1:3" x14ac:dyDescent="0.25">
      <c r="A624" s="1">
        <v>41450</v>
      </c>
      <c r="B624" s="3">
        <v>41.778334999999998</v>
      </c>
      <c r="C624" s="11">
        <v>-4.6470160877656961E-3</v>
      </c>
    </row>
    <row r="625" spans="1:3" x14ac:dyDescent="0.25">
      <c r="A625" s="1">
        <v>41451</v>
      </c>
      <c r="B625" s="3">
        <v>42.391356000000002</v>
      </c>
      <c r="C625" s="11">
        <v>1.4673179292568825E-2</v>
      </c>
    </row>
    <row r="626" spans="1:3" x14ac:dyDescent="0.25">
      <c r="A626" s="1">
        <v>41452</v>
      </c>
      <c r="B626" s="3">
        <v>42.725732000000001</v>
      </c>
      <c r="C626" s="11">
        <v>7.8878344915411271E-3</v>
      </c>
    </row>
    <row r="627" spans="1:3" x14ac:dyDescent="0.25">
      <c r="A627" s="1">
        <v>41453</v>
      </c>
      <c r="B627" s="3">
        <v>42.660713999999999</v>
      </c>
      <c r="C627" s="11">
        <v>-1.5217527460969426E-3</v>
      </c>
    </row>
    <row r="628" spans="1:3" x14ac:dyDescent="0.25">
      <c r="A628" s="1">
        <v>41456</v>
      </c>
      <c r="B628" s="3">
        <v>43.106547999999997</v>
      </c>
      <c r="C628" s="11">
        <v>1.0450692409883198E-2</v>
      </c>
    </row>
    <row r="629" spans="1:3" x14ac:dyDescent="0.25">
      <c r="A629" s="1">
        <v>41457</v>
      </c>
      <c r="B629" s="3">
        <v>43.283022000000003</v>
      </c>
      <c r="C629" s="11">
        <v>4.0939023927410289E-3</v>
      </c>
    </row>
    <row r="630" spans="1:3" x14ac:dyDescent="0.25">
      <c r="A630" s="1">
        <v>41458</v>
      </c>
      <c r="B630" s="3">
        <v>43.264448999999999</v>
      </c>
      <c r="C630" s="11">
        <v>-4.2910589745798021E-4</v>
      </c>
    </row>
    <row r="631" spans="1:3" x14ac:dyDescent="0.25">
      <c r="A631" s="1">
        <v>41460</v>
      </c>
      <c r="B631" s="3">
        <v>43.069394000000003</v>
      </c>
      <c r="C631" s="11">
        <v>-4.5084360140584812E-3</v>
      </c>
    </row>
    <row r="632" spans="1:3" x14ac:dyDescent="0.25">
      <c r="A632" s="1">
        <v>41463</v>
      </c>
      <c r="B632" s="3">
        <v>43.087971000000003</v>
      </c>
      <c r="C632" s="11">
        <v>4.3132717400204212E-4</v>
      </c>
    </row>
    <row r="633" spans="1:3" x14ac:dyDescent="0.25">
      <c r="A633" s="1">
        <v>41464</v>
      </c>
      <c r="B633" s="3">
        <v>43.283022000000003</v>
      </c>
      <c r="C633" s="11">
        <v>4.5268086538583913E-3</v>
      </c>
    </row>
    <row r="634" spans="1:3" x14ac:dyDescent="0.25">
      <c r="A634" s="1">
        <v>41465</v>
      </c>
      <c r="B634" s="3">
        <v>43.617398000000001</v>
      </c>
      <c r="C634" s="11">
        <v>7.7253385865709394E-3</v>
      </c>
    </row>
    <row r="635" spans="1:3" x14ac:dyDescent="0.25">
      <c r="A635" s="1">
        <v>41466</v>
      </c>
      <c r="B635" s="3">
        <v>44.183979000000001</v>
      </c>
      <c r="C635" s="11">
        <v>1.2989793659860208E-2</v>
      </c>
    </row>
    <row r="636" spans="1:3" x14ac:dyDescent="0.25">
      <c r="A636" s="1">
        <v>41467</v>
      </c>
      <c r="B636" s="3">
        <v>44.081808000000002</v>
      </c>
      <c r="C636" s="11">
        <v>-2.3123992522266603E-3</v>
      </c>
    </row>
    <row r="637" spans="1:3" x14ac:dyDescent="0.25">
      <c r="A637" s="1">
        <v>41470</v>
      </c>
      <c r="B637" s="3">
        <v>44.118962000000003</v>
      </c>
      <c r="C637" s="11">
        <v>8.4284201773214518E-4</v>
      </c>
    </row>
    <row r="638" spans="1:3" x14ac:dyDescent="0.25">
      <c r="A638" s="1">
        <v>41471</v>
      </c>
      <c r="B638" s="3">
        <v>43.942487</v>
      </c>
      <c r="C638" s="11">
        <v>-3.999980779239627E-3</v>
      </c>
    </row>
    <row r="639" spans="1:3" x14ac:dyDescent="0.25">
      <c r="A639" s="1">
        <v>41472</v>
      </c>
      <c r="B639" s="3">
        <v>44.304727</v>
      </c>
      <c r="C639" s="11">
        <v>8.2435024672135628E-3</v>
      </c>
    </row>
    <row r="640" spans="1:3" x14ac:dyDescent="0.25">
      <c r="A640" s="1">
        <v>41473</v>
      </c>
      <c r="B640" s="3">
        <v>44.499777999999999</v>
      </c>
      <c r="C640" s="11">
        <v>4.4024873463276151E-3</v>
      </c>
    </row>
    <row r="641" spans="1:3" x14ac:dyDescent="0.25">
      <c r="A641" s="1">
        <v>41474</v>
      </c>
      <c r="B641" s="3">
        <v>44.852730999999999</v>
      </c>
      <c r="C641" s="11">
        <v>7.9315676586071832E-3</v>
      </c>
    </row>
    <row r="642" spans="1:3" x14ac:dyDescent="0.25">
      <c r="A642" s="1">
        <v>41477</v>
      </c>
      <c r="B642" s="3">
        <v>44.416184000000001</v>
      </c>
      <c r="C642" s="11">
        <v>-9.7328967549377837E-3</v>
      </c>
    </row>
    <row r="643" spans="1:3" x14ac:dyDescent="0.25">
      <c r="A643" s="1">
        <v>41478</v>
      </c>
      <c r="B643" s="3">
        <v>44.286149999999999</v>
      </c>
      <c r="C643" s="11">
        <v>-2.9276265606248833E-3</v>
      </c>
    </row>
    <row r="644" spans="1:3" x14ac:dyDescent="0.25">
      <c r="A644" s="1">
        <v>41479</v>
      </c>
      <c r="B644" s="3">
        <v>43.022953999999999</v>
      </c>
      <c r="C644" s="11">
        <v>-2.8523500010725716E-2</v>
      </c>
    </row>
    <row r="645" spans="1:3" x14ac:dyDescent="0.25">
      <c r="A645" s="1">
        <v>41480</v>
      </c>
      <c r="B645" s="3">
        <v>42.827902000000002</v>
      </c>
      <c r="C645" s="11">
        <v>-4.5336728854089587E-3</v>
      </c>
    </row>
    <row r="646" spans="1:3" x14ac:dyDescent="0.25">
      <c r="A646" s="1">
        <v>41481</v>
      </c>
      <c r="B646" s="3">
        <v>43.320175999999996</v>
      </c>
      <c r="C646" s="11">
        <v>1.1494235697092861E-2</v>
      </c>
    </row>
    <row r="647" spans="1:3" x14ac:dyDescent="0.25">
      <c r="A647" s="1">
        <v>41484</v>
      </c>
      <c r="B647" s="3">
        <v>43.468786999999999</v>
      </c>
      <c r="C647" s="11">
        <v>3.4305262287023606E-3</v>
      </c>
    </row>
    <row r="648" spans="1:3" x14ac:dyDescent="0.25">
      <c r="A648" s="1">
        <v>41485</v>
      </c>
      <c r="B648" s="3">
        <v>43.143701</v>
      </c>
      <c r="C648" s="11">
        <v>-7.4786075811132911E-3</v>
      </c>
    </row>
    <row r="649" spans="1:3" x14ac:dyDescent="0.25">
      <c r="A649" s="1">
        <v>41486</v>
      </c>
      <c r="B649" s="3">
        <v>43.413060000000002</v>
      </c>
      <c r="C649" s="11">
        <v>6.2432984133651741E-3</v>
      </c>
    </row>
    <row r="650" spans="1:3" x14ac:dyDescent="0.25">
      <c r="A650" s="1">
        <v>41487</v>
      </c>
      <c r="B650" s="3">
        <v>43.896044000000003</v>
      </c>
      <c r="C650" s="11">
        <v>1.1125315745999058E-2</v>
      </c>
    </row>
    <row r="651" spans="1:3" x14ac:dyDescent="0.25">
      <c r="A651" s="1">
        <v>41488</v>
      </c>
      <c r="B651" s="3">
        <v>44.035367999999998</v>
      </c>
      <c r="C651" s="11">
        <v>3.173953443276002E-3</v>
      </c>
    </row>
    <row r="652" spans="1:3" x14ac:dyDescent="0.25">
      <c r="A652" s="1">
        <v>41491</v>
      </c>
      <c r="B652" s="3">
        <v>44.091099</v>
      </c>
      <c r="C652" s="11">
        <v>1.265596327025166E-3</v>
      </c>
    </row>
    <row r="653" spans="1:3" x14ac:dyDescent="0.25">
      <c r="A653" s="1">
        <v>41492</v>
      </c>
      <c r="B653" s="3">
        <v>43.793875999999997</v>
      </c>
      <c r="C653" s="11">
        <v>-6.7411111707603947E-3</v>
      </c>
    </row>
    <row r="654" spans="1:3" x14ac:dyDescent="0.25">
      <c r="A654" s="1">
        <v>41493</v>
      </c>
      <c r="B654" s="3">
        <v>43.858893000000002</v>
      </c>
      <c r="C654" s="11">
        <v>1.4846139674872475E-3</v>
      </c>
    </row>
    <row r="655" spans="1:3" x14ac:dyDescent="0.25">
      <c r="A655" s="1">
        <v>41494</v>
      </c>
      <c r="B655" s="3">
        <v>43.691706000000003</v>
      </c>
      <c r="C655" s="11">
        <v>-3.8119293161366025E-3</v>
      </c>
    </row>
    <row r="656" spans="1:3" x14ac:dyDescent="0.25">
      <c r="A656" s="1">
        <v>41495</v>
      </c>
      <c r="B656" s="3">
        <v>43.515227000000003</v>
      </c>
      <c r="C656" s="11">
        <v>-4.0391876664188963E-3</v>
      </c>
    </row>
    <row r="657" spans="1:3" x14ac:dyDescent="0.25">
      <c r="A657" s="1">
        <v>41498</v>
      </c>
      <c r="B657" s="3">
        <v>43.301599000000003</v>
      </c>
      <c r="C657" s="11">
        <v>-4.9092700355211271E-3</v>
      </c>
    </row>
    <row r="658" spans="1:3" x14ac:dyDescent="0.25">
      <c r="A658" s="1">
        <v>41499</v>
      </c>
      <c r="B658" s="3">
        <v>43.152988000000001</v>
      </c>
      <c r="C658" s="11">
        <v>-3.4319979731003117E-3</v>
      </c>
    </row>
    <row r="659" spans="1:3" x14ac:dyDescent="0.25">
      <c r="A659" s="1">
        <v>41500</v>
      </c>
      <c r="B659" s="3">
        <v>42.595697000000001</v>
      </c>
      <c r="C659" s="11">
        <v>-1.2914308506284647E-2</v>
      </c>
    </row>
    <row r="660" spans="1:3" x14ac:dyDescent="0.25">
      <c r="A660" s="1">
        <v>41501</v>
      </c>
      <c r="B660" s="3">
        <v>42.056980000000003</v>
      </c>
      <c r="C660" s="11">
        <v>-1.2647216454751246E-2</v>
      </c>
    </row>
    <row r="661" spans="1:3" x14ac:dyDescent="0.25">
      <c r="A661" s="1">
        <v>41502</v>
      </c>
      <c r="B661" s="3">
        <v>41.639014000000003</v>
      </c>
      <c r="C661" s="11">
        <v>-9.9380887548273754E-3</v>
      </c>
    </row>
    <row r="662" spans="1:3" x14ac:dyDescent="0.25">
      <c r="A662" s="1">
        <v>41505</v>
      </c>
      <c r="B662" s="3">
        <v>41.982675999999998</v>
      </c>
      <c r="C662" s="11">
        <v>8.2533654615355393E-3</v>
      </c>
    </row>
    <row r="663" spans="1:3" x14ac:dyDescent="0.25">
      <c r="A663" s="1">
        <v>41506</v>
      </c>
      <c r="B663" s="3">
        <v>42.335628999999997</v>
      </c>
      <c r="C663" s="11">
        <v>8.4071105900919568E-3</v>
      </c>
    </row>
    <row r="664" spans="1:3" x14ac:dyDescent="0.25">
      <c r="A664" s="1">
        <v>41507</v>
      </c>
      <c r="B664" s="3">
        <v>41.945521999999997</v>
      </c>
      <c r="C664" s="11">
        <v>-9.2146262903050388E-3</v>
      </c>
    </row>
    <row r="665" spans="1:3" x14ac:dyDescent="0.25">
      <c r="A665" s="1">
        <v>41508</v>
      </c>
      <c r="B665" s="3">
        <v>42.019829999999999</v>
      </c>
      <c r="C665" s="11">
        <v>1.7715359460779162E-3</v>
      </c>
    </row>
    <row r="666" spans="1:3" x14ac:dyDescent="0.25">
      <c r="A666" s="1">
        <v>41509</v>
      </c>
      <c r="B666" s="3">
        <v>42.372779000000001</v>
      </c>
      <c r="C666" s="11">
        <v>8.3995818164900333E-3</v>
      </c>
    </row>
    <row r="667" spans="1:3" x14ac:dyDescent="0.25">
      <c r="A667" s="1">
        <v>41512</v>
      </c>
      <c r="B667" s="3">
        <v>42.094133999999997</v>
      </c>
      <c r="C667" s="11">
        <v>-6.5760378850772206E-3</v>
      </c>
    </row>
    <row r="668" spans="1:3" x14ac:dyDescent="0.25">
      <c r="A668" s="1">
        <v>41513</v>
      </c>
      <c r="B668" s="3">
        <v>42.131287</v>
      </c>
      <c r="C668" s="11">
        <v>8.8261704112985303E-4</v>
      </c>
    </row>
    <row r="669" spans="1:3" x14ac:dyDescent="0.25">
      <c r="A669" s="1">
        <v>41514</v>
      </c>
      <c r="B669" s="3">
        <v>41.704031000000001</v>
      </c>
      <c r="C669" s="11">
        <v>-1.014106215174485E-2</v>
      </c>
    </row>
    <row r="670" spans="1:3" x14ac:dyDescent="0.25">
      <c r="A670" s="1">
        <v>41515</v>
      </c>
      <c r="B670" s="3">
        <v>41.416094999999999</v>
      </c>
      <c r="C670" s="11">
        <v>-6.9042726349403004E-3</v>
      </c>
    </row>
    <row r="671" spans="1:3" x14ac:dyDescent="0.25">
      <c r="A671" s="1">
        <v>41516</v>
      </c>
      <c r="B671" s="3">
        <v>41.573993000000002</v>
      </c>
      <c r="C671" s="11">
        <v>3.8124791823083027E-3</v>
      </c>
    </row>
    <row r="672" spans="1:3" x14ac:dyDescent="0.25">
      <c r="A672" s="1">
        <v>41520</v>
      </c>
      <c r="B672" s="3">
        <v>41.425381999999999</v>
      </c>
      <c r="C672" s="11">
        <v>-3.5746145432795566E-3</v>
      </c>
    </row>
    <row r="673" spans="1:3" x14ac:dyDescent="0.25">
      <c r="A673" s="1">
        <v>41521</v>
      </c>
      <c r="B673" s="3">
        <v>42.029116000000002</v>
      </c>
      <c r="C673" s="11">
        <v>1.4574011653048918E-2</v>
      </c>
    </row>
    <row r="674" spans="1:3" x14ac:dyDescent="0.25">
      <c r="A674" s="1">
        <v>41522</v>
      </c>
      <c r="B674" s="3">
        <v>41.434671999999999</v>
      </c>
      <c r="C674" s="11">
        <v>-1.4143623672694016E-2</v>
      </c>
    </row>
    <row r="675" spans="1:3" x14ac:dyDescent="0.25">
      <c r="A675" s="1">
        <v>41523</v>
      </c>
      <c r="B675" s="3">
        <v>41.304637999999997</v>
      </c>
      <c r="C675" s="11">
        <v>-3.1382895947626179E-3</v>
      </c>
    </row>
    <row r="676" spans="1:3" x14ac:dyDescent="0.25">
      <c r="A676" s="1">
        <v>41526</v>
      </c>
      <c r="B676" s="3">
        <v>41.406809000000003</v>
      </c>
      <c r="C676" s="11">
        <v>2.4735963065456615E-3</v>
      </c>
    </row>
    <row r="677" spans="1:3" x14ac:dyDescent="0.25">
      <c r="A677" s="1">
        <v>41527</v>
      </c>
      <c r="B677" s="3">
        <v>41.369655000000002</v>
      </c>
      <c r="C677" s="11">
        <v>-8.9729203716231831E-4</v>
      </c>
    </row>
    <row r="678" spans="1:3" x14ac:dyDescent="0.25">
      <c r="A678" s="1">
        <v>41528</v>
      </c>
      <c r="B678" s="3">
        <v>41.156027000000002</v>
      </c>
      <c r="C678" s="11">
        <v>-5.1638815938880788E-3</v>
      </c>
    </row>
    <row r="679" spans="1:3" x14ac:dyDescent="0.25">
      <c r="A679" s="1">
        <v>41529</v>
      </c>
      <c r="B679" s="3">
        <v>41.746245000000002</v>
      </c>
      <c r="C679" s="11">
        <v>1.4340985829365894E-2</v>
      </c>
    </row>
    <row r="680" spans="1:3" x14ac:dyDescent="0.25">
      <c r="A680" s="1">
        <v>41530</v>
      </c>
      <c r="B680" s="3">
        <v>42.074142999999999</v>
      </c>
      <c r="C680" s="11">
        <v>7.8545507506123623E-3</v>
      </c>
    </row>
    <row r="681" spans="1:3" x14ac:dyDescent="0.25">
      <c r="A681" s="1">
        <v>41533</v>
      </c>
      <c r="B681" s="3">
        <v>42.280251999999997</v>
      </c>
      <c r="C681" s="11">
        <v>4.8987094044909696E-3</v>
      </c>
    </row>
    <row r="682" spans="1:3" x14ac:dyDescent="0.25">
      <c r="A682" s="1">
        <v>41534</v>
      </c>
      <c r="B682" s="3">
        <v>42.645625000000003</v>
      </c>
      <c r="C682" s="11">
        <v>8.6416939993641789E-3</v>
      </c>
    </row>
    <row r="683" spans="1:3" x14ac:dyDescent="0.25">
      <c r="A683" s="1">
        <v>41535</v>
      </c>
      <c r="B683" s="3">
        <v>43.179631000000001</v>
      </c>
      <c r="C683" s="11">
        <v>1.2521940996292068E-2</v>
      </c>
    </row>
    <row r="684" spans="1:3" x14ac:dyDescent="0.25">
      <c r="A684" s="1">
        <v>41536</v>
      </c>
      <c r="B684" s="3">
        <v>42.898575999999998</v>
      </c>
      <c r="C684" s="11">
        <v>-6.5089717881100474E-3</v>
      </c>
    </row>
    <row r="685" spans="1:3" x14ac:dyDescent="0.25">
      <c r="A685" s="1">
        <v>41537</v>
      </c>
      <c r="B685" s="3">
        <v>42.711204000000002</v>
      </c>
      <c r="C685" s="11">
        <v>-4.3677906697881146E-3</v>
      </c>
    </row>
    <row r="686" spans="1:3" x14ac:dyDescent="0.25">
      <c r="A686" s="1">
        <v>41540</v>
      </c>
      <c r="B686" s="3">
        <v>42.430148000000003</v>
      </c>
      <c r="C686" s="11">
        <v>-6.5803811103053783E-3</v>
      </c>
    </row>
    <row r="687" spans="1:3" x14ac:dyDescent="0.25">
      <c r="A687" s="1">
        <v>41541</v>
      </c>
      <c r="B687" s="3">
        <v>42.411411000000001</v>
      </c>
      <c r="C687" s="11">
        <v>-4.4159638566430539E-4</v>
      </c>
    </row>
    <row r="688" spans="1:3" x14ac:dyDescent="0.25">
      <c r="A688" s="1">
        <v>41542</v>
      </c>
      <c r="B688" s="3">
        <v>42.111618</v>
      </c>
      <c r="C688" s="11">
        <v>-7.0686872455151531E-3</v>
      </c>
    </row>
    <row r="689" spans="1:3" x14ac:dyDescent="0.25">
      <c r="A689" s="1">
        <v>41543</v>
      </c>
      <c r="B689" s="3">
        <v>42.224038999999998</v>
      </c>
      <c r="C689" s="11">
        <v>2.6695958345746215E-3</v>
      </c>
    </row>
    <row r="690" spans="1:3" x14ac:dyDescent="0.25">
      <c r="A690" s="1">
        <v>41544</v>
      </c>
      <c r="B690" s="3">
        <v>42.139721999999999</v>
      </c>
      <c r="C690" s="11">
        <v>-1.9968956546293133E-3</v>
      </c>
    </row>
    <row r="691" spans="1:3" x14ac:dyDescent="0.25">
      <c r="A691" s="1">
        <v>41547</v>
      </c>
      <c r="B691" s="3">
        <v>41.989826000000001</v>
      </c>
      <c r="C691" s="11">
        <v>-3.5571188628154278E-3</v>
      </c>
    </row>
    <row r="692" spans="1:3" x14ac:dyDescent="0.25">
      <c r="A692" s="1">
        <v>41548</v>
      </c>
      <c r="B692" s="3">
        <v>41.671295000000001</v>
      </c>
      <c r="C692" s="11">
        <v>-7.5859090247242297E-3</v>
      </c>
    </row>
    <row r="693" spans="1:3" x14ac:dyDescent="0.25">
      <c r="A693" s="1">
        <v>41549</v>
      </c>
      <c r="B693" s="3">
        <v>41.221604999999997</v>
      </c>
      <c r="C693" s="11">
        <v>-1.079136129558738E-2</v>
      </c>
    </row>
    <row r="694" spans="1:3" x14ac:dyDescent="0.25">
      <c r="A694" s="1">
        <v>41550</v>
      </c>
      <c r="B694" s="3">
        <v>40.668861</v>
      </c>
      <c r="C694" s="11">
        <v>-1.3409084871877188E-2</v>
      </c>
    </row>
    <row r="695" spans="1:3" x14ac:dyDescent="0.25">
      <c r="A695" s="1">
        <v>41551</v>
      </c>
      <c r="B695" s="3">
        <v>40.725073000000002</v>
      </c>
      <c r="C695" s="11">
        <v>1.3821877135925236E-3</v>
      </c>
    </row>
    <row r="696" spans="1:3" x14ac:dyDescent="0.25">
      <c r="A696" s="1">
        <v>41554</v>
      </c>
      <c r="B696" s="3">
        <v>40.640756000000003</v>
      </c>
      <c r="C696" s="11">
        <v>-2.0703953065964705E-3</v>
      </c>
    </row>
    <row r="697" spans="1:3" x14ac:dyDescent="0.25">
      <c r="A697" s="1">
        <v>41555</v>
      </c>
      <c r="B697" s="3">
        <v>40.725073000000002</v>
      </c>
      <c r="C697" s="11">
        <v>2.0746907365600835E-3</v>
      </c>
    </row>
    <row r="698" spans="1:3" x14ac:dyDescent="0.25">
      <c r="A698" s="1">
        <v>41556</v>
      </c>
      <c r="B698" s="3">
        <v>40.874969999999998</v>
      </c>
      <c r="C698" s="11">
        <v>3.6807054956045316E-3</v>
      </c>
    </row>
    <row r="699" spans="1:3" x14ac:dyDescent="0.25">
      <c r="A699" s="1">
        <v>41557</v>
      </c>
      <c r="B699" s="3">
        <v>41.268447000000002</v>
      </c>
      <c r="C699" s="11">
        <v>9.6263556890685015E-3</v>
      </c>
    </row>
    <row r="700" spans="1:3" x14ac:dyDescent="0.25">
      <c r="A700" s="1">
        <v>41558</v>
      </c>
      <c r="B700" s="3">
        <v>41.146655000000003</v>
      </c>
      <c r="C700" s="11">
        <v>-2.9512135506334714E-3</v>
      </c>
    </row>
    <row r="701" spans="1:3" x14ac:dyDescent="0.25">
      <c r="A701" s="1">
        <v>41561</v>
      </c>
      <c r="B701" s="3">
        <v>41.380868999999997</v>
      </c>
      <c r="C701" s="11">
        <v>5.6921759496608984E-3</v>
      </c>
    </row>
    <row r="702" spans="1:3" x14ac:dyDescent="0.25">
      <c r="A702" s="1">
        <v>41562</v>
      </c>
      <c r="B702" s="3">
        <v>41.015495999999999</v>
      </c>
      <c r="C702" s="11">
        <v>-8.8295149142469248E-3</v>
      </c>
    </row>
    <row r="703" spans="1:3" x14ac:dyDescent="0.25">
      <c r="A703" s="1">
        <v>41563</v>
      </c>
      <c r="B703" s="3">
        <v>42.195934999999999</v>
      </c>
      <c r="C703" s="11">
        <v>2.8780317565829262E-2</v>
      </c>
    </row>
    <row r="704" spans="1:3" x14ac:dyDescent="0.25">
      <c r="A704" s="1">
        <v>41564</v>
      </c>
      <c r="B704" s="3">
        <v>42.186563999999997</v>
      </c>
      <c r="C704" s="11">
        <v>-2.2208300396712557E-4</v>
      </c>
    </row>
    <row r="705" spans="1:3" x14ac:dyDescent="0.25">
      <c r="A705" s="1">
        <v>41565</v>
      </c>
      <c r="B705" s="3">
        <v>42.167827000000003</v>
      </c>
      <c r="C705" s="11">
        <v>-4.4414615041875544E-4</v>
      </c>
    </row>
    <row r="706" spans="1:3" x14ac:dyDescent="0.25">
      <c r="A706" s="1">
        <v>41568</v>
      </c>
      <c r="B706" s="3">
        <v>42.139721999999999</v>
      </c>
      <c r="C706" s="11">
        <v>-6.6650339843225966E-4</v>
      </c>
    </row>
    <row r="707" spans="1:3" x14ac:dyDescent="0.25">
      <c r="A707" s="1">
        <v>41569</v>
      </c>
      <c r="B707" s="3">
        <v>42.505094999999997</v>
      </c>
      <c r="C707" s="11">
        <v>8.6705128239810934E-3</v>
      </c>
    </row>
    <row r="708" spans="1:3" x14ac:dyDescent="0.25">
      <c r="A708" s="1">
        <v>41570</v>
      </c>
      <c r="B708" s="3">
        <v>43.554375</v>
      </c>
      <c r="C708" s="11">
        <v>2.4685981762892266E-2</v>
      </c>
    </row>
    <row r="709" spans="1:3" x14ac:dyDescent="0.25">
      <c r="A709" s="1">
        <v>41571</v>
      </c>
      <c r="B709" s="3">
        <v>43.554375</v>
      </c>
      <c r="C709" s="11">
        <v>0</v>
      </c>
    </row>
    <row r="710" spans="1:3" x14ac:dyDescent="0.25">
      <c r="A710" s="1">
        <v>41572</v>
      </c>
      <c r="B710" s="3">
        <v>43.723005000000001</v>
      </c>
      <c r="C710" s="11">
        <v>3.8717120840328963E-3</v>
      </c>
    </row>
    <row r="711" spans="1:3" x14ac:dyDescent="0.25">
      <c r="A711" s="1">
        <v>41575</v>
      </c>
      <c r="B711" s="3">
        <v>44.509962999999999</v>
      </c>
      <c r="C711" s="11">
        <v>1.7998717151302808E-2</v>
      </c>
    </row>
    <row r="712" spans="1:3" x14ac:dyDescent="0.25">
      <c r="A712" s="1">
        <v>41576</v>
      </c>
      <c r="B712" s="3">
        <v>44.697335000000002</v>
      </c>
      <c r="C712" s="11">
        <v>4.2096642497771435E-3</v>
      </c>
    </row>
    <row r="713" spans="1:3" x14ac:dyDescent="0.25">
      <c r="A713" s="1">
        <v>41577</v>
      </c>
      <c r="B713" s="3">
        <v>44.472492000000003</v>
      </c>
      <c r="C713" s="11">
        <v>-5.0303446503018557E-3</v>
      </c>
    </row>
    <row r="714" spans="1:3" x14ac:dyDescent="0.25">
      <c r="A714" s="1">
        <v>41578</v>
      </c>
      <c r="B714" s="3">
        <v>44.360067000000001</v>
      </c>
      <c r="C714" s="11">
        <v>-2.5279671757544365E-3</v>
      </c>
    </row>
    <row r="715" spans="1:3" x14ac:dyDescent="0.25">
      <c r="A715" s="1">
        <v>41579</v>
      </c>
      <c r="B715" s="3">
        <v>44.435017000000002</v>
      </c>
      <c r="C715" s="11">
        <v>1.6895826600081822E-3</v>
      </c>
    </row>
    <row r="716" spans="1:3" x14ac:dyDescent="0.25">
      <c r="A716" s="1">
        <v>41582</v>
      </c>
      <c r="B716" s="3">
        <v>44.200803000000001</v>
      </c>
      <c r="C716" s="11">
        <v>-5.2709330571427812E-3</v>
      </c>
    </row>
    <row r="717" spans="1:3" x14ac:dyDescent="0.25">
      <c r="A717" s="1">
        <v>41583</v>
      </c>
      <c r="B717" s="3">
        <v>44.294486999999997</v>
      </c>
      <c r="C717" s="11">
        <v>2.1195090053001096E-3</v>
      </c>
    </row>
    <row r="718" spans="1:3" x14ac:dyDescent="0.25">
      <c r="A718" s="1">
        <v>41584</v>
      </c>
      <c r="B718" s="3">
        <v>44.744177000000001</v>
      </c>
      <c r="C718" s="11">
        <v>1.0152279221565518E-2</v>
      </c>
    </row>
    <row r="719" spans="1:3" x14ac:dyDescent="0.25">
      <c r="A719" s="1">
        <v>41585</v>
      </c>
      <c r="B719" s="3">
        <v>44.341332999999999</v>
      </c>
      <c r="C719" s="11">
        <v>-9.0032720905784402E-3</v>
      </c>
    </row>
    <row r="720" spans="1:3" x14ac:dyDescent="0.25">
      <c r="A720" s="1">
        <v>41586</v>
      </c>
      <c r="B720" s="3">
        <v>44.884706999999999</v>
      </c>
      <c r="C720" s="11">
        <v>1.2254345172708273E-2</v>
      </c>
    </row>
    <row r="721" spans="1:3" x14ac:dyDescent="0.25">
      <c r="A721" s="1">
        <v>41589</v>
      </c>
      <c r="B721" s="3">
        <v>44.884706999999999</v>
      </c>
      <c r="C721" s="11">
        <v>0</v>
      </c>
    </row>
    <row r="722" spans="1:3" x14ac:dyDescent="0.25">
      <c r="A722" s="1">
        <v>41590</v>
      </c>
      <c r="B722" s="3">
        <v>44.912810999999998</v>
      </c>
      <c r="C722" s="11">
        <v>6.2613753945188987E-4</v>
      </c>
    </row>
    <row r="723" spans="1:3" x14ac:dyDescent="0.25">
      <c r="A723" s="1">
        <v>41591</v>
      </c>
      <c r="B723" s="3">
        <v>45.100183000000001</v>
      </c>
      <c r="C723" s="11">
        <v>4.1719054280526646E-3</v>
      </c>
    </row>
    <row r="724" spans="1:3" x14ac:dyDescent="0.25">
      <c r="A724" s="1">
        <v>41592</v>
      </c>
      <c r="B724" s="3">
        <v>45.671664999999997</v>
      </c>
      <c r="C724" s="11">
        <v>1.2671389825624345E-2</v>
      </c>
    </row>
    <row r="725" spans="1:3" x14ac:dyDescent="0.25">
      <c r="A725" s="1">
        <v>41593</v>
      </c>
      <c r="B725" s="3">
        <v>45.493664000000003</v>
      </c>
      <c r="C725" s="11">
        <v>-3.897405535795438E-3</v>
      </c>
    </row>
    <row r="726" spans="1:3" x14ac:dyDescent="0.25">
      <c r="A726" s="1">
        <v>41596</v>
      </c>
      <c r="B726" s="3">
        <v>45.587347999999999</v>
      </c>
      <c r="C726" s="11">
        <v>2.0592757707973597E-3</v>
      </c>
    </row>
    <row r="727" spans="1:3" x14ac:dyDescent="0.25">
      <c r="A727" s="1">
        <v>41597</v>
      </c>
      <c r="B727" s="3">
        <v>45.390608999999998</v>
      </c>
      <c r="C727" s="11">
        <v>-4.3156491577444004E-3</v>
      </c>
    </row>
    <row r="728" spans="1:3" x14ac:dyDescent="0.25">
      <c r="A728" s="1">
        <v>41598</v>
      </c>
      <c r="B728" s="3">
        <v>45.353133999999997</v>
      </c>
      <c r="C728" s="11">
        <v>-8.256113065149796E-4</v>
      </c>
    </row>
    <row r="729" spans="1:3" x14ac:dyDescent="0.25">
      <c r="A729" s="1">
        <v>41599</v>
      </c>
      <c r="B729" s="3">
        <v>46.065142000000002</v>
      </c>
      <c r="C729" s="11">
        <v>1.5699201735430334E-2</v>
      </c>
    </row>
    <row r="730" spans="1:3" x14ac:dyDescent="0.25">
      <c r="A730" s="1">
        <v>41600</v>
      </c>
      <c r="B730" s="3">
        <v>45.849665999999999</v>
      </c>
      <c r="C730" s="11">
        <v>-4.6776367258349588E-3</v>
      </c>
    </row>
    <row r="731" spans="1:3" x14ac:dyDescent="0.25">
      <c r="A731" s="1">
        <v>41603</v>
      </c>
      <c r="B731" s="3">
        <v>45.428083999999998</v>
      </c>
      <c r="C731" s="11">
        <v>-9.194876141518692E-3</v>
      </c>
    </row>
    <row r="732" spans="1:3" x14ac:dyDescent="0.25">
      <c r="A732" s="1">
        <v>41604</v>
      </c>
      <c r="B732" s="3">
        <v>45.147024999999999</v>
      </c>
      <c r="C732" s="11">
        <v>-6.1868997160434737E-3</v>
      </c>
    </row>
    <row r="733" spans="1:3" x14ac:dyDescent="0.25">
      <c r="A733" s="1">
        <v>41605</v>
      </c>
      <c r="B733" s="3">
        <v>45.409346999999997</v>
      </c>
      <c r="C733" s="11">
        <v>5.8103939296110319E-3</v>
      </c>
    </row>
    <row r="734" spans="1:3" x14ac:dyDescent="0.25">
      <c r="A734" s="1">
        <v>41607</v>
      </c>
      <c r="B734" s="3">
        <v>45.212603999999999</v>
      </c>
      <c r="C734" s="11">
        <v>-4.3326542440700125E-3</v>
      </c>
    </row>
    <row r="735" spans="1:3" x14ac:dyDescent="0.25">
      <c r="A735" s="1">
        <v>41610</v>
      </c>
      <c r="B735" s="3">
        <v>44.725442999999999</v>
      </c>
      <c r="C735" s="11">
        <v>-1.0774893655760249E-2</v>
      </c>
    </row>
    <row r="736" spans="1:3" x14ac:dyDescent="0.25">
      <c r="A736" s="1">
        <v>41611</v>
      </c>
      <c r="B736" s="3">
        <v>45.072077999999998</v>
      </c>
      <c r="C736" s="11">
        <v>7.7502865650765978E-3</v>
      </c>
    </row>
    <row r="737" spans="1:3" x14ac:dyDescent="0.25">
      <c r="A737" s="1">
        <v>41612</v>
      </c>
      <c r="B737" s="3">
        <v>45.559243000000002</v>
      </c>
      <c r="C737" s="11">
        <v>1.0808576431732404E-2</v>
      </c>
    </row>
    <row r="738" spans="1:3" x14ac:dyDescent="0.25">
      <c r="A738" s="1">
        <v>41613</v>
      </c>
      <c r="B738" s="3">
        <v>45.165762000000001</v>
      </c>
      <c r="C738" s="11">
        <v>-8.6366887175891235E-3</v>
      </c>
    </row>
    <row r="739" spans="1:3" x14ac:dyDescent="0.25">
      <c r="A739" s="1">
        <v>41614</v>
      </c>
      <c r="B739" s="3">
        <v>45.905878000000001</v>
      </c>
      <c r="C739" s="11">
        <v>1.6386660320266498E-2</v>
      </c>
    </row>
    <row r="740" spans="1:3" x14ac:dyDescent="0.25">
      <c r="A740" s="1">
        <v>41617</v>
      </c>
      <c r="B740" s="3">
        <v>45.662298</v>
      </c>
      <c r="C740" s="11">
        <v>-5.3060743114422392E-3</v>
      </c>
    </row>
    <row r="741" spans="1:3" x14ac:dyDescent="0.25">
      <c r="A741" s="1">
        <v>41618</v>
      </c>
      <c r="B741" s="3">
        <v>45.334395999999998</v>
      </c>
      <c r="C741" s="11">
        <v>-7.1810227334594872E-3</v>
      </c>
    </row>
    <row r="742" spans="1:3" x14ac:dyDescent="0.25">
      <c r="A742" s="1">
        <v>41619</v>
      </c>
      <c r="B742" s="3">
        <v>45.259450000000001</v>
      </c>
      <c r="C742" s="11">
        <v>-1.6531818357080807E-3</v>
      </c>
    </row>
    <row r="743" spans="1:3" x14ac:dyDescent="0.25">
      <c r="A743" s="1">
        <v>41620</v>
      </c>
      <c r="B743" s="3">
        <v>44.664549000000001</v>
      </c>
      <c r="C743" s="11">
        <v>-1.3144238385574727E-2</v>
      </c>
    </row>
    <row r="744" spans="1:3" x14ac:dyDescent="0.25">
      <c r="A744" s="1">
        <v>41621</v>
      </c>
      <c r="B744" s="3">
        <v>44.92895</v>
      </c>
      <c r="C744" s="11">
        <v>5.9197060290477679E-3</v>
      </c>
    </row>
    <row r="745" spans="1:3" x14ac:dyDescent="0.25">
      <c r="A745" s="1">
        <v>41624</v>
      </c>
      <c r="B745" s="3">
        <v>45.089477000000002</v>
      </c>
      <c r="C745" s="11">
        <v>3.5729078912372057E-3</v>
      </c>
    </row>
    <row r="746" spans="1:3" x14ac:dyDescent="0.25">
      <c r="A746" s="1">
        <v>41625</v>
      </c>
      <c r="B746" s="3">
        <v>44.711762</v>
      </c>
      <c r="C746" s="11">
        <v>-8.3770100061263068E-3</v>
      </c>
    </row>
    <row r="747" spans="1:3" x14ac:dyDescent="0.25">
      <c r="A747" s="1">
        <v>41626</v>
      </c>
      <c r="B747" s="3">
        <v>45.533290000000001</v>
      </c>
      <c r="C747" s="11">
        <v>1.8373867708456684E-2</v>
      </c>
    </row>
    <row r="748" spans="1:3" x14ac:dyDescent="0.25">
      <c r="A748" s="1">
        <v>41627</v>
      </c>
      <c r="B748" s="3">
        <v>45.136690000000002</v>
      </c>
      <c r="C748" s="11">
        <v>-8.7101107782898927E-3</v>
      </c>
    </row>
    <row r="749" spans="1:3" x14ac:dyDescent="0.25">
      <c r="A749" s="1">
        <v>41628</v>
      </c>
      <c r="B749" s="3">
        <v>45.722144</v>
      </c>
      <c r="C749" s="11">
        <v>1.2970689698336289E-2</v>
      </c>
    </row>
    <row r="750" spans="1:3" x14ac:dyDescent="0.25">
      <c r="A750" s="1">
        <v>41631</v>
      </c>
      <c r="B750" s="3">
        <v>45.504959999999997</v>
      </c>
      <c r="C750" s="11">
        <v>-4.7500834606531827E-3</v>
      </c>
    </row>
    <row r="751" spans="1:3" x14ac:dyDescent="0.25">
      <c r="A751" s="1">
        <v>41632</v>
      </c>
      <c r="B751" s="3">
        <v>45.797688000000001</v>
      </c>
      <c r="C751" s="11">
        <v>6.4328811628447512E-3</v>
      </c>
    </row>
    <row r="752" spans="1:3" x14ac:dyDescent="0.25">
      <c r="A752" s="1">
        <v>41634</v>
      </c>
      <c r="B752" s="3">
        <v>45.882674000000002</v>
      </c>
      <c r="C752" s="11">
        <v>1.8556831951866363E-3</v>
      </c>
    </row>
    <row r="753" spans="1:3" x14ac:dyDescent="0.25">
      <c r="A753" s="1">
        <v>41635</v>
      </c>
      <c r="B753" s="3">
        <v>46.080972000000003</v>
      </c>
      <c r="C753" s="11">
        <v>4.3218492453164607E-3</v>
      </c>
    </row>
    <row r="754" spans="1:3" x14ac:dyDescent="0.25">
      <c r="A754" s="1">
        <v>41638</v>
      </c>
      <c r="B754" s="3">
        <v>46.118744</v>
      </c>
      <c r="C754" s="11">
        <v>8.1968757082634468E-4</v>
      </c>
    </row>
    <row r="755" spans="1:3" x14ac:dyDescent="0.25">
      <c r="A755" s="1">
        <v>41639</v>
      </c>
      <c r="B755" s="3">
        <v>46.005431999999999</v>
      </c>
      <c r="C755" s="11">
        <v>-2.4569619675679053E-3</v>
      </c>
    </row>
    <row r="756" spans="1:3" x14ac:dyDescent="0.25">
      <c r="A756" s="1">
        <v>41641</v>
      </c>
      <c r="B756" s="3">
        <v>45.013931999999997</v>
      </c>
      <c r="C756" s="11">
        <v>-2.1551802839282153E-2</v>
      </c>
    </row>
    <row r="757" spans="1:3" x14ac:dyDescent="0.25">
      <c r="A757" s="1">
        <v>41642</v>
      </c>
      <c r="B757" s="3">
        <v>44.947833000000003</v>
      </c>
      <c r="C757" s="11">
        <v>-1.4684120462970028E-3</v>
      </c>
    </row>
    <row r="758" spans="1:3" x14ac:dyDescent="0.25">
      <c r="A758" s="1">
        <v>41645</v>
      </c>
      <c r="B758" s="3">
        <v>45.061149</v>
      </c>
      <c r="C758" s="11">
        <v>2.5210559094138649E-3</v>
      </c>
    </row>
    <row r="759" spans="1:3" x14ac:dyDescent="0.25">
      <c r="A759" s="1">
        <v>41646</v>
      </c>
      <c r="B759" s="3">
        <v>45.419974000000003</v>
      </c>
      <c r="C759" s="11">
        <v>7.9630681410277192E-3</v>
      </c>
    </row>
    <row r="760" spans="1:3" x14ac:dyDescent="0.25">
      <c r="A760" s="1">
        <v>41647</v>
      </c>
      <c r="B760" s="3">
        <v>45.061149</v>
      </c>
      <c r="C760" s="11">
        <v>-7.9001586394567957E-3</v>
      </c>
    </row>
    <row r="761" spans="1:3" x14ac:dyDescent="0.25">
      <c r="A761" s="1">
        <v>41648</v>
      </c>
      <c r="B761" s="3">
        <v>45.297220000000003</v>
      </c>
      <c r="C761" s="11">
        <v>5.2389032512242997E-3</v>
      </c>
    </row>
    <row r="762" spans="1:3" x14ac:dyDescent="0.25">
      <c r="A762" s="1">
        <v>41649</v>
      </c>
      <c r="B762" s="3">
        <v>45.731589</v>
      </c>
      <c r="C762" s="11">
        <v>9.5893081297262102E-3</v>
      </c>
    </row>
    <row r="763" spans="1:3" x14ac:dyDescent="0.25">
      <c r="A763" s="1">
        <v>41652</v>
      </c>
      <c r="B763" s="3">
        <v>44.787306999999998</v>
      </c>
      <c r="C763" s="11">
        <v>-2.0648353154752642E-2</v>
      </c>
    </row>
    <row r="764" spans="1:3" x14ac:dyDescent="0.25">
      <c r="A764" s="1">
        <v>41653</v>
      </c>
      <c r="B764" s="3">
        <v>45.363318999999997</v>
      </c>
      <c r="C764" s="11">
        <v>1.2861054584058796E-2</v>
      </c>
    </row>
    <row r="765" spans="1:3" x14ac:dyDescent="0.25">
      <c r="A765" s="1">
        <v>41654</v>
      </c>
      <c r="B765" s="3">
        <v>45.391646999999999</v>
      </c>
      <c r="C765" s="11">
        <v>6.2446929864196901E-4</v>
      </c>
    </row>
    <row r="766" spans="1:3" x14ac:dyDescent="0.25">
      <c r="A766" s="1">
        <v>41655</v>
      </c>
      <c r="B766" s="3">
        <v>45.656044999999999</v>
      </c>
      <c r="C766" s="11">
        <v>5.8248161825897159E-3</v>
      </c>
    </row>
    <row r="767" spans="1:3" x14ac:dyDescent="0.25">
      <c r="A767" s="1">
        <v>41656</v>
      </c>
      <c r="B767" s="3">
        <v>45.788246999999998</v>
      </c>
      <c r="C767" s="11">
        <v>2.8956077995805265E-3</v>
      </c>
    </row>
    <row r="768" spans="1:3" x14ac:dyDescent="0.25">
      <c r="A768" s="1">
        <v>41660</v>
      </c>
      <c r="B768" s="3">
        <v>46.883614000000001</v>
      </c>
      <c r="C768" s="11">
        <v>2.392244892013453E-2</v>
      </c>
    </row>
    <row r="769" spans="1:3" x14ac:dyDescent="0.25">
      <c r="A769" s="1">
        <v>41661</v>
      </c>
      <c r="B769" s="3">
        <v>46.685312000000003</v>
      </c>
      <c r="C769" s="11">
        <v>-4.2296654007943626E-3</v>
      </c>
    </row>
    <row r="770" spans="1:3" x14ac:dyDescent="0.25">
      <c r="A770" s="1">
        <v>41662</v>
      </c>
      <c r="B770" s="3">
        <v>46.354815000000002</v>
      </c>
      <c r="C770" s="11">
        <v>-7.0792501076141707E-3</v>
      </c>
    </row>
    <row r="771" spans="1:3" x14ac:dyDescent="0.25">
      <c r="A771" s="1">
        <v>41663</v>
      </c>
      <c r="B771" s="3">
        <v>45.769361000000004</v>
      </c>
      <c r="C771" s="11">
        <v>-1.2629842228903267E-2</v>
      </c>
    </row>
    <row r="772" spans="1:3" x14ac:dyDescent="0.25">
      <c r="A772" s="1">
        <v>41666</v>
      </c>
      <c r="B772" s="3">
        <v>46.317042999999998</v>
      </c>
      <c r="C772" s="11">
        <v>1.1966127296380533E-2</v>
      </c>
    </row>
    <row r="773" spans="1:3" x14ac:dyDescent="0.25">
      <c r="A773" s="1">
        <v>41667</v>
      </c>
      <c r="B773" s="3">
        <v>46.250942999999999</v>
      </c>
      <c r="C773" s="11">
        <v>-1.4271204662179907E-3</v>
      </c>
    </row>
    <row r="774" spans="1:3" x14ac:dyDescent="0.25">
      <c r="A774" s="1">
        <v>41668</v>
      </c>
      <c r="B774" s="3">
        <v>45.231119999999997</v>
      </c>
      <c r="C774" s="11">
        <v>-2.2049777449943072E-2</v>
      </c>
    </row>
    <row r="775" spans="1:3" x14ac:dyDescent="0.25">
      <c r="A775" s="1">
        <v>41669</v>
      </c>
      <c r="B775" s="3">
        <v>45.59939</v>
      </c>
      <c r="C775" s="11">
        <v>8.141960667788075E-3</v>
      </c>
    </row>
    <row r="776" spans="1:3" x14ac:dyDescent="0.25">
      <c r="A776" s="1">
        <v>41670</v>
      </c>
      <c r="B776" s="3">
        <v>45.212234000000002</v>
      </c>
      <c r="C776" s="11">
        <v>-8.4903767353027623E-3</v>
      </c>
    </row>
    <row r="777" spans="1:3" x14ac:dyDescent="0.25">
      <c r="A777" s="1">
        <v>41673</v>
      </c>
      <c r="B777" s="3">
        <v>44.589008</v>
      </c>
      <c r="C777" s="11">
        <v>-1.3784454888913529E-2</v>
      </c>
    </row>
    <row r="778" spans="1:3" x14ac:dyDescent="0.25">
      <c r="A778" s="1">
        <v>41674</v>
      </c>
      <c r="B778" s="3">
        <v>44.673994</v>
      </c>
      <c r="C778" s="11">
        <v>1.9059854392813734E-3</v>
      </c>
    </row>
    <row r="779" spans="1:3" x14ac:dyDescent="0.25">
      <c r="A779" s="1">
        <v>41675</v>
      </c>
      <c r="B779" s="3">
        <v>44.919505999999998</v>
      </c>
      <c r="C779" s="11">
        <v>5.4956357830911193E-3</v>
      </c>
    </row>
    <row r="780" spans="1:3" x14ac:dyDescent="0.25">
      <c r="A780" s="1">
        <v>41676</v>
      </c>
      <c r="B780" s="3">
        <v>45.193348</v>
      </c>
      <c r="C780" s="11">
        <v>6.0962825370341764E-3</v>
      </c>
    </row>
    <row r="781" spans="1:3" x14ac:dyDescent="0.25">
      <c r="A781" s="1">
        <v>41677</v>
      </c>
      <c r="B781" s="3">
        <v>46.165958000000003</v>
      </c>
      <c r="C781" s="11">
        <v>2.1521087572445464E-2</v>
      </c>
    </row>
    <row r="782" spans="1:3" x14ac:dyDescent="0.25">
      <c r="A782" s="1">
        <v>41680</v>
      </c>
      <c r="B782" s="3">
        <v>45.986545999999997</v>
      </c>
      <c r="C782" s="11">
        <v>-3.8862401599032417E-3</v>
      </c>
    </row>
    <row r="783" spans="1:3" x14ac:dyDescent="0.25">
      <c r="A783" s="1">
        <v>41681</v>
      </c>
      <c r="B783" s="3">
        <v>46.175403000000003</v>
      </c>
      <c r="C783" s="11">
        <v>4.1067881027639225E-3</v>
      </c>
    </row>
    <row r="784" spans="1:3" x14ac:dyDescent="0.25">
      <c r="A784" s="1">
        <v>41682</v>
      </c>
      <c r="B784" s="3">
        <v>47.20467</v>
      </c>
      <c r="C784" s="11">
        <v>2.2290373946492619E-2</v>
      </c>
    </row>
    <row r="785" spans="1:3" x14ac:dyDescent="0.25">
      <c r="A785" s="1">
        <v>41683</v>
      </c>
      <c r="B785" s="3">
        <v>47.280211000000001</v>
      </c>
      <c r="C785" s="11">
        <v>1.6002865818149177E-3</v>
      </c>
    </row>
    <row r="786" spans="1:3" x14ac:dyDescent="0.25">
      <c r="A786" s="1">
        <v>41684</v>
      </c>
      <c r="B786" s="3">
        <v>47.497396000000002</v>
      </c>
      <c r="C786" s="11">
        <v>4.5935708704853417E-3</v>
      </c>
    </row>
    <row r="787" spans="1:3" x14ac:dyDescent="0.25">
      <c r="A787" s="1">
        <v>41688</v>
      </c>
      <c r="B787" s="3">
        <v>47.799565999999999</v>
      </c>
      <c r="C787" s="11">
        <v>6.3618224460136024E-3</v>
      </c>
    </row>
    <row r="788" spans="1:3" x14ac:dyDescent="0.25">
      <c r="A788" s="1">
        <v>41689</v>
      </c>
      <c r="B788" s="3">
        <v>48.120621999999997</v>
      </c>
      <c r="C788" s="11">
        <v>6.7167137040532688E-3</v>
      </c>
    </row>
    <row r="789" spans="1:3" x14ac:dyDescent="0.25">
      <c r="A789" s="1">
        <v>41690</v>
      </c>
      <c r="B789" s="3">
        <v>48.602207999999997</v>
      </c>
      <c r="C789" s="11">
        <v>1.0007892250436832E-2</v>
      </c>
    </row>
    <row r="790" spans="1:3" x14ac:dyDescent="0.25">
      <c r="A790" s="1">
        <v>41691</v>
      </c>
      <c r="B790" s="3">
        <v>48.857163999999997</v>
      </c>
      <c r="C790" s="11">
        <v>5.2457699041162896E-3</v>
      </c>
    </row>
    <row r="791" spans="1:3" x14ac:dyDescent="0.25">
      <c r="A791" s="1">
        <v>41694</v>
      </c>
      <c r="B791" s="3">
        <v>48.866605999999997</v>
      </c>
      <c r="C791" s="11">
        <v>1.9325722630973732E-4</v>
      </c>
    </row>
    <row r="792" spans="1:3" x14ac:dyDescent="0.25">
      <c r="A792" s="1">
        <v>41695</v>
      </c>
      <c r="B792" s="3">
        <v>49.555931000000001</v>
      </c>
      <c r="C792" s="11">
        <v>1.4106258985942338E-2</v>
      </c>
    </row>
    <row r="793" spans="1:3" x14ac:dyDescent="0.25">
      <c r="A793" s="1">
        <v>41696</v>
      </c>
      <c r="B793" s="3">
        <v>48.715521000000003</v>
      </c>
      <c r="C793" s="11">
        <v>-1.6958817704383327E-2</v>
      </c>
    </row>
    <row r="794" spans="1:3" x14ac:dyDescent="0.25">
      <c r="A794" s="1">
        <v>41697</v>
      </c>
      <c r="B794" s="3">
        <v>48.772179000000001</v>
      </c>
      <c r="C794" s="11">
        <v>1.1630379566298543E-3</v>
      </c>
    </row>
    <row r="795" spans="1:3" x14ac:dyDescent="0.25">
      <c r="A795" s="1">
        <v>41698</v>
      </c>
      <c r="B795" s="3">
        <v>49.206547999999998</v>
      </c>
      <c r="C795" s="11">
        <v>8.9060814773110029E-3</v>
      </c>
    </row>
    <row r="796" spans="1:3" x14ac:dyDescent="0.25">
      <c r="A796" s="1">
        <v>41701</v>
      </c>
      <c r="B796" s="3">
        <v>48.800505999999999</v>
      </c>
      <c r="C796" s="11">
        <v>-8.2517879530992367E-3</v>
      </c>
    </row>
    <row r="797" spans="1:3" x14ac:dyDescent="0.25">
      <c r="A797" s="1">
        <v>41702</v>
      </c>
      <c r="B797" s="3">
        <v>49.055463000000003</v>
      </c>
      <c r="C797" s="11">
        <v>5.2244745167192436E-3</v>
      </c>
    </row>
    <row r="798" spans="1:3" x14ac:dyDescent="0.25">
      <c r="A798" s="1">
        <v>41703</v>
      </c>
      <c r="B798" s="3">
        <v>49.178220000000003</v>
      </c>
      <c r="C798" s="11">
        <v>2.502412422445182E-3</v>
      </c>
    </row>
    <row r="799" spans="1:3" x14ac:dyDescent="0.25">
      <c r="A799" s="1">
        <v>41704</v>
      </c>
      <c r="B799" s="3">
        <v>49.102676000000002</v>
      </c>
      <c r="C799" s="11">
        <v>-1.536127171743929E-3</v>
      </c>
    </row>
    <row r="800" spans="1:3" x14ac:dyDescent="0.25">
      <c r="A800" s="1">
        <v>41705</v>
      </c>
      <c r="B800" s="3">
        <v>49.376519000000002</v>
      </c>
      <c r="C800" s="11">
        <v>5.5769465598982703E-3</v>
      </c>
    </row>
    <row r="801" spans="1:3" x14ac:dyDescent="0.25">
      <c r="A801" s="1">
        <v>41708</v>
      </c>
      <c r="B801" s="3">
        <v>49.555931000000001</v>
      </c>
      <c r="C801" s="11">
        <v>3.6335489749692407E-3</v>
      </c>
    </row>
    <row r="802" spans="1:3" x14ac:dyDescent="0.25">
      <c r="A802" s="1">
        <v>41709</v>
      </c>
      <c r="B802" s="3">
        <v>50.037517000000001</v>
      </c>
      <c r="C802" s="11">
        <v>9.7180295129557764E-3</v>
      </c>
    </row>
    <row r="803" spans="1:3" x14ac:dyDescent="0.25">
      <c r="A803" s="1">
        <v>41710</v>
      </c>
      <c r="B803" s="3">
        <v>50.037517000000001</v>
      </c>
      <c r="C803" s="11">
        <v>0</v>
      </c>
    </row>
    <row r="804" spans="1:3" x14ac:dyDescent="0.25">
      <c r="A804" s="1">
        <v>41711</v>
      </c>
      <c r="B804" s="3">
        <v>49.352333000000002</v>
      </c>
      <c r="C804" s="11">
        <v>-1.3693405290274487E-2</v>
      </c>
    </row>
    <row r="805" spans="1:3" x14ac:dyDescent="0.25">
      <c r="A805" s="1">
        <v>41712</v>
      </c>
      <c r="B805" s="3">
        <v>49.847189</v>
      </c>
      <c r="C805" s="11">
        <v>1.0027003181389594E-2</v>
      </c>
    </row>
    <row r="806" spans="1:3" x14ac:dyDescent="0.25">
      <c r="A806" s="1">
        <v>41715</v>
      </c>
      <c r="B806" s="3">
        <v>50.170748000000003</v>
      </c>
      <c r="C806" s="11">
        <v>6.4910179789677419E-3</v>
      </c>
    </row>
    <row r="807" spans="1:3" x14ac:dyDescent="0.25">
      <c r="A807" s="1">
        <v>41716</v>
      </c>
      <c r="B807" s="3">
        <v>50.218330000000002</v>
      </c>
      <c r="C807" s="11">
        <v>9.4840124767520823E-4</v>
      </c>
    </row>
    <row r="808" spans="1:3" x14ac:dyDescent="0.25">
      <c r="A808" s="1">
        <v>41717</v>
      </c>
      <c r="B808" s="3">
        <v>49.780574000000001</v>
      </c>
      <c r="C808" s="11">
        <v>-8.7170561028214241E-3</v>
      </c>
    </row>
    <row r="809" spans="1:3" x14ac:dyDescent="0.25">
      <c r="A809" s="1">
        <v>41718</v>
      </c>
      <c r="B809" s="3">
        <v>49.999451999999998</v>
      </c>
      <c r="C809" s="11">
        <v>4.3968556891287869E-3</v>
      </c>
    </row>
    <row r="810" spans="1:3" x14ac:dyDescent="0.25">
      <c r="A810" s="1">
        <v>41719</v>
      </c>
      <c r="B810" s="3">
        <v>50.218330000000002</v>
      </c>
      <c r="C810" s="11">
        <v>4.3776079785835193E-3</v>
      </c>
    </row>
    <row r="811" spans="1:3" x14ac:dyDescent="0.25">
      <c r="A811" s="1">
        <v>41722</v>
      </c>
      <c r="B811" s="3">
        <v>49.866222</v>
      </c>
      <c r="C811" s="11">
        <v>-7.0115433946131064E-3</v>
      </c>
    </row>
    <row r="812" spans="1:3" x14ac:dyDescent="0.25">
      <c r="A812" s="1">
        <v>41723</v>
      </c>
      <c r="B812" s="3">
        <v>50.208810999999997</v>
      </c>
      <c r="C812" s="11">
        <v>6.8701615293814862E-3</v>
      </c>
    </row>
    <row r="813" spans="1:3" x14ac:dyDescent="0.25">
      <c r="A813" s="1">
        <v>41724</v>
      </c>
      <c r="B813" s="3">
        <v>50.808349</v>
      </c>
      <c r="C813" s="11">
        <v>1.1940892207146721E-2</v>
      </c>
    </row>
    <row r="814" spans="1:3" x14ac:dyDescent="0.25">
      <c r="A814" s="1">
        <v>41725</v>
      </c>
      <c r="B814" s="3">
        <v>51.122394</v>
      </c>
      <c r="C814" s="11">
        <v>6.180972343738233E-3</v>
      </c>
    </row>
    <row r="815" spans="1:3" x14ac:dyDescent="0.25">
      <c r="A815" s="1">
        <v>41726</v>
      </c>
      <c r="B815" s="3">
        <v>51.341271999999996</v>
      </c>
      <c r="C815" s="11">
        <v>4.2814505126656738E-3</v>
      </c>
    </row>
    <row r="816" spans="1:3" x14ac:dyDescent="0.25">
      <c r="A816" s="1">
        <v>41729</v>
      </c>
      <c r="B816" s="3">
        <v>51.826608999999998</v>
      </c>
      <c r="C816" s="11">
        <v>9.4531549588409355E-3</v>
      </c>
    </row>
    <row r="817" spans="1:3" x14ac:dyDescent="0.25">
      <c r="A817" s="1">
        <v>41730</v>
      </c>
      <c r="B817" s="3">
        <v>51.160457000000001</v>
      </c>
      <c r="C817" s="11">
        <v>-1.2853474553968923E-2</v>
      </c>
    </row>
    <row r="818" spans="1:3" x14ac:dyDescent="0.25">
      <c r="A818" s="1">
        <v>41731</v>
      </c>
      <c r="B818" s="3">
        <v>51.131909</v>
      </c>
      <c r="C818" s="11">
        <v>-5.5800908893367948E-4</v>
      </c>
    </row>
    <row r="819" spans="1:3" x14ac:dyDescent="0.25">
      <c r="A819" s="1">
        <v>41732</v>
      </c>
      <c r="B819" s="3">
        <v>51.169975000000001</v>
      </c>
      <c r="C819" s="11">
        <v>7.4446663041664645E-4</v>
      </c>
    </row>
    <row r="820" spans="1:3" x14ac:dyDescent="0.25">
      <c r="A820" s="1">
        <v>41733</v>
      </c>
      <c r="B820" s="3">
        <v>51.112875000000003</v>
      </c>
      <c r="C820" s="11">
        <v>-1.1158887609383895E-3</v>
      </c>
    </row>
    <row r="821" spans="1:3" x14ac:dyDescent="0.25">
      <c r="A821" s="1">
        <v>41736</v>
      </c>
      <c r="B821" s="3">
        <v>51.084327000000002</v>
      </c>
      <c r="C821" s="11">
        <v>-5.5852855078100542E-4</v>
      </c>
    </row>
    <row r="822" spans="1:3" x14ac:dyDescent="0.25">
      <c r="A822" s="1">
        <v>41737</v>
      </c>
      <c r="B822" s="3">
        <v>49.123936</v>
      </c>
      <c r="C822" s="11">
        <v>-3.8375586312412439E-2</v>
      </c>
    </row>
    <row r="823" spans="1:3" x14ac:dyDescent="0.25">
      <c r="A823" s="1">
        <v>41738</v>
      </c>
      <c r="B823" s="3">
        <v>50.037519000000003</v>
      </c>
      <c r="C823" s="11">
        <v>1.8597512218890659E-2</v>
      </c>
    </row>
    <row r="824" spans="1:3" x14ac:dyDescent="0.25">
      <c r="A824" s="1">
        <v>41739</v>
      </c>
      <c r="B824" s="3">
        <v>49.552177</v>
      </c>
      <c r="C824" s="11">
        <v>-9.6995616429344303E-3</v>
      </c>
    </row>
    <row r="825" spans="1:3" x14ac:dyDescent="0.25">
      <c r="A825" s="1">
        <v>41740</v>
      </c>
      <c r="B825" s="3">
        <v>48.714728000000001</v>
      </c>
      <c r="C825" s="11">
        <v>-1.6900347284439177E-2</v>
      </c>
    </row>
    <row r="826" spans="1:3" x14ac:dyDescent="0.25">
      <c r="A826" s="1">
        <v>41743</v>
      </c>
      <c r="B826" s="3">
        <v>48.714728000000001</v>
      </c>
      <c r="C826" s="11">
        <v>0</v>
      </c>
    </row>
    <row r="827" spans="1:3" x14ac:dyDescent="0.25">
      <c r="A827" s="1">
        <v>41744</v>
      </c>
      <c r="B827" s="3">
        <v>49.181035999999999</v>
      </c>
      <c r="C827" s="11">
        <v>9.572218077456944E-3</v>
      </c>
    </row>
    <row r="828" spans="1:3" x14ac:dyDescent="0.25">
      <c r="A828" s="1">
        <v>41745</v>
      </c>
      <c r="B828" s="3">
        <v>49.866222</v>
      </c>
      <c r="C828" s="11">
        <v>1.3931914732337108E-2</v>
      </c>
    </row>
    <row r="829" spans="1:3" x14ac:dyDescent="0.25">
      <c r="A829" s="1">
        <v>41746</v>
      </c>
      <c r="B829" s="3">
        <v>49.999451999999998</v>
      </c>
      <c r="C829" s="11">
        <v>2.6717484232111574E-3</v>
      </c>
    </row>
    <row r="830" spans="1:3" x14ac:dyDescent="0.25">
      <c r="A830" s="1">
        <v>41750</v>
      </c>
      <c r="B830" s="3">
        <v>50.008966999999998</v>
      </c>
      <c r="C830" s="11">
        <v>1.9030208571086708E-4</v>
      </c>
    </row>
    <row r="831" spans="1:3" x14ac:dyDescent="0.25">
      <c r="A831" s="1">
        <v>41751</v>
      </c>
      <c r="B831" s="3">
        <v>49.856704000000001</v>
      </c>
      <c r="C831" s="11">
        <v>-3.0447139609981909E-3</v>
      </c>
    </row>
    <row r="832" spans="1:3" x14ac:dyDescent="0.25">
      <c r="A832" s="1">
        <v>41752</v>
      </c>
      <c r="B832" s="3">
        <v>51.845643000000003</v>
      </c>
      <c r="C832" s="11">
        <v>3.9893110463138558E-2</v>
      </c>
    </row>
    <row r="833" spans="1:3" x14ac:dyDescent="0.25">
      <c r="A833" s="1">
        <v>41753</v>
      </c>
      <c r="B833" s="3">
        <v>51.217556999999999</v>
      </c>
      <c r="C833" s="11">
        <v>-1.2114537763568738E-2</v>
      </c>
    </row>
    <row r="834" spans="1:3" x14ac:dyDescent="0.25">
      <c r="A834" s="1">
        <v>41754</v>
      </c>
      <c r="B834" s="3">
        <v>50.989164000000002</v>
      </c>
      <c r="C834" s="11">
        <v>-4.4592716517110912E-3</v>
      </c>
    </row>
    <row r="835" spans="1:3" x14ac:dyDescent="0.25">
      <c r="A835" s="1">
        <v>41757</v>
      </c>
      <c r="B835" s="3">
        <v>52.721158000000003</v>
      </c>
      <c r="C835" s="11">
        <v>3.3967883842927885E-2</v>
      </c>
    </row>
    <row r="836" spans="1:3" x14ac:dyDescent="0.25">
      <c r="A836" s="1">
        <v>41758</v>
      </c>
      <c r="B836" s="3">
        <v>52.426147</v>
      </c>
      <c r="C836" s="11">
        <v>-5.5956851327127969E-3</v>
      </c>
    </row>
    <row r="837" spans="1:3" x14ac:dyDescent="0.25">
      <c r="A837" s="1">
        <v>41759</v>
      </c>
      <c r="B837" s="3">
        <v>52.740188000000003</v>
      </c>
      <c r="C837" s="11">
        <v>5.9901598337944451E-3</v>
      </c>
    </row>
    <row r="838" spans="1:3" x14ac:dyDescent="0.25">
      <c r="A838" s="1">
        <v>41760</v>
      </c>
      <c r="B838" s="3">
        <v>52.901969999999999</v>
      </c>
      <c r="C838" s="11">
        <v>3.0675279352435224E-3</v>
      </c>
    </row>
    <row r="839" spans="1:3" x14ac:dyDescent="0.25">
      <c r="A839" s="1">
        <v>41761</v>
      </c>
      <c r="B839" s="3">
        <v>53.263596</v>
      </c>
      <c r="C839" s="11">
        <v>6.8357756809434723E-3</v>
      </c>
    </row>
    <row r="840" spans="1:3" x14ac:dyDescent="0.25">
      <c r="A840" s="1">
        <v>41764</v>
      </c>
      <c r="B840" s="3">
        <v>53.158915</v>
      </c>
      <c r="C840" s="11">
        <v>-1.9653385775905809E-3</v>
      </c>
    </row>
    <row r="841" spans="1:3" x14ac:dyDescent="0.25">
      <c r="A841" s="1">
        <v>41765</v>
      </c>
      <c r="B841" s="3">
        <v>53.434893000000002</v>
      </c>
      <c r="C841" s="11">
        <v>5.1915657044543147E-3</v>
      </c>
    </row>
    <row r="842" spans="1:3" x14ac:dyDescent="0.25">
      <c r="A842" s="1">
        <v>41766</v>
      </c>
      <c r="B842" s="3">
        <v>53.939262999999997</v>
      </c>
      <c r="C842" s="11">
        <v>9.4389634129143744E-3</v>
      </c>
    </row>
    <row r="843" spans="1:3" x14ac:dyDescent="0.25">
      <c r="A843" s="1">
        <v>41767</v>
      </c>
      <c r="B843" s="3">
        <v>53.825066999999997</v>
      </c>
      <c r="C843" s="11">
        <v>-2.1171219933056882E-3</v>
      </c>
    </row>
    <row r="844" spans="1:3" x14ac:dyDescent="0.25">
      <c r="A844" s="1">
        <v>41768</v>
      </c>
      <c r="B844" s="3">
        <v>54.158141000000001</v>
      </c>
      <c r="C844" s="11">
        <v>6.1880833329943357E-3</v>
      </c>
    </row>
    <row r="845" spans="1:3" x14ac:dyDescent="0.25">
      <c r="A845" s="1">
        <v>41771</v>
      </c>
      <c r="B845" s="3">
        <v>54.386538000000002</v>
      </c>
      <c r="C845" s="11">
        <v>4.2172237780466115E-3</v>
      </c>
    </row>
    <row r="846" spans="1:3" x14ac:dyDescent="0.25">
      <c r="A846" s="1">
        <v>41772</v>
      </c>
      <c r="B846" s="3">
        <v>54.462668000000001</v>
      </c>
      <c r="C846" s="11">
        <v>1.3997949271931805E-3</v>
      </c>
    </row>
    <row r="847" spans="1:3" x14ac:dyDescent="0.25">
      <c r="A847" s="1">
        <v>41773</v>
      </c>
      <c r="B847" s="3">
        <v>54.472186000000001</v>
      </c>
      <c r="C847" s="11">
        <v>1.7476191214135738E-4</v>
      </c>
    </row>
    <row r="848" spans="1:3" x14ac:dyDescent="0.25">
      <c r="A848" s="1">
        <v>41774</v>
      </c>
      <c r="B848" s="3">
        <v>54.082011999999999</v>
      </c>
      <c r="C848" s="11">
        <v>-7.1628114942918174E-3</v>
      </c>
    </row>
    <row r="849" spans="1:3" x14ac:dyDescent="0.25">
      <c r="A849" s="1">
        <v>41775</v>
      </c>
      <c r="B849" s="3">
        <v>54.443634000000003</v>
      </c>
      <c r="C849" s="11">
        <v>6.6865485699756158E-3</v>
      </c>
    </row>
    <row r="850" spans="1:3" x14ac:dyDescent="0.25">
      <c r="A850" s="1">
        <v>41778</v>
      </c>
      <c r="B850" s="3">
        <v>54.453153</v>
      </c>
      <c r="C850" s="11">
        <v>1.7484137814895658E-4</v>
      </c>
    </row>
    <row r="851" spans="1:3" x14ac:dyDescent="0.25">
      <c r="A851" s="1">
        <v>41779</v>
      </c>
      <c r="B851" s="3">
        <v>54.338952999999997</v>
      </c>
      <c r="C851" s="11">
        <v>-2.0972155643586674E-3</v>
      </c>
    </row>
    <row r="852" spans="1:3" x14ac:dyDescent="0.25">
      <c r="A852" s="1">
        <v>41780</v>
      </c>
      <c r="B852" s="3">
        <v>54.500734000000001</v>
      </c>
      <c r="C852" s="11">
        <v>2.9772564811840385E-3</v>
      </c>
    </row>
    <row r="853" spans="1:3" x14ac:dyDescent="0.25">
      <c r="A853" s="1">
        <v>41781</v>
      </c>
      <c r="B853" s="3">
        <v>54.43412</v>
      </c>
      <c r="C853" s="11">
        <v>-1.2222587681112933E-3</v>
      </c>
    </row>
    <row r="854" spans="1:3" x14ac:dyDescent="0.25">
      <c r="A854" s="1">
        <v>41782</v>
      </c>
      <c r="B854" s="3">
        <v>54.234274999999997</v>
      </c>
      <c r="C854" s="11">
        <v>-3.6713186508756527E-3</v>
      </c>
    </row>
    <row r="855" spans="1:3" x14ac:dyDescent="0.25">
      <c r="A855" s="1">
        <v>41786</v>
      </c>
      <c r="B855" s="3">
        <v>54.043945000000001</v>
      </c>
      <c r="C855" s="11">
        <v>-3.5094043388612809E-3</v>
      </c>
    </row>
    <row r="856" spans="1:3" x14ac:dyDescent="0.25">
      <c r="A856" s="1">
        <v>41787</v>
      </c>
      <c r="B856" s="3">
        <v>54.091526999999999</v>
      </c>
      <c r="C856" s="11">
        <v>8.8043165612722123E-4</v>
      </c>
    </row>
    <row r="857" spans="1:3" x14ac:dyDescent="0.25">
      <c r="A857" s="1">
        <v>41788</v>
      </c>
      <c r="B857" s="3">
        <v>55.052686999999999</v>
      </c>
      <c r="C857" s="11">
        <v>1.7769141551503984E-2</v>
      </c>
    </row>
    <row r="858" spans="1:3" x14ac:dyDescent="0.25">
      <c r="A858" s="1">
        <v>41789</v>
      </c>
      <c r="B858" s="3">
        <v>54.909942000000001</v>
      </c>
      <c r="C858" s="11">
        <v>-2.592879798946015E-3</v>
      </c>
    </row>
    <row r="859" spans="1:3" x14ac:dyDescent="0.25">
      <c r="A859" s="1">
        <v>41792</v>
      </c>
      <c r="B859" s="3">
        <v>54.776712000000003</v>
      </c>
      <c r="C859" s="11">
        <v>-2.4263365639686438E-3</v>
      </c>
    </row>
    <row r="860" spans="1:3" x14ac:dyDescent="0.25">
      <c r="A860" s="1">
        <v>41793</v>
      </c>
      <c r="B860" s="3">
        <v>54.11056</v>
      </c>
      <c r="C860" s="11">
        <v>-1.2161226471570689E-2</v>
      </c>
    </row>
    <row r="861" spans="1:3" x14ac:dyDescent="0.25">
      <c r="A861" s="1">
        <v>41794</v>
      </c>
      <c r="B861" s="3">
        <v>55.252535000000002</v>
      </c>
      <c r="C861" s="11">
        <v>2.1104475725255888E-2</v>
      </c>
    </row>
    <row r="862" spans="1:3" x14ac:dyDescent="0.25">
      <c r="A862" s="1">
        <v>41795</v>
      </c>
      <c r="B862" s="3">
        <v>55.661743000000001</v>
      </c>
      <c r="C862" s="11">
        <v>7.4061398268875731E-3</v>
      </c>
    </row>
    <row r="863" spans="1:3" x14ac:dyDescent="0.25">
      <c r="A863" s="1">
        <v>41796</v>
      </c>
      <c r="B863" s="3">
        <v>55.690291000000002</v>
      </c>
      <c r="C863" s="11">
        <v>5.1288368745478711E-4</v>
      </c>
    </row>
    <row r="864" spans="1:3" x14ac:dyDescent="0.25">
      <c r="A864" s="1">
        <v>41799</v>
      </c>
      <c r="B864" s="3">
        <v>55.728358</v>
      </c>
      <c r="C864" s="11">
        <v>6.8354823285082268E-4</v>
      </c>
    </row>
    <row r="865" spans="1:3" x14ac:dyDescent="0.25">
      <c r="A865" s="1">
        <v>41800</v>
      </c>
      <c r="B865" s="3">
        <v>55.595125000000003</v>
      </c>
      <c r="C865" s="11">
        <v>-2.390757682112167E-3</v>
      </c>
    </row>
    <row r="866" spans="1:3" x14ac:dyDescent="0.25">
      <c r="A866" s="1">
        <v>41801</v>
      </c>
      <c r="B866" s="3">
        <v>55.404798</v>
      </c>
      <c r="C866" s="11">
        <v>-3.4234476494117688E-3</v>
      </c>
    </row>
    <row r="867" spans="1:3" x14ac:dyDescent="0.25">
      <c r="A867" s="1">
        <v>41802</v>
      </c>
      <c r="B867" s="3">
        <v>55.443131999999999</v>
      </c>
      <c r="C867" s="11">
        <v>6.9188953635385478E-4</v>
      </c>
    </row>
    <row r="868" spans="1:3" x14ac:dyDescent="0.25">
      <c r="A868" s="1">
        <v>41803</v>
      </c>
      <c r="B868" s="3">
        <v>55.376044999999998</v>
      </c>
      <c r="C868" s="11">
        <v>-1.2100146146144988E-3</v>
      </c>
    </row>
    <row r="869" spans="1:3" x14ac:dyDescent="0.25">
      <c r="A869" s="1">
        <v>41806</v>
      </c>
      <c r="B869" s="3">
        <v>56.257770000000001</v>
      </c>
      <c r="C869" s="11">
        <v>1.5922498618310552E-2</v>
      </c>
    </row>
    <row r="870" spans="1:3" x14ac:dyDescent="0.25">
      <c r="A870" s="1">
        <v>41807</v>
      </c>
      <c r="B870" s="3">
        <v>55.893579000000003</v>
      </c>
      <c r="C870" s="11">
        <v>-6.4736124450008974E-3</v>
      </c>
    </row>
    <row r="871" spans="1:3" x14ac:dyDescent="0.25">
      <c r="A871" s="1">
        <v>41808</v>
      </c>
      <c r="B871" s="3">
        <v>57.714530000000003</v>
      </c>
      <c r="C871" s="11">
        <v>3.2578894259034673E-2</v>
      </c>
    </row>
    <row r="872" spans="1:3" x14ac:dyDescent="0.25">
      <c r="A872" s="1">
        <v>41809</v>
      </c>
      <c r="B872" s="3">
        <v>57.666607999999997</v>
      </c>
      <c r="C872" s="11">
        <v>-8.3032816866059382E-4</v>
      </c>
    </row>
    <row r="873" spans="1:3" x14ac:dyDescent="0.25">
      <c r="A873" s="1">
        <v>41810</v>
      </c>
      <c r="B873" s="3">
        <v>57.532432999999997</v>
      </c>
      <c r="C873" s="11">
        <v>-2.3267364711307289E-3</v>
      </c>
    </row>
    <row r="874" spans="1:3" x14ac:dyDescent="0.25">
      <c r="A874" s="1">
        <v>41813</v>
      </c>
      <c r="B874" s="3">
        <v>56.851973999999998</v>
      </c>
      <c r="C874" s="11">
        <v>-1.1827398295497064E-2</v>
      </c>
    </row>
    <row r="875" spans="1:3" x14ac:dyDescent="0.25">
      <c r="A875" s="1">
        <v>41814</v>
      </c>
      <c r="B875" s="3">
        <v>56.123595000000002</v>
      </c>
      <c r="C875" s="11">
        <v>-1.2811850649196399E-2</v>
      </c>
    </row>
    <row r="876" spans="1:3" x14ac:dyDescent="0.25">
      <c r="A876" s="1">
        <v>41815</v>
      </c>
      <c r="B876" s="3">
        <v>56.075673000000002</v>
      </c>
      <c r="C876" s="11">
        <v>-8.5386547315794358E-4</v>
      </c>
    </row>
    <row r="877" spans="1:3" x14ac:dyDescent="0.25">
      <c r="A877" s="1">
        <v>41816</v>
      </c>
      <c r="B877" s="3">
        <v>56.161928000000003</v>
      </c>
      <c r="C877" s="11">
        <v>1.5381892964530502E-3</v>
      </c>
    </row>
    <row r="878" spans="1:3" x14ac:dyDescent="0.25">
      <c r="A878" s="1">
        <v>41817</v>
      </c>
      <c r="B878" s="3">
        <v>55.826492000000002</v>
      </c>
      <c r="C878" s="11">
        <v>-5.9726582036144019E-3</v>
      </c>
    </row>
    <row r="879" spans="1:3" x14ac:dyDescent="0.25">
      <c r="A879" s="1">
        <v>41820</v>
      </c>
      <c r="B879" s="3">
        <v>56.142764</v>
      </c>
      <c r="C879" s="11">
        <v>5.6652673071415248E-3</v>
      </c>
    </row>
    <row r="880" spans="1:3" x14ac:dyDescent="0.25">
      <c r="A880" s="1">
        <v>41821</v>
      </c>
      <c r="B880" s="3">
        <v>56.535705</v>
      </c>
      <c r="C880" s="11">
        <v>6.99896072092212E-3</v>
      </c>
    </row>
    <row r="881" spans="1:3" x14ac:dyDescent="0.25">
      <c r="A881" s="1">
        <v>41822</v>
      </c>
      <c r="B881" s="3">
        <v>56.526119000000001</v>
      </c>
      <c r="C881" s="11">
        <v>-1.6955656606738631E-4</v>
      </c>
    </row>
    <row r="882" spans="1:3" x14ac:dyDescent="0.25">
      <c r="A882" s="1">
        <v>41823</v>
      </c>
      <c r="B882" s="3">
        <v>56.612375</v>
      </c>
      <c r="C882" s="11">
        <v>1.5259494464850624E-3</v>
      </c>
    </row>
    <row r="883" spans="1:3" x14ac:dyDescent="0.25">
      <c r="A883" s="1">
        <v>41827</v>
      </c>
      <c r="B883" s="3">
        <v>56.391945</v>
      </c>
      <c r="C883" s="11">
        <v>-3.893671657477722E-3</v>
      </c>
    </row>
    <row r="884" spans="1:3" x14ac:dyDescent="0.25">
      <c r="A884" s="1">
        <v>41828</v>
      </c>
      <c r="B884" s="3">
        <v>55.979835000000001</v>
      </c>
      <c r="C884" s="11">
        <v>-7.307958610046141E-3</v>
      </c>
    </row>
    <row r="885" spans="1:3" x14ac:dyDescent="0.25">
      <c r="A885" s="1">
        <v>41829</v>
      </c>
      <c r="B885" s="3">
        <v>56.114009000000003</v>
      </c>
      <c r="C885" s="11">
        <v>2.3968273575654801E-3</v>
      </c>
    </row>
    <row r="886" spans="1:3" x14ac:dyDescent="0.25">
      <c r="A886" s="1">
        <v>41830</v>
      </c>
      <c r="B886" s="3">
        <v>56.478200000000001</v>
      </c>
      <c r="C886" s="11">
        <v>6.4901974834839929E-3</v>
      </c>
    </row>
    <row r="887" spans="1:3" x14ac:dyDescent="0.25">
      <c r="A887" s="1">
        <v>41831</v>
      </c>
      <c r="B887" s="3">
        <v>56.574038000000002</v>
      </c>
      <c r="C887" s="11">
        <v>1.6969025216809412E-3</v>
      </c>
    </row>
    <row r="888" spans="1:3" x14ac:dyDescent="0.25">
      <c r="A888" s="1">
        <v>41834</v>
      </c>
      <c r="B888" s="3">
        <v>56.813637</v>
      </c>
      <c r="C888" s="11">
        <v>4.2351405073825267E-3</v>
      </c>
    </row>
    <row r="889" spans="1:3" x14ac:dyDescent="0.25">
      <c r="A889" s="1">
        <v>41835</v>
      </c>
      <c r="B889" s="3">
        <v>56.909478999999997</v>
      </c>
      <c r="C889" s="11">
        <v>1.6869541374370653E-3</v>
      </c>
    </row>
    <row r="890" spans="1:3" x14ac:dyDescent="0.25">
      <c r="A890" s="1">
        <v>41836</v>
      </c>
      <c r="B890" s="3">
        <v>56.871141999999999</v>
      </c>
      <c r="C890" s="11">
        <v>-6.7364876069237096E-4</v>
      </c>
    </row>
    <row r="891" spans="1:3" x14ac:dyDescent="0.25">
      <c r="A891" s="1">
        <v>41837</v>
      </c>
      <c r="B891" s="3">
        <v>56.449449999999999</v>
      </c>
      <c r="C891" s="11">
        <v>-7.4148678076483886E-3</v>
      </c>
    </row>
    <row r="892" spans="1:3" x14ac:dyDescent="0.25">
      <c r="A892" s="1">
        <v>41838</v>
      </c>
      <c r="B892" s="3">
        <v>56.976565999999998</v>
      </c>
      <c r="C892" s="11">
        <v>9.3378412012871601E-3</v>
      </c>
    </row>
    <row r="893" spans="1:3" x14ac:dyDescent="0.25">
      <c r="A893" s="1">
        <v>41841</v>
      </c>
      <c r="B893" s="3">
        <v>56.411113</v>
      </c>
      <c r="C893" s="11">
        <v>-9.9243081796119136E-3</v>
      </c>
    </row>
    <row r="894" spans="1:3" x14ac:dyDescent="0.25">
      <c r="A894" s="1">
        <v>41842</v>
      </c>
      <c r="B894" s="3">
        <v>56.229016000000001</v>
      </c>
      <c r="C894" s="11">
        <v>-3.228034164119379E-3</v>
      </c>
    </row>
    <row r="895" spans="1:3" x14ac:dyDescent="0.25">
      <c r="A895" s="1">
        <v>41843</v>
      </c>
      <c r="B895" s="3">
        <v>56.008584999999997</v>
      </c>
      <c r="C895" s="11">
        <v>-3.9202357729326955E-3</v>
      </c>
    </row>
    <row r="896" spans="1:3" x14ac:dyDescent="0.25">
      <c r="A896" s="1">
        <v>41844</v>
      </c>
      <c r="B896" s="3">
        <v>58.442909</v>
      </c>
      <c r="C896" s="11">
        <v>4.3463408332847613E-2</v>
      </c>
    </row>
    <row r="897" spans="1:3" x14ac:dyDescent="0.25">
      <c r="A897" s="1">
        <v>41845</v>
      </c>
      <c r="B897" s="3">
        <v>58.998778999999999</v>
      </c>
      <c r="C897" s="11">
        <v>9.5113335306426777E-3</v>
      </c>
    </row>
    <row r="898" spans="1:3" x14ac:dyDescent="0.25">
      <c r="A898" s="1">
        <v>41848</v>
      </c>
      <c r="B898" s="3">
        <v>59.190455</v>
      </c>
      <c r="C898" s="11">
        <v>3.2488129966215247E-3</v>
      </c>
    </row>
    <row r="899" spans="1:3" x14ac:dyDescent="0.25">
      <c r="A899" s="1">
        <v>41849</v>
      </c>
      <c r="B899" s="3">
        <v>58.174559000000002</v>
      </c>
      <c r="C899" s="11">
        <v>-1.7163172677081093E-2</v>
      </c>
    </row>
    <row r="900" spans="1:3" x14ac:dyDescent="0.25">
      <c r="A900" s="1">
        <v>41850</v>
      </c>
      <c r="B900" s="3">
        <v>57.206578999999998</v>
      </c>
      <c r="C900" s="11">
        <v>-1.6639232280213835E-2</v>
      </c>
    </row>
    <row r="901" spans="1:3" x14ac:dyDescent="0.25">
      <c r="A901" s="1">
        <v>41851</v>
      </c>
      <c r="B901" s="3">
        <v>56.315271000000003</v>
      </c>
      <c r="C901" s="11">
        <v>-1.5580515660619999E-2</v>
      </c>
    </row>
    <row r="902" spans="1:3" x14ac:dyDescent="0.25">
      <c r="A902" s="1">
        <v>41852</v>
      </c>
      <c r="B902" s="3">
        <v>56.257770000000001</v>
      </c>
      <c r="C902" s="11">
        <v>-1.0210551947801515E-3</v>
      </c>
    </row>
    <row r="903" spans="1:3" x14ac:dyDescent="0.25">
      <c r="A903" s="1">
        <v>41855</v>
      </c>
      <c r="B903" s="3">
        <v>56.602792999999998</v>
      </c>
      <c r="C903" s="11">
        <v>6.13289506498387E-3</v>
      </c>
    </row>
    <row r="904" spans="1:3" x14ac:dyDescent="0.25">
      <c r="A904" s="1">
        <v>41856</v>
      </c>
      <c r="B904" s="3">
        <v>56.574038000000002</v>
      </c>
      <c r="C904" s="11">
        <v>-5.0801380066168743E-4</v>
      </c>
    </row>
    <row r="905" spans="1:3" x14ac:dyDescent="0.25">
      <c r="A905" s="1">
        <v>41857</v>
      </c>
      <c r="B905" s="3">
        <v>57.676194000000002</v>
      </c>
      <c r="C905" s="11">
        <v>1.9481656939531182E-2</v>
      </c>
    </row>
    <row r="906" spans="1:3" x14ac:dyDescent="0.25">
      <c r="A906" s="1">
        <v>41858</v>
      </c>
      <c r="B906" s="3">
        <v>57.446176999999999</v>
      </c>
      <c r="C906" s="11">
        <v>-3.9880752186942795E-3</v>
      </c>
    </row>
    <row r="907" spans="1:3" x14ac:dyDescent="0.25">
      <c r="A907" s="1">
        <v>41859</v>
      </c>
      <c r="B907" s="3">
        <v>57.887042000000001</v>
      </c>
      <c r="C907" s="11">
        <v>7.6744010310730044E-3</v>
      </c>
    </row>
    <row r="908" spans="1:3" x14ac:dyDescent="0.25">
      <c r="A908" s="1">
        <v>41862</v>
      </c>
      <c r="B908" s="3">
        <v>58.069135000000003</v>
      </c>
      <c r="C908" s="11">
        <v>3.1456608199120252E-3</v>
      </c>
    </row>
    <row r="909" spans="1:3" x14ac:dyDescent="0.25">
      <c r="A909" s="1">
        <v>41863</v>
      </c>
      <c r="B909" s="3">
        <v>57.887042000000001</v>
      </c>
      <c r="C909" s="11">
        <v>-3.1357966671968136E-3</v>
      </c>
    </row>
    <row r="910" spans="1:3" x14ac:dyDescent="0.25">
      <c r="A910" s="1">
        <v>41864</v>
      </c>
      <c r="B910" s="3">
        <v>57.906205999999997</v>
      </c>
      <c r="C910" s="11">
        <v>3.3105854674689381E-4</v>
      </c>
    </row>
    <row r="911" spans="1:3" x14ac:dyDescent="0.25">
      <c r="A911" s="1">
        <v>41865</v>
      </c>
      <c r="B911" s="3">
        <v>58.002048000000002</v>
      </c>
      <c r="C911" s="11">
        <v>1.6551248410231652E-3</v>
      </c>
    </row>
    <row r="912" spans="1:3" x14ac:dyDescent="0.25">
      <c r="A912" s="1">
        <v>41866</v>
      </c>
      <c r="B912" s="3">
        <v>57.887042000000001</v>
      </c>
      <c r="C912" s="11">
        <v>-1.9827920558943201E-3</v>
      </c>
    </row>
    <row r="913" spans="1:3" x14ac:dyDescent="0.25">
      <c r="A913" s="1">
        <v>41869</v>
      </c>
      <c r="B913" s="3">
        <v>58.299151999999999</v>
      </c>
      <c r="C913" s="11">
        <v>7.1192098570177142E-3</v>
      </c>
    </row>
    <row r="914" spans="1:3" x14ac:dyDescent="0.25">
      <c r="A914" s="1">
        <v>41870</v>
      </c>
      <c r="B914" s="3">
        <v>58.596252</v>
      </c>
      <c r="C914" s="11">
        <v>5.0961290140206566E-3</v>
      </c>
    </row>
    <row r="915" spans="1:3" x14ac:dyDescent="0.25">
      <c r="A915" s="1">
        <v>41871</v>
      </c>
      <c r="B915" s="3">
        <v>58.385404000000001</v>
      </c>
      <c r="C915" s="11">
        <v>-3.5983188822383827E-3</v>
      </c>
    </row>
    <row r="916" spans="1:3" x14ac:dyDescent="0.25">
      <c r="A916" s="1">
        <v>41872</v>
      </c>
      <c r="B916" s="3">
        <v>58.596252</v>
      </c>
      <c r="C916" s="11">
        <v>3.6113135399388277E-3</v>
      </c>
    </row>
    <row r="917" spans="1:3" x14ac:dyDescent="0.25">
      <c r="A917" s="1">
        <v>41873</v>
      </c>
      <c r="B917" s="3">
        <v>57.963711000000004</v>
      </c>
      <c r="C917" s="11">
        <v>-1.0794905448901344E-2</v>
      </c>
    </row>
    <row r="918" spans="1:3" x14ac:dyDescent="0.25">
      <c r="A918" s="1">
        <v>41876</v>
      </c>
      <c r="B918" s="3">
        <v>58.423740000000002</v>
      </c>
      <c r="C918" s="11">
        <v>7.9365001319532252E-3</v>
      </c>
    </row>
    <row r="919" spans="1:3" x14ac:dyDescent="0.25">
      <c r="A919" s="1">
        <v>41877</v>
      </c>
      <c r="B919" s="3">
        <v>58.347071</v>
      </c>
      <c r="C919" s="11">
        <v>-1.3122918868255016E-3</v>
      </c>
    </row>
    <row r="920" spans="1:3" x14ac:dyDescent="0.25">
      <c r="A920" s="1">
        <v>41878</v>
      </c>
      <c r="B920" s="3">
        <v>59.247959999999999</v>
      </c>
      <c r="C920" s="11">
        <v>1.544017522319157E-2</v>
      </c>
    </row>
    <row r="921" spans="1:3" x14ac:dyDescent="0.25">
      <c r="A921" s="1">
        <v>41879</v>
      </c>
      <c r="B921" s="3">
        <v>59.890087000000001</v>
      </c>
      <c r="C921" s="11">
        <v>1.0837959652956863E-2</v>
      </c>
    </row>
    <row r="922" spans="1:3" x14ac:dyDescent="0.25">
      <c r="A922" s="1">
        <v>41880</v>
      </c>
      <c r="B922" s="3">
        <v>60.302193000000003</v>
      </c>
      <c r="C922" s="11">
        <v>6.8810385932483523E-3</v>
      </c>
    </row>
    <row r="923" spans="1:3" x14ac:dyDescent="0.25">
      <c r="A923" s="1">
        <v>41884</v>
      </c>
      <c r="B923" s="3">
        <v>60.407617000000002</v>
      </c>
      <c r="C923" s="11">
        <v>1.7482614604082357E-3</v>
      </c>
    </row>
    <row r="924" spans="1:3" x14ac:dyDescent="0.25">
      <c r="A924" s="1">
        <v>41885</v>
      </c>
      <c r="B924" s="3">
        <v>60.829312999999999</v>
      </c>
      <c r="C924" s="11">
        <v>6.9808415054677152E-3</v>
      </c>
    </row>
    <row r="925" spans="1:3" x14ac:dyDescent="0.25">
      <c r="A925" s="1">
        <v>41886</v>
      </c>
      <c r="B925" s="3">
        <v>59.985925000000002</v>
      </c>
      <c r="C925" s="11">
        <v>-1.3864828623002817E-2</v>
      </c>
    </row>
    <row r="926" spans="1:3" x14ac:dyDescent="0.25">
      <c r="A926" s="1">
        <v>41887</v>
      </c>
      <c r="B926" s="3">
        <v>59.640901999999997</v>
      </c>
      <c r="C926" s="11">
        <v>-5.75173259393774E-3</v>
      </c>
    </row>
    <row r="927" spans="1:3" x14ac:dyDescent="0.25">
      <c r="A927" s="1">
        <v>41890</v>
      </c>
      <c r="B927" s="3">
        <v>59.717574999999997</v>
      </c>
      <c r="C927" s="11">
        <v>1.28557747164856E-3</v>
      </c>
    </row>
    <row r="928" spans="1:3" x14ac:dyDescent="0.25">
      <c r="A928" s="1">
        <v>41891</v>
      </c>
      <c r="B928" s="3">
        <v>59.660069999999997</v>
      </c>
      <c r="C928" s="11">
        <v>-9.6294934950052861E-4</v>
      </c>
    </row>
    <row r="929" spans="1:3" x14ac:dyDescent="0.25">
      <c r="A929" s="1">
        <v>41892</v>
      </c>
      <c r="B929" s="3">
        <v>60.100931000000003</v>
      </c>
      <c r="C929" s="11">
        <v>7.3895488221855134E-3</v>
      </c>
    </row>
    <row r="930" spans="1:3" x14ac:dyDescent="0.25">
      <c r="A930" s="1">
        <v>41893</v>
      </c>
      <c r="B930" s="3">
        <v>60.583281999999997</v>
      </c>
      <c r="C930" s="11">
        <v>8.0256826637177085E-3</v>
      </c>
    </row>
    <row r="931" spans="1:3" x14ac:dyDescent="0.25">
      <c r="A931" s="1">
        <v>41894</v>
      </c>
      <c r="B931" s="3">
        <v>59.695757999999998</v>
      </c>
      <c r="C931" s="11">
        <v>-1.4649652027765666E-2</v>
      </c>
    </row>
    <row r="932" spans="1:3" x14ac:dyDescent="0.25">
      <c r="A932" s="1">
        <v>41897</v>
      </c>
      <c r="B932" s="3">
        <v>60.313166000000002</v>
      </c>
      <c r="C932" s="11">
        <v>1.0342577440762285E-2</v>
      </c>
    </row>
    <row r="933" spans="1:3" x14ac:dyDescent="0.25">
      <c r="A933" s="1">
        <v>41898</v>
      </c>
      <c r="B933" s="3">
        <v>61.268219000000002</v>
      </c>
      <c r="C933" s="11">
        <v>1.5834900790981515E-2</v>
      </c>
    </row>
    <row r="934" spans="1:3" x14ac:dyDescent="0.25">
      <c r="A934" s="1">
        <v>41899</v>
      </c>
      <c r="B934" s="3">
        <v>60.901634999999999</v>
      </c>
      <c r="C934" s="11">
        <v>-5.9832651574220413E-3</v>
      </c>
    </row>
    <row r="935" spans="1:3" x14ac:dyDescent="0.25">
      <c r="A935" s="1">
        <v>41900</v>
      </c>
      <c r="B935" s="3">
        <v>61.123516000000002</v>
      </c>
      <c r="C935" s="11">
        <v>3.6432683621712837E-3</v>
      </c>
    </row>
    <row r="936" spans="1:3" x14ac:dyDescent="0.25">
      <c r="A936" s="1">
        <v>41901</v>
      </c>
      <c r="B936" s="3">
        <v>61.904921999999999</v>
      </c>
      <c r="C936" s="11">
        <v>1.2784048613957301E-2</v>
      </c>
    </row>
    <row r="937" spans="1:3" x14ac:dyDescent="0.25">
      <c r="A937" s="1">
        <v>41904</v>
      </c>
      <c r="B937" s="3">
        <v>63.014330999999999</v>
      </c>
      <c r="C937" s="11">
        <v>1.7921175960774159E-2</v>
      </c>
    </row>
    <row r="938" spans="1:3" x14ac:dyDescent="0.25">
      <c r="A938" s="1">
        <v>41905</v>
      </c>
      <c r="B938" s="3">
        <v>61.547984</v>
      </c>
      <c r="C938" s="11">
        <v>-2.3270055822698473E-2</v>
      </c>
    </row>
    <row r="939" spans="1:3" x14ac:dyDescent="0.25">
      <c r="A939" s="1">
        <v>41906</v>
      </c>
      <c r="B939" s="3">
        <v>62.647747000000003</v>
      </c>
      <c r="C939" s="11">
        <v>1.7868383796291409E-2</v>
      </c>
    </row>
    <row r="940" spans="1:3" x14ac:dyDescent="0.25">
      <c r="A940" s="1">
        <v>41907</v>
      </c>
      <c r="B940" s="3">
        <v>61.692689999999999</v>
      </c>
      <c r="C940" s="11">
        <v>-1.5244873849972666E-2</v>
      </c>
    </row>
    <row r="941" spans="1:3" x14ac:dyDescent="0.25">
      <c r="A941" s="1">
        <v>41908</v>
      </c>
      <c r="B941" s="3">
        <v>61.789163000000002</v>
      </c>
      <c r="C941" s="11">
        <v>1.5637671173035759E-3</v>
      </c>
    </row>
    <row r="942" spans="1:3" x14ac:dyDescent="0.25">
      <c r="A942" s="1">
        <v>41911</v>
      </c>
      <c r="B942" s="3">
        <v>61.827744000000003</v>
      </c>
      <c r="C942" s="11">
        <v>6.2439751773301483E-4</v>
      </c>
    </row>
    <row r="943" spans="1:3" x14ac:dyDescent="0.25">
      <c r="A943" s="1">
        <v>41912</v>
      </c>
      <c r="B943" s="3">
        <v>62.03998</v>
      </c>
      <c r="C943" s="11">
        <v>3.4326984338939681E-3</v>
      </c>
    </row>
    <row r="944" spans="1:3" x14ac:dyDescent="0.25">
      <c r="A944" s="1">
        <v>41913</v>
      </c>
      <c r="B944" s="3">
        <v>61.326103000000003</v>
      </c>
      <c r="C944" s="11">
        <v>-1.1506725179472923E-2</v>
      </c>
    </row>
    <row r="945" spans="1:3" x14ac:dyDescent="0.25">
      <c r="A945" s="1">
        <v>41914</v>
      </c>
      <c r="B945" s="3">
        <v>61.355043000000002</v>
      </c>
      <c r="C945" s="11">
        <v>4.7190345683629419E-4</v>
      </c>
    </row>
    <row r="946" spans="1:3" x14ac:dyDescent="0.25">
      <c r="A946" s="1">
        <v>41915</v>
      </c>
      <c r="B946" s="3">
        <v>62.454802000000001</v>
      </c>
      <c r="C946" s="11">
        <v>1.7924508666712184E-2</v>
      </c>
    </row>
    <row r="947" spans="1:3" x14ac:dyDescent="0.25">
      <c r="A947" s="1">
        <v>41918</v>
      </c>
      <c r="B947" s="3">
        <v>62.406571999999997</v>
      </c>
      <c r="C947" s="11">
        <v>-7.7223845814135749E-4</v>
      </c>
    </row>
    <row r="948" spans="1:3" x14ac:dyDescent="0.25">
      <c r="A948" s="1">
        <v>41919</v>
      </c>
      <c r="B948" s="3">
        <v>61.904921999999999</v>
      </c>
      <c r="C948" s="11">
        <v>-8.0384162103952442E-3</v>
      </c>
    </row>
    <row r="949" spans="1:3" x14ac:dyDescent="0.25">
      <c r="A949" s="1">
        <v>41920</v>
      </c>
      <c r="B949" s="3">
        <v>62.898564</v>
      </c>
      <c r="C949" s="11">
        <v>1.6051098489389928E-2</v>
      </c>
    </row>
    <row r="950" spans="1:3" x14ac:dyDescent="0.25">
      <c r="A950" s="1">
        <v>41921</v>
      </c>
      <c r="B950" s="3">
        <v>61.991748999999999</v>
      </c>
      <c r="C950" s="11">
        <v>-1.4417101795837528E-2</v>
      </c>
    </row>
    <row r="951" spans="1:3" x14ac:dyDescent="0.25">
      <c r="A951" s="1">
        <v>41922</v>
      </c>
      <c r="B951" s="3">
        <v>62.155746999999998</v>
      </c>
      <c r="C951" s="11">
        <v>2.6454810945888852E-3</v>
      </c>
    </row>
    <row r="952" spans="1:3" x14ac:dyDescent="0.25">
      <c r="A952" s="1">
        <v>41925</v>
      </c>
      <c r="B952" s="3">
        <v>61.538338000000003</v>
      </c>
      <c r="C952" s="11">
        <v>-9.9332568555566547E-3</v>
      </c>
    </row>
    <row r="953" spans="1:3" x14ac:dyDescent="0.25">
      <c r="A953" s="1">
        <v>41926</v>
      </c>
      <c r="B953" s="3">
        <v>61.818103000000001</v>
      </c>
      <c r="C953" s="11">
        <v>4.5461903764771414E-3</v>
      </c>
    </row>
    <row r="954" spans="1:3" x14ac:dyDescent="0.25">
      <c r="A954" s="1">
        <v>41927</v>
      </c>
      <c r="B954" s="3">
        <v>59.946579</v>
      </c>
      <c r="C954" s="11">
        <v>-3.0274691541408199E-2</v>
      </c>
    </row>
    <row r="955" spans="1:3" x14ac:dyDescent="0.25">
      <c r="A955" s="1">
        <v>41928</v>
      </c>
      <c r="B955" s="3">
        <v>59.666814000000002</v>
      </c>
      <c r="C955" s="11">
        <v>-4.6669051790261063E-3</v>
      </c>
    </row>
    <row r="956" spans="1:3" x14ac:dyDescent="0.25">
      <c r="A956" s="1">
        <v>41929</v>
      </c>
      <c r="B956" s="3">
        <v>60.863045999999997</v>
      </c>
      <c r="C956" s="11">
        <v>2.0048531500274084E-2</v>
      </c>
    </row>
    <row r="957" spans="1:3" x14ac:dyDescent="0.25">
      <c r="A957" s="1">
        <v>41932</v>
      </c>
      <c r="B957" s="3">
        <v>62.589860000000002</v>
      </c>
      <c r="C957" s="11">
        <v>2.8372125838066083E-2</v>
      </c>
    </row>
    <row r="958" spans="1:3" x14ac:dyDescent="0.25">
      <c r="A958" s="1">
        <v>41933</v>
      </c>
      <c r="B958" s="3">
        <v>63.05292</v>
      </c>
      <c r="C958" s="11">
        <v>7.3983229871419859E-3</v>
      </c>
    </row>
    <row r="959" spans="1:3" x14ac:dyDescent="0.25">
      <c r="A959" s="1">
        <v>41934</v>
      </c>
      <c r="B959" s="3">
        <v>63.120449000000001</v>
      </c>
      <c r="C959" s="11">
        <v>1.0709892579122489E-3</v>
      </c>
    </row>
    <row r="960" spans="1:3" x14ac:dyDescent="0.25">
      <c r="A960" s="1">
        <v>41935</v>
      </c>
      <c r="B960" s="3">
        <v>64.586793</v>
      </c>
      <c r="C960" s="11">
        <v>2.3230886713115736E-2</v>
      </c>
    </row>
    <row r="961" spans="1:3" x14ac:dyDescent="0.25">
      <c r="A961" s="1">
        <v>41936</v>
      </c>
      <c r="B961" s="3">
        <v>64.442093</v>
      </c>
      <c r="C961" s="11">
        <v>-2.2403961131806046E-3</v>
      </c>
    </row>
    <row r="962" spans="1:3" x14ac:dyDescent="0.25">
      <c r="A962" s="1">
        <v>41939</v>
      </c>
      <c r="B962" s="3">
        <v>65.522554999999997</v>
      </c>
      <c r="C962" s="11">
        <v>1.6766401426471317E-2</v>
      </c>
    </row>
    <row r="963" spans="1:3" x14ac:dyDescent="0.25">
      <c r="A963" s="1">
        <v>41940</v>
      </c>
      <c r="B963" s="3">
        <v>65.503264000000001</v>
      </c>
      <c r="C963" s="11">
        <v>-2.944177008969737E-4</v>
      </c>
    </row>
    <row r="964" spans="1:3" x14ac:dyDescent="0.25">
      <c r="A964" s="1">
        <v>41941</v>
      </c>
      <c r="B964" s="3">
        <v>65.329616999999999</v>
      </c>
      <c r="C964" s="11">
        <v>-2.6509671334851732E-3</v>
      </c>
    </row>
    <row r="965" spans="1:3" x14ac:dyDescent="0.25">
      <c r="A965" s="1">
        <v>41942</v>
      </c>
      <c r="B965" s="3">
        <v>66.506555000000006</v>
      </c>
      <c r="C965" s="11">
        <v>1.8015381905575948E-2</v>
      </c>
    </row>
    <row r="966" spans="1:3" x14ac:dyDescent="0.25">
      <c r="A966" s="1">
        <v>41943</v>
      </c>
      <c r="B966" s="3">
        <v>66.805610000000001</v>
      </c>
      <c r="C966" s="11">
        <v>4.4966244304790043E-3</v>
      </c>
    </row>
    <row r="967" spans="1:3" x14ac:dyDescent="0.25">
      <c r="A967" s="1">
        <v>41946</v>
      </c>
      <c r="B967" s="3">
        <v>67.075725000000006</v>
      </c>
      <c r="C967" s="11">
        <v>4.0432981601396063E-3</v>
      </c>
    </row>
    <row r="968" spans="1:3" x14ac:dyDescent="0.25">
      <c r="A968" s="1">
        <v>41947</v>
      </c>
      <c r="B968" s="3">
        <v>67.866781000000003</v>
      </c>
      <c r="C968" s="11">
        <v>1.1793476701146315E-2</v>
      </c>
    </row>
    <row r="969" spans="1:3" x14ac:dyDescent="0.25">
      <c r="A969" s="1">
        <v>41948</v>
      </c>
      <c r="B969" s="3">
        <v>66.564435000000003</v>
      </c>
      <c r="C969" s="11">
        <v>-1.9189741738303456E-2</v>
      </c>
    </row>
    <row r="970" spans="1:3" x14ac:dyDescent="0.25">
      <c r="A970" s="1">
        <v>41949</v>
      </c>
      <c r="B970" s="3">
        <v>67.471256999999994</v>
      </c>
      <c r="C970" s="11">
        <v>1.3623220868621376E-2</v>
      </c>
    </row>
    <row r="971" spans="1:3" x14ac:dyDescent="0.25">
      <c r="A971" s="1">
        <v>41950</v>
      </c>
      <c r="B971" s="3">
        <v>67.480897999999996</v>
      </c>
      <c r="C971" s="11">
        <v>1.4289047556950081E-4</v>
      </c>
    </row>
    <row r="972" spans="1:3" x14ac:dyDescent="0.25">
      <c r="A972" s="1">
        <v>41953</v>
      </c>
      <c r="B972" s="3">
        <v>67.982547999999994</v>
      </c>
      <c r="C972" s="11">
        <v>7.4339556062220447E-3</v>
      </c>
    </row>
    <row r="973" spans="1:3" x14ac:dyDescent="0.25">
      <c r="A973" s="1">
        <v>41954</v>
      </c>
      <c r="B973" s="3">
        <v>67.278312</v>
      </c>
      <c r="C973" s="11">
        <v>-1.0359070389653453E-2</v>
      </c>
    </row>
    <row r="974" spans="1:3" x14ac:dyDescent="0.25">
      <c r="A974" s="1">
        <v>41955</v>
      </c>
      <c r="B974" s="3">
        <v>68.165842999999995</v>
      </c>
      <c r="C974" s="11">
        <v>1.319193323399665E-2</v>
      </c>
    </row>
    <row r="975" spans="1:3" x14ac:dyDescent="0.25">
      <c r="A975" s="1">
        <v>41956</v>
      </c>
      <c r="B975" s="3">
        <v>68.214073999999997</v>
      </c>
      <c r="C975" s="11">
        <v>7.0755378173788957E-4</v>
      </c>
    </row>
    <row r="976" spans="1:3" x14ac:dyDescent="0.25">
      <c r="A976" s="1">
        <v>41957</v>
      </c>
      <c r="B976" s="3">
        <v>67.625604999999993</v>
      </c>
      <c r="C976" s="11">
        <v>-8.6267974553169702E-3</v>
      </c>
    </row>
    <row r="977" spans="1:3" x14ac:dyDescent="0.25">
      <c r="A977" s="1">
        <v>41960</v>
      </c>
      <c r="B977" s="3">
        <v>68.252662999999998</v>
      </c>
      <c r="C977" s="11">
        <v>9.2724937543997611E-3</v>
      </c>
    </row>
    <row r="978" spans="1:3" x14ac:dyDescent="0.25">
      <c r="A978" s="1">
        <v>41961</v>
      </c>
      <c r="B978" s="3">
        <v>68.397369999999995</v>
      </c>
      <c r="C978" s="11">
        <v>2.1201663589301535E-3</v>
      </c>
    </row>
    <row r="979" spans="1:3" x14ac:dyDescent="0.25">
      <c r="A979" s="1">
        <v>41962</v>
      </c>
      <c r="B979" s="3">
        <v>68.667484999999999</v>
      </c>
      <c r="C979" s="11">
        <v>3.9492015555569479E-3</v>
      </c>
    </row>
    <row r="980" spans="1:3" x14ac:dyDescent="0.25">
      <c r="A980" s="1">
        <v>41963</v>
      </c>
      <c r="B980" s="3">
        <v>69.227013999999997</v>
      </c>
      <c r="C980" s="11">
        <v>8.1483834743619598E-3</v>
      </c>
    </row>
    <row r="981" spans="1:3" x14ac:dyDescent="0.25">
      <c r="A981" s="1">
        <v>41964</v>
      </c>
      <c r="B981" s="3">
        <v>69.439250000000001</v>
      </c>
      <c r="C981" s="11">
        <v>3.0657974067754001E-3</v>
      </c>
    </row>
    <row r="982" spans="1:3" x14ac:dyDescent="0.25">
      <c r="A982" s="1">
        <v>41967</v>
      </c>
      <c r="B982" s="3">
        <v>70.124187000000006</v>
      </c>
      <c r="C982" s="11">
        <v>9.8638306145300385E-3</v>
      </c>
    </row>
    <row r="983" spans="1:3" x14ac:dyDescent="0.25">
      <c r="A983" s="1">
        <v>41968</v>
      </c>
      <c r="B983" s="3">
        <v>70.674066999999994</v>
      </c>
      <c r="C983" s="11">
        <v>7.8415169362318227E-3</v>
      </c>
    </row>
    <row r="984" spans="1:3" x14ac:dyDescent="0.25">
      <c r="A984" s="1">
        <v>41969</v>
      </c>
      <c r="B984" s="3">
        <v>70.317125000000004</v>
      </c>
      <c r="C984" s="11">
        <v>-5.0505371369103389E-3</v>
      </c>
    </row>
    <row r="985" spans="1:3" x14ac:dyDescent="0.25">
      <c r="A985" s="1">
        <v>41971</v>
      </c>
      <c r="B985" s="3">
        <v>71.387944000000005</v>
      </c>
      <c r="C985" s="11">
        <v>1.5228424085882352E-2</v>
      </c>
    </row>
    <row r="986" spans="1:3" x14ac:dyDescent="0.25">
      <c r="A986" s="1">
        <v>41974</v>
      </c>
      <c r="B986" s="3">
        <v>70.452181999999993</v>
      </c>
      <c r="C986" s="11">
        <v>-1.310812369102563E-2</v>
      </c>
    </row>
    <row r="987" spans="1:3" x14ac:dyDescent="0.25">
      <c r="A987" s="1">
        <v>41975</v>
      </c>
      <c r="B987" s="3">
        <v>70.992412999999999</v>
      </c>
      <c r="C987" s="11">
        <v>7.6680520697003495E-3</v>
      </c>
    </row>
    <row r="988" spans="1:3" x14ac:dyDescent="0.25">
      <c r="A988" s="1">
        <v>41976</v>
      </c>
      <c r="B988" s="3">
        <v>69.844423000000006</v>
      </c>
      <c r="C988" s="11">
        <v>-1.617060121621719E-2</v>
      </c>
    </row>
    <row r="989" spans="1:3" x14ac:dyDescent="0.25">
      <c r="A989" s="1">
        <v>41977</v>
      </c>
      <c r="B989" s="3">
        <v>69.574307000000005</v>
      </c>
      <c r="C989" s="11">
        <v>-3.8673953967663468E-3</v>
      </c>
    </row>
    <row r="990" spans="1:3" x14ac:dyDescent="0.25">
      <c r="A990" s="1">
        <v>41978</v>
      </c>
      <c r="B990" s="3">
        <v>69.400660999999999</v>
      </c>
      <c r="C990" s="11">
        <v>-2.4958351363816682E-3</v>
      </c>
    </row>
    <row r="991" spans="1:3" x14ac:dyDescent="0.25">
      <c r="A991" s="1">
        <v>41981</v>
      </c>
      <c r="B991" s="3">
        <v>69.227013999999997</v>
      </c>
      <c r="C991" s="11">
        <v>-2.5020943244330562E-3</v>
      </c>
    </row>
    <row r="992" spans="1:3" x14ac:dyDescent="0.25">
      <c r="A992" s="1">
        <v>41982</v>
      </c>
      <c r="B992" s="3">
        <v>68.735014000000007</v>
      </c>
      <c r="C992" s="11">
        <v>-7.1070521689696195E-3</v>
      </c>
    </row>
    <row r="993" spans="1:3" x14ac:dyDescent="0.25">
      <c r="A993" s="1">
        <v>41983</v>
      </c>
      <c r="B993" s="3">
        <v>68.725364999999996</v>
      </c>
      <c r="C993" s="11">
        <v>-1.4037969061896506E-4</v>
      </c>
    </row>
    <row r="994" spans="1:3" x14ac:dyDescent="0.25">
      <c r="A994" s="1">
        <v>41984</v>
      </c>
      <c r="B994" s="3">
        <v>68.919422999999995</v>
      </c>
      <c r="C994" s="11">
        <v>2.8236736174482055E-3</v>
      </c>
    </row>
    <row r="995" spans="1:3" x14ac:dyDescent="0.25">
      <c r="A995" s="1">
        <v>41985</v>
      </c>
      <c r="B995" s="3">
        <v>68.123788000000005</v>
      </c>
      <c r="C995" s="11">
        <v>-1.1544423405866155E-2</v>
      </c>
    </row>
    <row r="996" spans="1:3" x14ac:dyDescent="0.25">
      <c r="A996" s="1">
        <v>41988</v>
      </c>
      <c r="B996" s="3">
        <v>67.832706999999999</v>
      </c>
      <c r="C996" s="11">
        <v>-4.2728246409316738E-3</v>
      </c>
    </row>
    <row r="997" spans="1:3" x14ac:dyDescent="0.25">
      <c r="A997" s="1">
        <v>41989</v>
      </c>
      <c r="B997" s="3">
        <v>67.813297000000006</v>
      </c>
      <c r="C997" s="11">
        <v>-2.8614514823938086E-4</v>
      </c>
    </row>
    <row r="998" spans="1:3" x14ac:dyDescent="0.25">
      <c r="A998" s="1">
        <v>41990</v>
      </c>
      <c r="B998" s="3">
        <v>68.414877000000004</v>
      </c>
      <c r="C998" s="11">
        <v>8.8711215442009612E-3</v>
      </c>
    </row>
    <row r="999" spans="1:3" x14ac:dyDescent="0.25">
      <c r="A999" s="1">
        <v>41991</v>
      </c>
      <c r="B999" s="3">
        <v>70.161388000000002</v>
      </c>
      <c r="C999" s="11">
        <v>2.552823415877804E-2</v>
      </c>
    </row>
    <row r="1000" spans="1:3" x14ac:dyDescent="0.25">
      <c r="A1000" s="1">
        <v>41992</v>
      </c>
      <c r="B1000" s="3">
        <v>69.530708000000004</v>
      </c>
      <c r="C1000" s="11">
        <v>-8.9889897845236207E-3</v>
      </c>
    </row>
    <row r="1001" spans="1:3" x14ac:dyDescent="0.25">
      <c r="A1001" s="1">
        <v>41995</v>
      </c>
      <c r="B1001" s="3">
        <v>70.598021000000003</v>
      </c>
      <c r="C1001" s="11">
        <v>1.5350239206538765E-2</v>
      </c>
    </row>
    <row r="1002" spans="1:3" x14ac:dyDescent="0.25">
      <c r="A1002" s="1">
        <v>41996</v>
      </c>
      <c r="B1002" s="3">
        <v>71.267512999999994</v>
      </c>
      <c r="C1002" s="11">
        <v>9.4831553422721447E-3</v>
      </c>
    </row>
    <row r="1003" spans="1:3" x14ac:dyDescent="0.25">
      <c r="A1003" s="1">
        <v>41997</v>
      </c>
      <c r="B1003" s="3">
        <v>71.296627999999998</v>
      </c>
      <c r="C1003" s="11">
        <v>4.0853116342090464E-4</v>
      </c>
    </row>
    <row r="1004" spans="1:3" x14ac:dyDescent="0.25">
      <c r="A1004" s="1">
        <v>41999</v>
      </c>
      <c r="B1004" s="3">
        <v>70.937619999999995</v>
      </c>
      <c r="C1004" s="11">
        <v>-5.0354134560193073E-3</v>
      </c>
    </row>
    <row r="1005" spans="1:3" x14ac:dyDescent="0.25">
      <c r="A1005" s="1">
        <v>42002</v>
      </c>
      <c r="B1005" s="3">
        <v>70.743565000000004</v>
      </c>
      <c r="C1005" s="11">
        <v>-2.7355724649345673E-3</v>
      </c>
    </row>
    <row r="1006" spans="1:3" x14ac:dyDescent="0.25">
      <c r="A1006" s="1">
        <v>42003</v>
      </c>
      <c r="B1006" s="3">
        <v>70.539799000000002</v>
      </c>
      <c r="C1006" s="11">
        <v>-2.8803467848984095E-3</v>
      </c>
    </row>
    <row r="1007" spans="1:3" x14ac:dyDescent="0.25">
      <c r="A1007" s="1">
        <v>42004</v>
      </c>
      <c r="B1007" s="3">
        <v>69.550110000000004</v>
      </c>
      <c r="C1007" s="11">
        <v>-1.4030221435703247E-2</v>
      </c>
    </row>
    <row r="1008" spans="1:3" x14ac:dyDescent="0.25">
      <c r="A1008" s="1">
        <v>42006</v>
      </c>
      <c r="B1008" s="3">
        <v>69.472485000000006</v>
      </c>
      <c r="C1008" s="11">
        <v>-1.116101757423498E-3</v>
      </c>
    </row>
    <row r="1009" spans="1:3" x14ac:dyDescent="0.25">
      <c r="A1009" s="1">
        <v>42009</v>
      </c>
      <c r="B1009" s="3">
        <v>69.259021000000004</v>
      </c>
      <c r="C1009" s="11">
        <v>-3.0726409167600938E-3</v>
      </c>
    </row>
    <row r="1010" spans="1:3" x14ac:dyDescent="0.25">
      <c r="A1010" s="1">
        <v>42010</v>
      </c>
      <c r="B1010" s="3">
        <v>69.356055999999995</v>
      </c>
      <c r="C1010" s="11">
        <v>1.4010449266961354E-3</v>
      </c>
    </row>
    <row r="1011" spans="1:3" x14ac:dyDescent="0.25">
      <c r="A1011" s="1">
        <v>42011</v>
      </c>
      <c r="B1011" s="3">
        <v>70.365146999999993</v>
      </c>
      <c r="C1011" s="11">
        <v>1.4549428819885577E-2</v>
      </c>
    </row>
    <row r="1012" spans="1:3" x14ac:dyDescent="0.25">
      <c r="A1012" s="1">
        <v>42012</v>
      </c>
      <c r="B1012" s="3">
        <v>71.995227999999997</v>
      </c>
      <c r="C1012" s="11">
        <v>2.3166028488507306E-2</v>
      </c>
    </row>
    <row r="1013" spans="1:3" x14ac:dyDescent="0.25">
      <c r="A1013" s="1">
        <v>42013</v>
      </c>
      <c r="B1013" s="3">
        <v>71.655629000000005</v>
      </c>
      <c r="C1013" s="11">
        <v>-4.7169654077627568E-3</v>
      </c>
    </row>
    <row r="1014" spans="1:3" x14ac:dyDescent="0.25">
      <c r="A1014" s="1">
        <v>42016</v>
      </c>
      <c r="B1014" s="3">
        <v>71.054057</v>
      </c>
      <c r="C1014" s="11">
        <v>-8.3953209035399629E-3</v>
      </c>
    </row>
    <row r="1015" spans="1:3" x14ac:dyDescent="0.25">
      <c r="A1015" s="1">
        <v>42017</v>
      </c>
      <c r="B1015" s="3">
        <v>71.597414000000001</v>
      </c>
      <c r="C1015" s="11">
        <v>7.6470932546469561E-3</v>
      </c>
    </row>
    <row r="1016" spans="1:3" x14ac:dyDescent="0.25">
      <c r="A1016" s="1">
        <v>42018</v>
      </c>
      <c r="B1016" s="3">
        <v>72.587102999999999</v>
      </c>
      <c r="C1016" s="11">
        <v>1.3822971315695822E-2</v>
      </c>
    </row>
    <row r="1017" spans="1:3" x14ac:dyDescent="0.25">
      <c r="A1017" s="1">
        <v>42019</v>
      </c>
      <c r="B1017" s="3">
        <v>73.266307999999995</v>
      </c>
      <c r="C1017" s="11">
        <v>9.3571030104341816E-3</v>
      </c>
    </row>
    <row r="1018" spans="1:3" x14ac:dyDescent="0.25">
      <c r="A1018" s="1">
        <v>42020</v>
      </c>
      <c r="B1018" s="3">
        <v>74.188077000000007</v>
      </c>
      <c r="C1018" s="11">
        <v>1.2581076147579483E-2</v>
      </c>
    </row>
    <row r="1019" spans="1:3" x14ac:dyDescent="0.25">
      <c r="A1019" s="1">
        <v>42024</v>
      </c>
      <c r="B1019" s="3">
        <v>75.488264000000001</v>
      </c>
      <c r="C1019" s="11">
        <v>1.7525551983238411E-2</v>
      </c>
    </row>
    <row r="1020" spans="1:3" x14ac:dyDescent="0.25">
      <c r="A1020" s="1">
        <v>42025</v>
      </c>
      <c r="B1020" s="3">
        <v>76.400328000000002</v>
      </c>
      <c r="C1020" s="11">
        <v>1.2082195982146323E-2</v>
      </c>
    </row>
    <row r="1021" spans="1:3" x14ac:dyDescent="0.25">
      <c r="A1021" s="1">
        <v>42026</v>
      </c>
      <c r="B1021" s="3">
        <v>76.982498000000007</v>
      </c>
      <c r="C1021" s="11">
        <v>7.6199934639024714E-3</v>
      </c>
    </row>
    <row r="1022" spans="1:3" x14ac:dyDescent="0.25">
      <c r="A1022" s="1">
        <v>42027</v>
      </c>
      <c r="B1022" s="3">
        <v>76.177166</v>
      </c>
      <c r="C1022" s="11">
        <v>-1.0461234967979436E-2</v>
      </c>
    </row>
    <row r="1023" spans="1:3" x14ac:dyDescent="0.25">
      <c r="A1023" s="1">
        <v>42030</v>
      </c>
      <c r="B1023" s="3">
        <v>76.769041000000001</v>
      </c>
      <c r="C1023" s="11">
        <v>7.7697167153737605E-3</v>
      </c>
    </row>
    <row r="1024" spans="1:3" x14ac:dyDescent="0.25">
      <c r="A1024" s="1">
        <v>42031</v>
      </c>
      <c r="B1024" s="3">
        <v>76.846659000000002</v>
      </c>
      <c r="C1024" s="11">
        <v>1.0110586115046178E-3</v>
      </c>
    </row>
    <row r="1025" spans="1:3" x14ac:dyDescent="0.25">
      <c r="A1025" s="1">
        <v>42032</v>
      </c>
      <c r="B1025" s="3">
        <v>76.128648999999996</v>
      </c>
      <c r="C1025" s="11">
        <v>-9.3434120538669965E-3</v>
      </c>
    </row>
    <row r="1026" spans="1:3" x14ac:dyDescent="0.25">
      <c r="A1026" s="1">
        <v>42033</v>
      </c>
      <c r="B1026" s="3">
        <v>76.730228999999994</v>
      </c>
      <c r="C1026" s="11">
        <v>7.9021499514591205E-3</v>
      </c>
    </row>
    <row r="1027" spans="1:3" x14ac:dyDescent="0.25">
      <c r="A1027" s="1">
        <v>42034</v>
      </c>
      <c r="B1027" s="3">
        <v>74.974006000000003</v>
      </c>
      <c r="C1027" s="11">
        <v>-2.2888280445507229E-2</v>
      </c>
    </row>
    <row r="1028" spans="1:3" x14ac:dyDescent="0.25">
      <c r="A1028" s="1">
        <v>42037</v>
      </c>
      <c r="B1028" s="3">
        <v>76.167461000000003</v>
      </c>
      <c r="C1028" s="11">
        <v>1.5918250386674018E-2</v>
      </c>
    </row>
    <row r="1029" spans="1:3" x14ac:dyDescent="0.25">
      <c r="A1029" s="1">
        <v>42038</v>
      </c>
      <c r="B1029" s="3">
        <v>75.507666</v>
      </c>
      <c r="C1029" s="11">
        <v>-8.6624260719416982E-3</v>
      </c>
    </row>
    <row r="1030" spans="1:3" x14ac:dyDescent="0.25">
      <c r="A1030" s="1">
        <v>42039</v>
      </c>
      <c r="B1030" s="3">
        <v>76.313006000000001</v>
      </c>
      <c r="C1030" s="11">
        <v>1.0665672012693401E-2</v>
      </c>
    </row>
    <row r="1031" spans="1:3" x14ac:dyDescent="0.25">
      <c r="A1031" s="1">
        <v>42040</v>
      </c>
      <c r="B1031" s="3">
        <v>75.061335999999997</v>
      </c>
      <c r="C1031" s="11">
        <v>-1.6401791327680163E-2</v>
      </c>
    </row>
    <row r="1032" spans="1:3" x14ac:dyDescent="0.25">
      <c r="A1032" s="1">
        <v>42041</v>
      </c>
      <c r="B1032" s="3">
        <v>75.672612999999998</v>
      </c>
      <c r="C1032" s="11">
        <v>8.1436999735789561E-3</v>
      </c>
    </row>
    <row r="1033" spans="1:3" x14ac:dyDescent="0.25">
      <c r="A1033" s="1">
        <v>42044</v>
      </c>
      <c r="B1033" s="3">
        <v>75.565881000000005</v>
      </c>
      <c r="C1033" s="11">
        <v>-1.4104442250460392E-3</v>
      </c>
    </row>
    <row r="1034" spans="1:3" x14ac:dyDescent="0.25">
      <c r="A1034" s="1">
        <v>42045</v>
      </c>
      <c r="B1034" s="3">
        <v>76.448845000000006</v>
      </c>
      <c r="C1034" s="11">
        <v>1.168469140193047E-2</v>
      </c>
    </row>
    <row r="1035" spans="1:3" x14ac:dyDescent="0.25">
      <c r="A1035" s="1">
        <v>42046</v>
      </c>
      <c r="B1035" s="3">
        <v>77.128041999999994</v>
      </c>
      <c r="C1035" s="11">
        <v>8.8843330464964884E-3</v>
      </c>
    </row>
    <row r="1036" spans="1:3" x14ac:dyDescent="0.25">
      <c r="A1036" s="1">
        <v>42047</v>
      </c>
      <c r="B1036" s="3">
        <v>75.973406999999995</v>
      </c>
      <c r="C1036" s="11">
        <v>-1.4970365771764296E-2</v>
      </c>
    </row>
    <row r="1037" spans="1:3" x14ac:dyDescent="0.25">
      <c r="A1037" s="1">
        <v>42048</v>
      </c>
      <c r="B1037" s="3">
        <v>74.663515000000004</v>
      </c>
      <c r="C1037" s="11">
        <v>-1.7241453973493526E-2</v>
      </c>
    </row>
    <row r="1038" spans="1:3" x14ac:dyDescent="0.25">
      <c r="A1038" s="1">
        <v>42052</v>
      </c>
      <c r="B1038" s="3">
        <v>74.779951999999994</v>
      </c>
      <c r="C1038" s="11">
        <v>1.5594899329343197E-3</v>
      </c>
    </row>
    <row r="1039" spans="1:3" x14ac:dyDescent="0.25">
      <c r="A1039" s="1">
        <v>42053</v>
      </c>
      <c r="B1039" s="3">
        <v>75.701721000000006</v>
      </c>
      <c r="C1039" s="11">
        <v>1.2326418717145097E-2</v>
      </c>
    </row>
    <row r="1040" spans="1:3" x14ac:dyDescent="0.25">
      <c r="A1040" s="1">
        <v>42054</v>
      </c>
      <c r="B1040" s="3">
        <v>75.895781999999997</v>
      </c>
      <c r="C1040" s="11">
        <v>2.5634952209341541E-3</v>
      </c>
    </row>
    <row r="1041" spans="1:3" x14ac:dyDescent="0.25">
      <c r="A1041" s="1">
        <v>42055</v>
      </c>
      <c r="B1041" s="3">
        <v>76.477952999999999</v>
      </c>
      <c r="C1041" s="11">
        <v>7.6706634368692911E-3</v>
      </c>
    </row>
    <row r="1042" spans="1:3" x14ac:dyDescent="0.25">
      <c r="A1042" s="1">
        <v>42058</v>
      </c>
      <c r="B1042" s="3">
        <v>76.507059999999996</v>
      </c>
      <c r="C1042" s="11">
        <v>3.8059334564036017E-4</v>
      </c>
    </row>
    <row r="1043" spans="1:3" x14ac:dyDescent="0.25">
      <c r="A1043" s="1">
        <v>42059</v>
      </c>
      <c r="B1043" s="3">
        <v>76.565281999999996</v>
      </c>
      <c r="C1043" s="11">
        <v>7.6100166442156668E-4</v>
      </c>
    </row>
    <row r="1044" spans="1:3" x14ac:dyDescent="0.25">
      <c r="A1044" s="1">
        <v>42060</v>
      </c>
      <c r="B1044" s="3">
        <v>76.681712000000005</v>
      </c>
      <c r="C1044" s="11">
        <v>1.5206631120356646E-3</v>
      </c>
    </row>
    <row r="1045" spans="1:3" x14ac:dyDescent="0.25">
      <c r="A1045" s="1">
        <v>42061</v>
      </c>
      <c r="B1045" s="3">
        <v>75.866675000000001</v>
      </c>
      <c r="C1045" s="11">
        <v>-1.0628831552430698E-2</v>
      </c>
    </row>
    <row r="1046" spans="1:3" x14ac:dyDescent="0.25">
      <c r="A1046" s="1">
        <v>42062</v>
      </c>
      <c r="B1046" s="3">
        <v>76.448845000000006</v>
      </c>
      <c r="C1046" s="11">
        <v>7.6735931817231342E-3</v>
      </c>
    </row>
    <row r="1047" spans="1:3" x14ac:dyDescent="0.25">
      <c r="A1047" s="1">
        <v>42065</v>
      </c>
      <c r="B1047" s="3">
        <v>76.846659000000002</v>
      </c>
      <c r="C1047" s="11">
        <v>5.2036626583435858E-3</v>
      </c>
    </row>
    <row r="1048" spans="1:3" x14ac:dyDescent="0.25">
      <c r="A1048" s="1">
        <v>42066</v>
      </c>
      <c r="B1048" s="3">
        <v>76.642899</v>
      </c>
      <c r="C1048" s="11">
        <v>-2.6515141016085369E-3</v>
      </c>
    </row>
    <row r="1049" spans="1:3" x14ac:dyDescent="0.25">
      <c r="A1049" s="1">
        <v>42067</v>
      </c>
      <c r="B1049" s="3">
        <v>75.701721000000006</v>
      </c>
      <c r="C1049" s="11">
        <v>-1.2280041755727346E-2</v>
      </c>
    </row>
    <row r="1050" spans="1:3" x14ac:dyDescent="0.25">
      <c r="A1050" s="1">
        <v>42068</v>
      </c>
      <c r="B1050" s="3">
        <v>76.555577</v>
      </c>
      <c r="C1050" s="11">
        <v>1.127921517134324E-2</v>
      </c>
    </row>
    <row r="1051" spans="1:3" x14ac:dyDescent="0.25">
      <c r="A1051" s="1">
        <v>42069</v>
      </c>
      <c r="B1051" s="3">
        <v>76.021917000000002</v>
      </c>
      <c r="C1051" s="11">
        <v>-6.9708833884172487E-3</v>
      </c>
    </row>
    <row r="1052" spans="1:3" x14ac:dyDescent="0.25">
      <c r="A1052" s="1">
        <v>42072</v>
      </c>
      <c r="B1052" s="3">
        <v>76.448845000000006</v>
      </c>
      <c r="C1052" s="11">
        <v>5.6158541753163595E-3</v>
      </c>
    </row>
    <row r="1053" spans="1:3" x14ac:dyDescent="0.25">
      <c r="A1053" s="1">
        <v>42073</v>
      </c>
      <c r="B1053" s="3">
        <v>75.633801000000005</v>
      </c>
      <c r="C1053" s="11">
        <v>-1.0661299068677889E-2</v>
      </c>
    </row>
    <row r="1054" spans="1:3" x14ac:dyDescent="0.25">
      <c r="A1054" s="1">
        <v>42074</v>
      </c>
      <c r="B1054" s="3">
        <v>74.585898</v>
      </c>
      <c r="C1054" s="11">
        <v>-1.3854956198750412E-2</v>
      </c>
    </row>
    <row r="1055" spans="1:3" x14ac:dyDescent="0.25">
      <c r="A1055" s="1">
        <v>42075</v>
      </c>
      <c r="B1055" s="3">
        <v>75.728261000000003</v>
      </c>
      <c r="C1055" s="11">
        <v>1.5316072215152562E-2</v>
      </c>
    </row>
    <row r="1056" spans="1:3" x14ac:dyDescent="0.25">
      <c r="A1056" s="1">
        <v>42076</v>
      </c>
      <c r="B1056" s="3">
        <v>74.878811999999996</v>
      </c>
      <c r="C1056" s="11">
        <v>-1.121706729803299E-2</v>
      </c>
    </row>
    <row r="1057" spans="1:3" x14ac:dyDescent="0.25">
      <c r="A1057" s="1">
        <v>42079</v>
      </c>
      <c r="B1057" s="3">
        <v>75.445109000000002</v>
      </c>
      <c r="C1057" s="11">
        <v>7.5628470173913264E-3</v>
      </c>
    </row>
    <row r="1058" spans="1:3" x14ac:dyDescent="0.25">
      <c r="A1058" s="1">
        <v>42080</v>
      </c>
      <c r="B1058" s="3">
        <v>73.951244000000003</v>
      </c>
      <c r="C1058" s="11">
        <v>-1.9800687145935459E-2</v>
      </c>
    </row>
    <row r="1059" spans="1:3" x14ac:dyDescent="0.25">
      <c r="A1059" s="1">
        <v>42081</v>
      </c>
      <c r="B1059" s="3">
        <v>74.839755999999994</v>
      </c>
      <c r="C1059" s="11">
        <v>1.201483507160463E-2</v>
      </c>
    </row>
    <row r="1060" spans="1:3" x14ac:dyDescent="0.25">
      <c r="A1060" s="1">
        <v>42082</v>
      </c>
      <c r="B1060" s="3">
        <v>74.312509000000006</v>
      </c>
      <c r="C1060" s="11">
        <v>-7.0450122793023068E-3</v>
      </c>
    </row>
    <row r="1061" spans="1:3" x14ac:dyDescent="0.25">
      <c r="A1061" s="1">
        <v>42083</v>
      </c>
      <c r="B1061" s="3">
        <v>75.210779000000002</v>
      </c>
      <c r="C1061" s="11">
        <v>1.2087736130669421E-2</v>
      </c>
    </row>
    <row r="1062" spans="1:3" x14ac:dyDescent="0.25">
      <c r="A1062" s="1">
        <v>42086</v>
      </c>
      <c r="B1062" s="3">
        <v>75.572042999999994</v>
      </c>
      <c r="C1062" s="11">
        <v>4.8033540511525797E-3</v>
      </c>
    </row>
    <row r="1063" spans="1:3" x14ac:dyDescent="0.25">
      <c r="A1063" s="1">
        <v>42087</v>
      </c>
      <c r="B1063" s="3">
        <v>75.777083000000005</v>
      </c>
      <c r="C1063" s="11">
        <v>2.7131726477212085E-3</v>
      </c>
    </row>
    <row r="1064" spans="1:3" x14ac:dyDescent="0.25">
      <c r="A1064" s="1">
        <v>42088</v>
      </c>
      <c r="B1064" s="3">
        <v>75.347471999999996</v>
      </c>
      <c r="C1064" s="11">
        <v>-5.6694053530670797E-3</v>
      </c>
    </row>
    <row r="1065" spans="1:3" x14ac:dyDescent="0.25">
      <c r="A1065" s="1">
        <v>42089</v>
      </c>
      <c r="B1065" s="3">
        <v>77.231892000000002</v>
      </c>
      <c r="C1065" s="11">
        <v>2.500973091705062E-2</v>
      </c>
    </row>
    <row r="1066" spans="1:3" x14ac:dyDescent="0.25">
      <c r="A1066" s="1">
        <v>42090</v>
      </c>
      <c r="B1066" s="3">
        <v>77.056141999999994</v>
      </c>
      <c r="C1066" s="11">
        <v>-2.2756143278220846E-3</v>
      </c>
    </row>
    <row r="1067" spans="1:3" x14ac:dyDescent="0.25">
      <c r="A1067" s="1">
        <v>42093</v>
      </c>
      <c r="B1067" s="3">
        <v>77.788428999999994</v>
      </c>
      <c r="C1067" s="11">
        <v>9.5032917687469937E-3</v>
      </c>
    </row>
    <row r="1068" spans="1:3" x14ac:dyDescent="0.25">
      <c r="A1068" s="1">
        <v>42094</v>
      </c>
      <c r="B1068" s="3">
        <v>76.626538999999994</v>
      </c>
      <c r="C1068" s="11">
        <v>-1.493654024045144E-2</v>
      </c>
    </row>
    <row r="1069" spans="1:3" x14ac:dyDescent="0.25">
      <c r="A1069" s="1">
        <v>42095</v>
      </c>
      <c r="B1069" s="3">
        <v>76.646062999999998</v>
      </c>
      <c r="C1069" s="11">
        <v>2.5479422997303972E-4</v>
      </c>
    </row>
    <row r="1070" spans="1:3" x14ac:dyDescent="0.25">
      <c r="A1070" s="1">
        <v>42096</v>
      </c>
      <c r="B1070" s="3">
        <v>76.275040000000004</v>
      </c>
      <c r="C1070" s="11">
        <v>-4.8407313497627908E-3</v>
      </c>
    </row>
    <row r="1071" spans="1:3" x14ac:dyDescent="0.25">
      <c r="A1071" s="1">
        <v>42100</v>
      </c>
      <c r="B1071" s="3">
        <v>76.821811999999994</v>
      </c>
      <c r="C1071" s="11">
        <v>7.1684262636897995E-3</v>
      </c>
    </row>
    <row r="1072" spans="1:3" x14ac:dyDescent="0.25">
      <c r="A1072" s="1">
        <v>42101</v>
      </c>
      <c r="B1072" s="3">
        <v>77.456462999999999</v>
      </c>
      <c r="C1072" s="11">
        <v>8.2613385896183403E-3</v>
      </c>
    </row>
    <row r="1073" spans="1:3" x14ac:dyDescent="0.25">
      <c r="A1073" s="1">
        <v>42102</v>
      </c>
      <c r="B1073" s="3">
        <v>76.958505000000002</v>
      </c>
      <c r="C1073" s="11">
        <v>-6.4288760513115219E-3</v>
      </c>
    </row>
    <row r="1074" spans="1:3" x14ac:dyDescent="0.25">
      <c r="A1074" s="1">
        <v>42103</v>
      </c>
      <c r="B1074" s="3">
        <v>77.153779</v>
      </c>
      <c r="C1074" s="11">
        <v>2.5373933654246235E-3</v>
      </c>
    </row>
    <row r="1075" spans="1:3" x14ac:dyDescent="0.25">
      <c r="A1075" s="1">
        <v>42104</v>
      </c>
      <c r="B1075" s="3">
        <v>76.860868999999994</v>
      </c>
      <c r="C1075" s="11">
        <v>-3.7964439823486317E-3</v>
      </c>
    </row>
    <row r="1076" spans="1:3" x14ac:dyDescent="0.25">
      <c r="A1076" s="1">
        <v>42107</v>
      </c>
      <c r="B1076" s="3">
        <v>76.255509000000004</v>
      </c>
      <c r="C1076" s="11">
        <v>-7.8760493847654829E-3</v>
      </c>
    </row>
    <row r="1077" spans="1:3" x14ac:dyDescent="0.25">
      <c r="A1077" s="1">
        <v>42108</v>
      </c>
      <c r="B1077" s="3">
        <v>76.304331000000005</v>
      </c>
      <c r="C1077" s="11">
        <v>6.4024226761113417E-4</v>
      </c>
    </row>
    <row r="1078" spans="1:3" x14ac:dyDescent="0.25">
      <c r="A1078" s="1">
        <v>42109</v>
      </c>
      <c r="B1078" s="3">
        <v>76.177396000000002</v>
      </c>
      <c r="C1078" s="11">
        <v>-1.6635359793666642E-3</v>
      </c>
    </row>
    <row r="1079" spans="1:3" x14ac:dyDescent="0.25">
      <c r="A1079" s="1">
        <v>42110</v>
      </c>
      <c r="B1079" s="3">
        <v>76.509370000000004</v>
      </c>
      <c r="C1079" s="11">
        <v>4.35790690456264E-3</v>
      </c>
    </row>
    <row r="1080" spans="1:3" x14ac:dyDescent="0.25">
      <c r="A1080" s="1">
        <v>42111</v>
      </c>
      <c r="B1080" s="3">
        <v>75.161963999999998</v>
      </c>
      <c r="C1080" s="11">
        <v>-1.7610993267883481E-2</v>
      </c>
    </row>
    <row r="1081" spans="1:3" x14ac:dyDescent="0.25">
      <c r="A1081" s="1">
        <v>42114</v>
      </c>
      <c r="B1081" s="3">
        <v>75.952832000000001</v>
      </c>
      <c r="C1081" s="11">
        <v>1.0522183800306274E-2</v>
      </c>
    </row>
    <row r="1082" spans="1:3" x14ac:dyDescent="0.25">
      <c r="A1082" s="1">
        <v>42115</v>
      </c>
      <c r="B1082" s="3">
        <v>77.319770000000005</v>
      </c>
      <c r="C1082" s="11">
        <v>1.7997195943924838E-2</v>
      </c>
    </row>
    <row r="1083" spans="1:3" x14ac:dyDescent="0.25">
      <c r="A1083" s="1">
        <v>42116</v>
      </c>
      <c r="B1083" s="3">
        <v>76.948740000000001</v>
      </c>
      <c r="C1083" s="11">
        <v>-4.7986433482666152E-3</v>
      </c>
    </row>
    <row r="1084" spans="1:3" x14ac:dyDescent="0.25">
      <c r="A1084" s="1">
        <v>42117</v>
      </c>
      <c r="B1084" s="3">
        <v>77.085432999999995</v>
      </c>
      <c r="C1084" s="11">
        <v>1.7764163519765751E-3</v>
      </c>
    </row>
    <row r="1085" spans="1:3" x14ac:dyDescent="0.25">
      <c r="A1085" s="1">
        <v>42118</v>
      </c>
      <c r="B1085" s="3">
        <v>76.997562000000002</v>
      </c>
      <c r="C1085" s="11">
        <v>-1.1399170579996965E-3</v>
      </c>
    </row>
    <row r="1086" spans="1:3" x14ac:dyDescent="0.25">
      <c r="A1086" s="1">
        <v>42121</v>
      </c>
      <c r="B1086" s="3">
        <v>75.415818999999999</v>
      </c>
      <c r="C1086" s="11">
        <v>-2.0542767315152172E-2</v>
      </c>
    </row>
    <row r="1087" spans="1:3" x14ac:dyDescent="0.25">
      <c r="A1087" s="1">
        <v>42122</v>
      </c>
      <c r="B1087" s="3">
        <v>74.449202</v>
      </c>
      <c r="C1087" s="11">
        <v>-1.2817165056577843E-2</v>
      </c>
    </row>
    <row r="1088" spans="1:3" x14ac:dyDescent="0.25">
      <c r="A1088" s="1">
        <v>42123</v>
      </c>
      <c r="B1088" s="3">
        <v>73.521641000000002</v>
      </c>
      <c r="C1088" s="11">
        <v>-1.2458978405168093E-2</v>
      </c>
    </row>
    <row r="1089" spans="1:3" x14ac:dyDescent="0.25">
      <c r="A1089" s="1">
        <v>42124</v>
      </c>
      <c r="B1089" s="3">
        <v>72.818644000000006</v>
      </c>
      <c r="C1089" s="11">
        <v>-9.5617697107712313E-3</v>
      </c>
    </row>
    <row r="1090" spans="1:3" x14ac:dyDescent="0.25">
      <c r="A1090" s="1">
        <v>42125</v>
      </c>
      <c r="B1090" s="3">
        <v>74.175815</v>
      </c>
      <c r="C1090" s="11">
        <v>1.8637685700381813E-2</v>
      </c>
    </row>
    <row r="1091" spans="1:3" x14ac:dyDescent="0.25">
      <c r="A1091" s="1">
        <v>42128</v>
      </c>
      <c r="B1091" s="3">
        <v>74.371088999999998</v>
      </c>
      <c r="C1091" s="11">
        <v>2.632583140475069E-3</v>
      </c>
    </row>
    <row r="1092" spans="1:3" x14ac:dyDescent="0.25">
      <c r="A1092" s="1">
        <v>42129</v>
      </c>
      <c r="B1092" s="3">
        <v>73.765736000000004</v>
      </c>
      <c r="C1092" s="11">
        <v>-8.139628021313414E-3</v>
      </c>
    </row>
    <row r="1093" spans="1:3" x14ac:dyDescent="0.25">
      <c r="A1093" s="1">
        <v>42130</v>
      </c>
      <c r="B1093" s="3">
        <v>73.736439000000004</v>
      </c>
      <c r="C1093" s="11">
        <v>-3.9716271522051487E-4</v>
      </c>
    </row>
    <row r="1094" spans="1:3" x14ac:dyDescent="0.25">
      <c r="A1094" s="1">
        <v>42131</v>
      </c>
      <c r="B1094" s="3">
        <v>73.961010000000002</v>
      </c>
      <c r="C1094" s="11">
        <v>3.0455905254659424E-3</v>
      </c>
    </row>
    <row r="1095" spans="1:3" x14ac:dyDescent="0.25">
      <c r="A1095" s="1">
        <v>42132</v>
      </c>
      <c r="B1095" s="3">
        <v>74.703063</v>
      </c>
      <c r="C1095" s="11">
        <v>1.0033029565172224E-2</v>
      </c>
    </row>
    <row r="1096" spans="1:3" x14ac:dyDescent="0.25">
      <c r="A1096" s="1">
        <v>42135</v>
      </c>
      <c r="B1096" s="3">
        <v>74.566370000000006</v>
      </c>
      <c r="C1096" s="11">
        <v>-1.829817875071521E-3</v>
      </c>
    </row>
    <row r="1097" spans="1:3" x14ac:dyDescent="0.25">
      <c r="A1097" s="1">
        <v>42136</v>
      </c>
      <c r="B1097" s="3">
        <v>73.970776000000001</v>
      </c>
      <c r="C1097" s="11">
        <v>-7.9874345499184873E-3</v>
      </c>
    </row>
    <row r="1098" spans="1:3" x14ac:dyDescent="0.25">
      <c r="A1098" s="1">
        <v>42137</v>
      </c>
      <c r="B1098" s="3">
        <v>75.191254999999998</v>
      </c>
      <c r="C1098" s="11">
        <v>1.6499475414452829E-2</v>
      </c>
    </row>
    <row r="1099" spans="1:3" x14ac:dyDescent="0.25">
      <c r="A1099" s="1">
        <v>42138</v>
      </c>
      <c r="B1099" s="3">
        <v>75.825905000000006</v>
      </c>
      <c r="C1099" s="11">
        <v>8.4404762229332089E-3</v>
      </c>
    </row>
    <row r="1100" spans="1:3" x14ac:dyDescent="0.25">
      <c r="A1100" s="1">
        <v>42139</v>
      </c>
      <c r="B1100" s="3">
        <v>75.581809000000007</v>
      </c>
      <c r="C1100" s="11">
        <v>-3.21916368818808E-3</v>
      </c>
    </row>
    <row r="1101" spans="1:3" x14ac:dyDescent="0.25">
      <c r="A1101" s="1">
        <v>42142</v>
      </c>
      <c r="B1101" s="3">
        <v>75.523221000000007</v>
      </c>
      <c r="C1101" s="11">
        <v>-7.7516006530090195E-4</v>
      </c>
    </row>
    <row r="1102" spans="1:3" x14ac:dyDescent="0.25">
      <c r="A1102" s="1">
        <v>42143</v>
      </c>
      <c r="B1102" s="3">
        <v>75.650155999999996</v>
      </c>
      <c r="C1102" s="11">
        <v>1.680741344440128E-3</v>
      </c>
    </row>
    <row r="1103" spans="1:3" x14ac:dyDescent="0.25">
      <c r="A1103" s="1">
        <v>42144</v>
      </c>
      <c r="B1103" s="3">
        <v>75.572042999999994</v>
      </c>
      <c r="C1103" s="11">
        <v>-1.0325557028593819E-3</v>
      </c>
    </row>
    <row r="1104" spans="1:3" x14ac:dyDescent="0.25">
      <c r="A1104" s="1">
        <v>42145</v>
      </c>
      <c r="B1104" s="3">
        <v>75.855194999999995</v>
      </c>
      <c r="C1104" s="11">
        <v>3.7467823914724813E-3</v>
      </c>
    </row>
    <row r="1105" spans="1:3" x14ac:dyDescent="0.25">
      <c r="A1105" s="1">
        <v>42146</v>
      </c>
      <c r="B1105" s="3">
        <v>75.240069000000005</v>
      </c>
      <c r="C1105" s="11">
        <v>-8.1092138778364412E-3</v>
      </c>
    </row>
    <row r="1106" spans="1:3" x14ac:dyDescent="0.25">
      <c r="A1106" s="1">
        <v>42150</v>
      </c>
      <c r="B1106" s="3">
        <v>74.634716999999995</v>
      </c>
      <c r="C1106" s="11">
        <v>-8.045606656740447E-3</v>
      </c>
    </row>
    <row r="1107" spans="1:3" x14ac:dyDescent="0.25">
      <c r="A1107" s="1">
        <v>42151</v>
      </c>
      <c r="B1107" s="3">
        <v>75.542753000000005</v>
      </c>
      <c r="C1107" s="11">
        <v>1.2166402399569759E-2</v>
      </c>
    </row>
    <row r="1108" spans="1:3" x14ac:dyDescent="0.25">
      <c r="A1108" s="1">
        <v>42152</v>
      </c>
      <c r="B1108" s="3">
        <v>75.171723</v>
      </c>
      <c r="C1108" s="11">
        <v>-4.9115234124444025E-3</v>
      </c>
    </row>
    <row r="1109" spans="1:3" x14ac:dyDescent="0.25">
      <c r="A1109" s="1">
        <v>42153</v>
      </c>
      <c r="B1109" s="3">
        <v>74.829989999999995</v>
      </c>
      <c r="C1109" s="11">
        <v>-4.5460312250659059E-3</v>
      </c>
    </row>
    <row r="1110" spans="1:3" x14ac:dyDescent="0.25">
      <c r="A1110" s="1">
        <v>42156</v>
      </c>
      <c r="B1110" s="3">
        <v>74.654240999999999</v>
      </c>
      <c r="C1110" s="11">
        <v>-2.3486439060060836E-3</v>
      </c>
    </row>
    <row r="1111" spans="1:3" x14ac:dyDescent="0.25">
      <c r="A1111" s="1">
        <v>42157</v>
      </c>
      <c r="B1111" s="3">
        <v>74.205106000000001</v>
      </c>
      <c r="C1111" s="11">
        <v>-6.0162020802006187E-3</v>
      </c>
    </row>
    <row r="1112" spans="1:3" x14ac:dyDescent="0.25">
      <c r="A1112" s="1">
        <v>42158</v>
      </c>
      <c r="B1112" s="3">
        <v>74.341798999999995</v>
      </c>
      <c r="C1112" s="11">
        <v>1.8420969575866377E-3</v>
      </c>
    </row>
    <row r="1113" spans="1:3" x14ac:dyDescent="0.25">
      <c r="A1113" s="1">
        <v>42159</v>
      </c>
      <c r="B1113" s="3">
        <v>73.482584000000003</v>
      </c>
      <c r="C1113" s="11">
        <v>-1.1557629914228897E-2</v>
      </c>
    </row>
    <row r="1114" spans="1:3" x14ac:dyDescent="0.25">
      <c r="A1114" s="1">
        <v>42160</v>
      </c>
      <c r="B1114" s="3">
        <v>72.115646999999996</v>
      </c>
      <c r="C1114" s="11">
        <v>-1.860219014617133E-2</v>
      </c>
    </row>
    <row r="1115" spans="1:3" x14ac:dyDescent="0.25">
      <c r="A1115" s="1">
        <v>42163</v>
      </c>
      <c r="B1115" s="3">
        <v>71.725092000000004</v>
      </c>
      <c r="C1115" s="11">
        <v>-5.4156762956032558E-3</v>
      </c>
    </row>
    <row r="1116" spans="1:3" x14ac:dyDescent="0.25">
      <c r="A1116" s="1">
        <v>42164</v>
      </c>
      <c r="B1116" s="3">
        <v>71.539576999999994</v>
      </c>
      <c r="C1116" s="11">
        <v>-2.5864728064762805E-3</v>
      </c>
    </row>
    <row r="1117" spans="1:3" x14ac:dyDescent="0.25">
      <c r="A1117" s="1">
        <v>42165</v>
      </c>
      <c r="B1117" s="3">
        <v>72.291396000000006</v>
      </c>
      <c r="C1117" s="11">
        <v>1.0509133986073357E-2</v>
      </c>
    </row>
    <row r="1118" spans="1:3" x14ac:dyDescent="0.25">
      <c r="A1118" s="1">
        <v>42166</v>
      </c>
      <c r="B1118" s="3">
        <v>72.890871000000004</v>
      </c>
      <c r="C1118" s="11">
        <v>8.292480615535466E-3</v>
      </c>
    </row>
    <row r="1119" spans="1:3" x14ac:dyDescent="0.25">
      <c r="A1119" s="1">
        <v>42167</v>
      </c>
      <c r="B1119" s="3">
        <v>72.271737999999999</v>
      </c>
      <c r="C1119" s="11">
        <v>-8.4939717622527101E-3</v>
      </c>
    </row>
    <row r="1120" spans="1:3" x14ac:dyDescent="0.25">
      <c r="A1120" s="1">
        <v>42170</v>
      </c>
      <c r="B1120" s="3">
        <v>71.495362</v>
      </c>
      <c r="C1120" s="11">
        <v>-1.0742456477247014E-2</v>
      </c>
    </row>
    <row r="1121" spans="1:3" x14ac:dyDescent="0.25">
      <c r="A1121" s="1">
        <v>42171</v>
      </c>
      <c r="B1121" s="3">
        <v>72.271737999999999</v>
      </c>
      <c r="C1121" s="11">
        <v>1.0859109993736364E-2</v>
      </c>
    </row>
    <row r="1122" spans="1:3" x14ac:dyDescent="0.25">
      <c r="A1122" s="1">
        <v>42172</v>
      </c>
      <c r="B1122" s="3">
        <v>72.812248999999994</v>
      </c>
      <c r="C1122" s="11">
        <v>7.4788709246205627E-3</v>
      </c>
    </row>
    <row r="1123" spans="1:3" x14ac:dyDescent="0.25">
      <c r="A1123" s="1">
        <v>42173</v>
      </c>
      <c r="B1123" s="3">
        <v>73.480521999999993</v>
      </c>
      <c r="C1123" s="11">
        <v>9.1780299218610778E-3</v>
      </c>
    </row>
    <row r="1124" spans="1:3" x14ac:dyDescent="0.25">
      <c r="A1124" s="1">
        <v>42174</v>
      </c>
      <c r="B1124" s="3">
        <v>73.313455000000005</v>
      </c>
      <c r="C1124" s="11">
        <v>-2.2736229337073678E-3</v>
      </c>
    </row>
    <row r="1125" spans="1:3" x14ac:dyDescent="0.25">
      <c r="A1125" s="1">
        <v>42177</v>
      </c>
      <c r="B1125" s="3">
        <v>73.392077</v>
      </c>
      <c r="C1125" s="11">
        <v>1.0724088777427792E-3</v>
      </c>
    </row>
    <row r="1126" spans="1:3" x14ac:dyDescent="0.25">
      <c r="A1126" s="1">
        <v>42178</v>
      </c>
      <c r="B1126" s="3">
        <v>72.969493</v>
      </c>
      <c r="C1126" s="11">
        <v>-5.7578967277353453E-3</v>
      </c>
    </row>
    <row r="1127" spans="1:3" x14ac:dyDescent="0.25">
      <c r="A1127" s="1">
        <v>42179</v>
      </c>
      <c r="B1127" s="3">
        <v>73.136559000000005</v>
      </c>
      <c r="C1127" s="11">
        <v>2.2895321473592463E-3</v>
      </c>
    </row>
    <row r="1128" spans="1:3" x14ac:dyDescent="0.25">
      <c r="A1128" s="1">
        <v>42180</v>
      </c>
      <c r="B1128" s="3">
        <v>73.401906999999994</v>
      </c>
      <c r="C1128" s="11">
        <v>3.6281170953091843E-3</v>
      </c>
    </row>
    <row r="1129" spans="1:3" x14ac:dyDescent="0.25">
      <c r="A1129" s="1">
        <v>42181</v>
      </c>
      <c r="B1129" s="3">
        <v>73.578802999999994</v>
      </c>
      <c r="C1129" s="11">
        <v>2.4099646348425155E-3</v>
      </c>
    </row>
    <row r="1130" spans="1:3" x14ac:dyDescent="0.25">
      <c r="A1130" s="1">
        <v>42184</v>
      </c>
      <c r="B1130" s="3">
        <v>72.065360999999996</v>
      </c>
      <c r="C1130" s="11">
        <v>-2.05689945785065E-2</v>
      </c>
    </row>
    <row r="1131" spans="1:3" x14ac:dyDescent="0.25">
      <c r="A1131" s="1">
        <v>42185</v>
      </c>
      <c r="B1131" s="3">
        <v>71.642775999999998</v>
      </c>
      <c r="C1131" s="11">
        <v>-5.8639128998465434E-3</v>
      </c>
    </row>
    <row r="1132" spans="1:3" x14ac:dyDescent="0.25">
      <c r="A1132" s="1">
        <v>42186</v>
      </c>
      <c r="B1132" s="3">
        <v>73.283974000000001</v>
      </c>
      <c r="C1132" s="11">
        <v>2.2908073802165384E-2</v>
      </c>
    </row>
    <row r="1133" spans="1:3" x14ac:dyDescent="0.25">
      <c r="A1133" s="1">
        <v>42187</v>
      </c>
      <c r="B1133" s="3">
        <v>72.900700000000001</v>
      </c>
      <c r="C1133" s="11">
        <v>-5.2299838433980134E-3</v>
      </c>
    </row>
    <row r="1134" spans="1:3" x14ac:dyDescent="0.25">
      <c r="A1134" s="1">
        <v>42191</v>
      </c>
      <c r="B1134" s="3">
        <v>73.853972999999996</v>
      </c>
      <c r="C1134" s="11">
        <v>1.3076321626541251E-2</v>
      </c>
    </row>
    <row r="1135" spans="1:3" x14ac:dyDescent="0.25">
      <c r="A1135" s="1">
        <v>42192</v>
      </c>
      <c r="B1135" s="3">
        <v>76.006198999999995</v>
      </c>
      <c r="C1135" s="11">
        <v>2.9141641438843093E-2</v>
      </c>
    </row>
    <row r="1136" spans="1:3" x14ac:dyDescent="0.25">
      <c r="A1136" s="1">
        <v>42193</v>
      </c>
      <c r="B1136" s="3">
        <v>74.817068000000006</v>
      </c>
      <c r="C1136" s="11">
        <v>-1.5645184414497415E-2</v>
      </c>
    </row>
    <row r="1137" spans="1:3" x14ac:dyDescent="0.25">
      <c r="A1137" s="1">
        <v>42194</v>
      </c>
      <c r="B1137" s="3">
        <v>75.023444999999995</v>
      </c>
      <c r="C1137" s="11">
        <v>2.7584213805329706E-3</v>
      </c>
    </row>
    <row r="1138" spans="1:3" x14ac:dyDescent="0.25">
      <c r="A1138" s="1">
        <v>42195</v>
      </c>
      <c r="B1138" s="3">
        <v>75.848962999999998</v>
      </c>
      <c r="C1138" s="11">
        <v>1.1003466982887849E-2</v>
      </c>
    </row>
    <row r="1139" spans="1:3" x14ac:dyDescent="0.25">
      <c r="A1139" s="1">
        <v>42198</v>
      </c>
      <c r="B1139" s="3">
        <v>76.959472000000005</v>
      </c>
      <c r="C1139" s="11">
        <v>1.4641057122956415E-2</v>
      </c>
    </row>
    <row r="1140" spans="1:3" x14ac:dyDescent="0.25">
      <c r="A1140" s="1">
        <v>42199</v>
      </c>
      <c r="B1140" s="3">
        <v>77.21499</v>
      </c>
      <c r="C1140" s="11">
        <v>3.3201631113061042E-3</v>
      </c>
    </row>
    <row r="1141" spans="1:3" x14ac:dyDescent="0.25">
      <c r="A1141" s="1">
        <v>42200</v>
      </c>
      <c r="B1141" s="3">
        <v>76.969301999999999</v>
      </c>
      <c r="C1141" s="11">
        <v>-3.1818692199532921E-3</v>
      </c>
    </row>
    <row r="1142" spans="1:3" x14ac:dyDescent="0.25">
      <c r="A1142" s="1">
        <v>42201</v>
      </c>
      <c r="B1142" s="3">
        <v>77.401715999999993</v>
      </c>
      <c r="C1142" s="11">
        <v>5.6180059941298979E-3</v>
      </c>
    </row>
    <row r="1143" spans="1:3" x14ac:dyDescent="0.25">
      <c r="A1143" s="1">
        <v>42202</v>
      </c>
      <c r="B1143" s="3">
        <v>77.313264000000004</v>
      </c>
      <c r="C1143" s="11">
        <v>-1.142765361946104E-3</v>
      </c>
    </row>
    <row r="1144" spans="1:3" x14ac:dyDescent="0.25">
      <c r="A1144" s="1">
        <v>42205</v>
      </c>
      <c r="B1144" s="3">
        <v>77.784988999999996</v>
      </c>
      <c r="C1144" s="11">
        <v>6.1014756795158996E-3</v>
      </c>
    </row>
    <row r="1145" spans="1:3" x14ac:dyDescent="0.25">
      <c r="A1145" s="1">
        <v>42206</v>
      </c>
      <c r="B1145" s="3">
        <v>77.421368000000001</v>
      </c>
      <c r="C1145" s="11">
        <v>-4.6746937252892702E-3</v>
      </c>
    </row>
    <row r="1146" spans="1:3" x14ac:dyDescent="0.25">
      <c r="A1146" s="1">
        <v>42207</v>
      </c>
      <c r="B1146" s="3">
        <v>77.362404999999995</v>
      </c>
      <c r="C1146" s="11">
        <v>-7.6158561290218545E-4</v>
      </c>
    </row>
    <row r="1147" spans="1:3" x14ac:dyDescent="0.25">
      <c r="A1147" s="1">
        <v>42208</v>
      </c>
      <c r="B1147" s="3">
        <v>75.927584999999993</v>
      </c>
      <c r="C1147" s="11">
        <v>-1.8546734683338787E-2</v>
      </c>
    </row>
    <row r="1148" spans="1:3" x14ac:dyDescent="0.25">
      <c r="A1148" s="1">
        <v>42209</v>
      </c>
      <c r="B1148" s="3">
        <v>76.576199000000003</v>
      </c>
      <c r="C1148" s="11">
        <v>8.5425343108174612E-3</v>
      </c>
    </row>
    <row r="1149" spans="1:3" x14ac:dyDescent="0.25">
      <c r="A1149" s="1">
        <v>42212</v>
      </c>
      <c r="B1149" s="3">
        <v>76.301029</v>
      </c>
      <c r="C1149" s="11">
        <v>-3.5934141886567496E-3</v>
      </c>
    </row>
    <row r="1150" spans="1:3" x14ac:dyDescent="0.25">
      <c r="A1150" s="1">
        <v>42213</v>
      </c>
      <c r="B1150" s="3">
        <v>77.617923000000005</v>
      </c>
      <c r="C1150" s="11">
        <v>1.7259190567403816E-2</v>
      </c>
    </row>
    <row r="1151" spans="1:3" x14ac:dyDescent="0.25">
      <c r="A1151" s="1">
        <v>42214</v>
      </c>
      <c r="B1151" s="3">
        <v>78.128951999999998</v>
      </c>
      <c r="C1151" s="11">
        <v>6.5839045963648557E-3</v>
      </c>
    </row>
    <row r="1152" spans="1:3" x14ac:dyDescent="0.25">
      <c r="A1152" s="1">
        <v>42215</v>
      </c>
      <c r="B1152" s="3">
        <v>78.443432999999999</v>
      </c>
      <c r="C1152" s="11">
        <v>4.0251531852110427E-3</v>
      </c>
    </row>
    <row r="1153" spans="1:3" x14ac:dyDescent="0.25">
      <c r="A1153" s="1">
        <v>42216</v>
      </c>
      <c r="B1153" s="3">
        <v>78.836535999999995</v>
      </c>
      <c r="C1153" s="11">
        <v>5.0112926597691921E-3</v>
      </c>
    </row>
    <row r="1154" spans="1:3" x14ac:dyDescent="0.25">
      <c r="A1154" s="1">
        <v>42219</v>
      </c>
      <c r="B1154" s="3">
        <v>79.219809999999995</v>
      </c>
      <c r="C1154" s="11">
        <v>4.8616291309400012E-3</v>
      </c>
    </row>
    <row r="1155" spans="1:3" x14ac:dyDescent="0.25">
      <c r="A1155" s="1">
        <v>42220</v>
      </c>
      <c r="B1155" s="3">
        <v>80.123941000000002</v>
      </c>
      <c r="C1155" s="11">
        <v>1.1412940778323083E-2</v>
      </c>
    </row>
    <row r="1156" spans="1:3" x14ac:dyDescent="0.25">
      <c r="A1156" s="1">
        <v>42221</v>
      </c>
      <c r="B1156" s="3">
        <v>81.804450000000003</v>
      </c>
      <c r="C1156" s="11">
        <v>2.0973868472096258E-2</v>
      </c>
    </row>
    <row r="1157" spans="1:3" x14ac:dyDescent="0.25">
      <c r="A1157" s="1">
        <v>42222</v>
      </c>
      <c r="B1157" s="3">
        <v>80.870836999999995</v>
      </c>
      <c r="C1157" s="11">
        <v>-1.1412740993919136E-2</v>
      </c>
    </row>
    <row r="1158" spans="1:3" x14ac:dyDescent="0.25">
      <c r="A1158" s="1">
        <v>42223</v>
      </c>
      <c r="B1158" s="3">
        <v>80.458082000000005</v>
      </c>
      <c r="C1158" s="11">
        <v>-5.103879412055424E-3</v>
      </c>
    </row>
    <row r="1159" spans="1:3" x14ac:dyDescent="0.25">
      <c r="A1159" s="1">
        <v>42226</v>
      </c>
      <c r="B1159" s="3">
        <v>80.359800000000007</v>
      </c>
      <c r="C1159" s="11">
        <v>-1.2215304858994467E-3</v>
      </c>
    </row>
    <row r="1160" spans="1:3" x14ac:dyDescent="0.25">
      <c r="A1160" s="1">
        <v>42227</v>
      </c>
      <c r="B1160" s="3">
        <v>80.251704000000004</v>
      </c>
      <c r="C1160" s="11">
        <v>-1.3451501870338563E-3</v>
      </c>
    </row>
    <row r="1161" spans="1:3" x14ac:dyDescent="0.25">
      <c r="A1161" s="1">
        <v>42228</v>
      </c>
      <c r="B1161" s="3">
        <v>80.202563999999995</v>
      </c>
      <c r="C1161" s="11">
        <v>-6.1232344673962805E-4</v>
      </c>
    </row>
    <row r="1162" spans="1:3" x14ac:dyDescent="0.25">
      <c r="A1162" s="1">
        <v>42229</v>
      </c>
      <c r="B1162" s="3">
        <v>80.703770000000006</v>
      </c>
      <c r="C1162" s="11">
        <v>6.2492515825305845E-3</v>
      </c>
    </row>
    <row r="1163" spans="1:3" x14ac:dyDescent="0.25">
      <c r="A1163" s="1">
        <v>42230</v>
      </c>
      <c r="B1163" s="3">
        <v>80.831525999999997</v>
      </c>
      <c r="C1163" s="11">
        <v>1.5830239405171637E-3</v>
      </c>
    </row>
    <row r="1164" spans="1:3" x14ac:dyDescent="0.25">
      <c r="A1164" s="1">
        <v>42233</v>
      </c>
      <c r="B1164" s="3">
        <v>81.568590999999998</v>
      </c>
      <c r="C1164" s="11">
        <v>9.1185337760418036E-3</v>
      </c>
    </row>
    <row r="1165" spans="1:3" x14ac:dyDescent="0.25">
      <c r="A1165" s="1">
        <v>42234</v>
      </c>
      <c r="B1165" s="3">
        <v>81.352384000000001</v>
      </c>
      <c r="C1165" s="11">
        <v>-2.6506158479554605E-3</v>
      </c>
    </row>
    <row r="1166" spans="1:3" x14ac:dyDescent="0.25">
      <c r="A1166" s="1">
        <v>42235</v>
      </c>
      <c r="B1166" s="3">
        <v>81.165657999999993</v>
      </c>
      <c r="C1166" s="11">
        <v>-2.295273854543799E-3</v>
      </c>
    </row>
    <row r="1167" spans="1:3" x14ac:dyDescent="0.25">
      <c r="A1167" s="1">
        <v>42236</v>
      </c>
      <c r="B1167" s="3">
        <v>80.015838000000002</v>
      </c>
      <c r="C1167" s="11">
        <v>-1.4166336210814571E-2</v>
      </c>
    </row>
    <row r="1168" spans="1:3" x14ac:dyDescent="0.25">
      <c r="A1168" s="1">
        <v>42237</v>
      </c>
      <c r="B1168" s="3">
        <v>77.637574999999998</v>
      </c>
      <c r="C1168" s="11">
        <v>-2.97224032072251E-2</v>
      </c>
    </row>
    <row r="1169" spans="1:3" x14ac:dyDescent="0.25">
      <c r="A1169" s="1">
        <v>42240</v>
      </c>
      <c r="B1169" s="3">
        <v>75.426378</v>
      </c>
      <c r="C1169" s="11">
        <v>-2.8481015796796828E-2</v>
      </c>
    </row>
    <row r="1170" spans="1:3" x14ac:dyDescent="0.25">
      <c r="A1170" s="1">
        <v>42241</v>
      </c>
      <c r="B1170" s="3">
        <v>73.726209999999995</v>
      </c>
      <c r="C1170" s="11">
        <v>-2.2540761535705785E-2</v>
      </c>
    </row>
    <row r="1171" spans="1:3" x14ac:dyDescent="0.25">
      <c r="A1171" s="1">
        <v>42242</v>
      </c>
      <c r="B1171" s="3">
        <v>75.298623000000006</v>
      </c>
      <c r="C1171" s="11">
        <v>2.132773405821365E-2</v>
      </c>
    </row>
    <row r="1172" spans="1:3" x14ac:dyDescent="0.25">
      <c r="A1172" s="1">
        <v>42243</v>
      </c>
      <c r="B1172" s="3">
        <v>75.731029000000007</v>
      </c>
      <c r="C1172" s="11">
        <v>5.7425485722361787E-3</v>
      </c>
    </row>
    <row r="1173" spans="1:3" x14ac:dyDescent="0.25">
      <c r="A1173" s="1">
        <v>42244</v>
      </c>
      <c r="B1173" s="3">
        <v>75.780169999999998</v>
      </c>
      <c r="C1173" s="11">
        <v>6.4888858171980809E-4</v>
      </c>
    </row>
    <row r="1174" spans="1:3" x14ac:dyDescent="0.25">
      <c r="A1174" s="1">
        <v>42247</v>
      </c>
      <c r="B1174" s="3">
        <v>75.406726000000006</v>
      </c>
      <c r="C1174" s="11">
        <v>-4.9279910562353198E-3</v>
      </c>
    </row>
    <row r="1175" spans="1:3" x14ac:dyDescent="0.25">
      <c r="A1175" s="1">
        <v>42248</v>
      </c>
      <c r="B1175" s="3">
        <v>74.109491000000006</v>
      </c>
      <c r="C1175" s="11">
        <v>-1.7203173626713357E-2</v>
      </c>
    </row>
    <row r="1176" spans="1:3" x14ac:dyDescent="0.25">
      <c r="A1176" s="1">
        <v>42249</v>
      </c>
      <c r="B1176" s="3">
        <v>75.288792999999998</v>
      </c>
      <c r="C1176" s="11">
        <v>1.5912968556213571E-2</v>
      </c>
    </row>
    <row r="1177" spans="1:3" x14ac:dyDescent="0.25">
      <c r="A1177" s="1">
        <v>42250</v>
      </c>
      <c r="B1177" s="3">
        <v>75.622926000000007</v>
      </c>
      <c r="C1177" s="11">
        <v>4.4380177538509407E-3</v>
      </c>
    </row>
    <row r="1178" spans="1:3" x14ac:dyDescent="0.25">
      <c r="A1178" s="1">
        <v>42251</v>
      </c>
      <c r="B1178" s="3">
        <v>74.463275999999993</v>
      </c>
      <c r="C1178" s="11">
        <v>-1.5334635425241458E-2</v>
      </c>
    </row>
    <row r="1179" spans="1:3" x14ac:dyDescent="0.25">
      <c r="A1179" s="1">
        <v>42255</v>
      </c>
      <c r="B1179" s="3">
        <v>76.330510000000004</v>
      </c>
      <c r="C1179" s="11">
        <v>2.5075904530442773E-2</v>
      </c>
    </row>
    <row r="1180" spans="1:3" x14ac:dyDescent="0.25">
      <c r="A1180" s="1">
        <v>42256</v>
      </c>
      <c r="B1180" s="3">
        <v>74.708963999999995</v>
      </c>
      <c r="C1180" s="11">
        <v>-2.1243746439005964E-2</v>
      </c>
    </row>
    <row r="1181" spans="1:3" x14ac:dyDescent="0.25">
      <c r="A1181" s="1">
        <v>42257</v>
      </c>
      <c r="B1181" s="3">
        <v>75.114453999999995</v>
      </c>
      <c r="C1181" s="11">
        <v>5.4275950072069047E-3</v>
      </c>
    </row>
    <row r="1182" spans="1:3" x14ac:dyDescent="0.25">
      <c r="A1182" s="1">
        <v>42258</v>
      </c>
      <c r="B1182" s="3">
        <v>75.608953</v>
      </c>
      <c r="C1182" s="11">
        <v>6.5832735734191019E-3</v>
      </c>
    </row>
    <row r="1183" spans="1:3" x14ac:dyDescent="0.25">
      <c r="A1183" s="1">
        <v>42261</v>
      </c>
      <c r="B1183" s="3">
        <v>75.361703000000006</v>
      </c>
      <c r="C1183" s="11">
        <v>-3.270115379060916E-3</v>
      </c>
    </row>
    <row r="1184" spans="1:3" x14ac:dyDescent="0.25">
      <c r="A1184" s="1">
        <v>42262</v>
      </c>
      <c r="B1184" s="3">
        <v>75.955108999999993</v>
      </c>
      <c r="C1184" s="11">
        <v>7.8741054989161716E-3</v>
      </c>
    </row>
    <row r="1185" spans="1:3" x14ac:dyDescent="0.25">
      <c r="A1185" s="1">
        <v>42263</v>
      </c>
      <c r="B1185" s="3">
        <v>76.410047000000006</v>
      </c>
      <c r="C1185" s="11">
        <v>5.9895641779674456E-3</v>
      </c>
    </row>
    <row r="1186" spans="1:3" x14ac:dyDescent="0.25">
      <c r="A1186" s="1">
        <v>42264</v>
      </c>
      <c r="B1186" s="3">
        <v>76.953992</v>
      </c>
      <c r="C1186" s="11">
        <v>7.1187627983005123E-3</v>
      </c>
    </row>
    <row r="1187" spans="1:3" x14ac:dyDescent="0.25">
      <c r="A1187" s="1">
        <v>42265</v>
      </c>
      <c r="B1187" s="3">
        <v>76.380377999999993</v>
      </c>
      <c r="C1187" s="11">
        <v>-7.4539862727330151E-3</v>
      </c>
    </row>
    <row r="1188" spans="1:3" x14ac:dyDescent="0.25">
      <c r="A1188" s="1">
        <v>42268</v>
      </c>
      <c r="B1188" s="3">
        <v>77.201241999999993</v>
      </c>
      <c r="C1188" s="11">
        <v>1.0747053385884007E-2</v>
      </c>
    </row>
    <row r="1189" spans="1:3" x14ac:dyDescent="0.25">
      <c r="A1189" s="1">
        <v>42269</v>
      </c>
      <c r="B1189" s="3">
        <v>76.410047000000006</v>
      </c>
      <c r="C1189" s="11">
        <v>-1.0248475018057193E-2</v>
      </c>
    </row>
    <row r="1190" spans="1:3" x14ac:dyDescent="0.25">
      <c r="A1190" s="1">
        <v>42270</v>
      </c>
      <c r="B1190" s="3">
        <v>76.775971999999996</v>
      </c>
      <c r="C1190" s="11">
        <v>4.7889644669370512E-3</v>
      </c>
    </row>
    <row r="1191" spans="1:3" x14ac:dyDescent="0.25">
      <c r="A1191" s="1">
        <v>42271</v>
      </c>
      <c r="B1191" s="3">
        <v>76.963883999999993</v>
      </c>
      <c r="C1191" s="11">
        <v>2.4475365808458564E-3</v>
      </c>
    </row>
    <row r="1192" spans="1:3" x14ac:dyDescent="0.25">
      <c r="A1192" s="1">
        <v>42272</v>
      </c>
      <c r="B1192" s="3">
        <v>77.349592999999999</v>
      </c>
      <c r="C1192" s="11">
        <v>5.0115584083569075E-3</v>
      </c>
    </row>
    <row r="1193" spans="1:3" x14ac:dyDescent="0.25">
      <c r="A1193" s="1">
        <v>42275</v>
      </c>
      <c r="B1193" s="3">
        <v>76.340817999999999</v>
      </c>
      <c r="C1193" s="11">
        <v>-1.3041762223622818E-2</v>
      </c>
    </row>
    <row r="1194" spans="1:3" x14ac:dyDescent="0.25">
      <c r="A1194" s="1">
        <v>42276</v>
      </c>
      <c r="B1194" s="3">
        <v>77.379261999999997</v>
      </c>
      <c r="C1194" s="11">
        <v>1.3602736088051851E-2</v>
      </c>
    </row>
    <row r="1195" spans="1:3" x14ac:dyDescent="0.25">
      <c r="A1195" s="1">
        <v>42277</v>
      </c>
      <c r="B1195" s="3">
        <v>78.180356000000003</v>
      </c>
      <c r="C1195" s="11">
        <v>1.0352825541293043E-2</v>
      </c>
    </row>
    <row r="1196" spans="1:3" x14ac:dyDescent="0.25">
      <c r="A1196" s="1">
        <v>42278</v>
      </c>
      <c r="B1196" s="3">
        <v>78.348483999999999</v>
      </c>
      <c r="C1196" s="11">
        <v>2.1505146382295296E-3</v>
      </c>
    </row>
    <row r="1197" spans="1:3" x14ac:dyDescent="0.25">
      <c r="A1197" s="1">
        <v>42279</v>
      </c>
      <c r="B1197" s="3">
        <v>78.694631999999999</v>
      </c>
      <c r="C1197" s="11">
        <v>4.4180561298416375E-3</v>
      </c>
    </row>
    <row r="1198" spans="1:3" x14ac:dyDescent="0.25">
      <c r="A1198" s="1">
        <v>42282</v>
      </c>
      <c r="B1198" s="3">
        <v>81.661627999999993</v>
      </c>
      <c r="C1198" s="11">
        <v>3.7702647875651731E-2</v>
      </c>
    </row>
    <row r="1199" spans="1:3" x14ac:dyDescent="0.25">
      <c r="A1199" s="1">
        <v>42283</v>
      </c>
      <c r="B1199" s="3">
        <v>81.058338000000006</v>
      </c>
      <c r="C1199" s="11">
        <v>-7.3876802945930381E-3</v>
      </c>
    </row>
    <row r="1200" spans="1:3" x14ac:dyDescent="0.25">
      <c r="A1200" s="1">
        <v>42284</v>
      </c>
      <c r="B1200" s="3">
        <v>82.195688000000004</v>
      </c>
      <c r="C1200" s="11">
        <v>1.4031252404903711E-2</v>
      </c>
    </row>
    <row r="1201" spans="1:3" x14ac:dyDescent="0.25">
      <c r="A1201" s="1">
        <v>42285</v>
      </c>
      <c r="B1201" s="3">
        <v>82.680295999999998</v>
      </c>
      <c r="C1201" s="11">
        <v>5.8957837301634895E-3</v>
      </c>
    </row>
    <row r="1202" spans="1:3" x14ac:dyDescent="0.25">
      <c r="A1202" s="1">
        <v>42286</v>
      </c>
      <c r="B1202" s="3">
        <v>82.779194000000004</v>
      </c>
      <c r="C1202" s="11">
        <v>1.1961495638574573E-3</v>
      </c>
    </row>
    <row r="1203" spans="1:3" x14ac:dyDescent="0.25">
      <c r="A1203" s="1">
        <v>42289</v>
      </c>
      <c r="B1203" s="3">
        <v>83.105564999999999</v>
      </c>
      <c r="C1203" s="11">
        <v>3.9426694587047393E-3</v>
      </c>
    </row>
    <row r="1204" spans="1:3" x14ac:dyDescent="0.25">
      <c r="A1204" s="1">
        <v>42290</v>
      </c>
      <c r="B1204" s="3">
        <v>82.680295999999998</v>
      </c>
      <c r="C1204" s="11">
        <v>-5.1172144729417354E-3</v>
      </c>
    </row>
    <row r="1205" spans="1:3" x14ac:dyDescent="0.25">
      <c r="A1205" s="1">
        <v>42291</v>
      </c>
      <c r="B1205" s="3">
        <v>81.889100999999997</v>
      </c>
      <c r="C1205" s="11">
        <v>-9.5693295534404216E-3</v>
      </c>
    </row>
    <row r="1206" spans="1:3" x14ac:dyDescent="0.25">
      <c r="A1206" s="1">
        <v>42292</v>
      </c>
      <c r="B1206" s="3">
        <v>82.067121</v>
      </c>
      <c r="C1206" s="11">
        <v>2.1739156716350278E-3</v>
      </c>
    </row>
    <row r="1207" spans="1:3" x14ac:dyDescent="0.25">
      <c r="A1207" s="1">
        <v>42293</v>
      </c>
      <c r="B1207" s="3">
        <v>83.204464000000002</v>
      </c>
      <c r="C1207" s="11">
        <v>1.385869256946398E-2</v>
      </c>
    </row>
    <row r="1208" spans="1:3" x14ac:dyDescent="0.25">
      <c r="A1208" s="1">
        <v>42296</v>
      </c>
      <c r="B1208" s="3">
        <v>83.965997000000002</v>
      </c>
      <c r="C1208" s="11">
        <v>9.152549795885952E-3</v>
      </c>
    </row>
    <row r="1209" spans="1:3" x14ac:dyDescent="0.25">
      <c r="A1209" s="1">
        <v>42297</v>
      </c>
      <c r="B1209" s="3">
        <v>83.797869000000006</v>
      </c>
      <c r="C1209" s="11">
        <v>-2.002334349701056E-3</v>
      </c>
    </row>
    <row r="1210" spans="1:3" x14ac:dyDescent="0.25">
      <c r="A1210" s="1">
        <v>42298</v>
      </c>
      <c r="B1210" s="3">
        <v>83.886875000000003</v>
      </c>
      <c r="C1210" s="11">
        <v>1.0621511150838178E-3</v>
      </c>
    </row>
    <row r="1211" spans="1:3" x14ac:dyDescent="0.25">
      <c r="A1211" s="1">
        <v>42299</v>
      </c>
      <c r="B1211" s="3">
        <v>88.614288000000002</v>
      </c>
      <c r="C1211" s="11">
        <v>5.6354620433768675E-2</v>
      </c>
    </row>
    <row r="1212" spans="1:3" x14ac:dyDescent="0.25">
      <c r="A1212" s="1">
        <v>42300</v>
      </c>
      <c r="B1212" s="3">
        <v>88.901099000000002</v>
      </c>
      <c r="C1212" s="11">
        <v>3.2366225184814455E-3</v>
      </c>
    </row>
    <row r="1213" spans="1:3" x14ac:dyDescent="0.25">
      <c r="A1213" s="1">
        <v>42303</v>
      </c>
      <c r="B1213" s="3">
        <v>88.891206999999994</v>
      </c>
      <c r="C1213" s="11">
        <v>-1.1126971557469479E-4</v>
      </c>
    </row>
    <row r="1214" spans="1:3" x14ac:dyDescent="0.25">
      <c r="A1214" s="1">
        <v>42304</v>
      </c>
      <c r="B1214" s="3">
        <v>89.494496999999996</v>
      </c>
      <c r="C1214" s="11">
        <v>6.7868355078135149E-3</v>
      </c>
    </row>
    <row r="1215" spans="1:3" x14ac:dyDescent="0.25">
      <c r="A1215" s="1">
        <v>42305</v>
      </c>
      <c r="B1215" s="3">
        <v>89.929659000000001</v>
      </c>
      <c r="C1215" s="11">
        <v>4.8624442238052405E-3</v>
      </c>
    </row>
    <row r="1216" spans="1:3" x14ac:dyDescent="0.25">
      <c r="A1216" s="1">
        <v>42306</v>
      </c>
      <c r="B1216" s="3">
        <v>89.089010999999999</v>
      </c>
      <c r="C1216" s="11">
        <v>-9.3478392929300623E-3</v>
      </c>
    </row>
    <row r="1217" spans="1:3" x14ac:dyDescent="0.25">
      <c r="A1217" s="1">
        <v>42307</v>
      </c>
      <c r="B1217" s="3">
        <v>88.386823000000007</v>
      </c>
      <c r="C1217" s="11">
        <v>-7.8818699648601168E-3</v>
      </c>
    </row>
    <row r="1218" spans="1:3" x14ac:dyDescent="0.25">
      <c r="A1218" s="1">
        <v>42310</v>
      </c>
      <c r="B1218" s="3">
        <v>88.159350000000003</v>
      </c>
      <c r="C1218" s="11">
        <v>-2.5736076066452049E-3</v>
      </c>
    </row>
    <row r="1219" spans="1:3" x14ac:dyDescent="0.25">
      <c r="A1219" s="1">
        <v>42311</v>
      </c>
      <c r="B1219" s="3">
        <v>87.259365000000003</v>
      </c>
      <c r="C1219" s="11">
        <v>-1.0208616556269992E-2</v>
      </c>
    </row>
    <row r="1220" spans="1:3" x14ac:dyDescent="0.25">
      <c r="A1220" s="1">
        <v>42312</v>
      </c>
      <c r="B1220" s="3">
        <v>87.209912000000003</v>
      </c>
      <c r="C1220" s="11">
        <v>-5.667357308868767E-4</v>
      </c>
    </row>
    <row r="1221" spans="1:3" x14ac:dyDescent="0.25">
      <c r="A1221" s="1">
        <v>42313</v>
      </c>
      <c r="B1221" s="3">
        <v>86.735189000000005</v>
      </c>
      <c r="C1221" s="11">
        <v>-5.4434523451875206E-3</v>
      </c>
    </row>
    <row r="1222" spans="1:3" x14ac:dyDescent="0.25">
      <c r="A1222" s="1">
        <v>42314</v>
      </c>
      <c r="B1222" s="3">
        <v>85.311036000000001</v>
      </c>
      <c r="C1222" s="11">
        <v>-1.6419552622408004E-2</v>
      </c>
    </row>
    <row r="1223" spans="1:3" x14ac:dyDescent="0.25">
      <c r="A1223" s="1">
        <v>42317</v>
      </c>
      <c r="B1223" s="3">
        <v>84.954995999999994</v>
      </c>
      <c r="C1223" s="11">
        <v>-4.1734342553290203E-3</v>
      </c>
    </row>
    <row r="1224" spans="1:3" x14ac:dyDescent="0.25">
      <c r="A1224" s="1">
        <v>42318</v>
      </c>
      <c r="B1224" s="3">
        <v>86.181352000000004</v>
      </c>
      <c r="C1224" s="11">
        <v>1.4435360576086777E-2</v>
      </c>
    </row>
    <row r="1225" spans="1:3" x14ac:dyDescent="0.25">
      <c r="A1225" s="1">
        <v>42319</v>
      </c>
      <c r="B1225" s="3">
        <v>87.506614999999996</v>
      </c>
      <c r="C1225" s="11">
        <v>1.5377607443429206E-2</v>
      </c>
    </row>
    <row r="1226" spans="1:3" x14ac:dyDescent="0.25">
      <c r="A1226" s="1">
        <v>42320</v>
      </c>
      <c r="B1226" s="3">
        <v>85.864873000000003</v>
      </c>
      <c r="C1226" s="11">
        <v>-1.8761347356425494E-2</v>
      </c>
    </row>
    <row r="1227" spans="1:3" x14ac:dyDescent="0.25">
      <c r="A1227" s="1">
        <v>42321</v>
      </c>
      <c r="B1227" s="3">
        <v>85.904433999999995</v>
      </c>
      <c r="C1227" s="11">
        <v>4.6073555597050687E-4</v>
      </c>
    </row>
    <row r="1228" spans="1:3" x14ac:dyDescent="0.25">
      <c r="A1228" s="1">
        <v>42324</v>
      </c>
      <c r="B1228" s="3">
        <v>87.051668000000006</v>
      </c>
      <c r="C1228" s="11">
        <v>1.3354770488331391E-2</v>
      </c>
    </row>
    <row r="1229" spans="1:3" x14ac:dyDescent="0.25">
      <c r="A1229" s="1">
        <v>42325</v>
      </c>
      <c r="B1229" s="3">
        <v>86.201136000000005</v>
      </c>
      <c r="C1229" s="11">
        <v>-9.7704273742348184E-3</v>
      </c>
    </row>
    <row r="1230" spans="1:3" x14ac:dyDescent="0.25">
      <c r="A1230" s="1">
        <v>42326</v>
      </c>
      <c r="B1230" s="3">
        <v>87.793418000000003</v>
      </c>
      <c r="C1230" s="11">
        <v>1.8471705523695155E-2</v>
      </c>
    </row>
    <row r="1231" spans="1:3" x14ac:dyDescent="0.25">
      <c r="A1231" s="1">
        <v>42327</v>
      </c>
      <c r="B1231" s="3">
        <v>88.337370000000007</v>
      </c>
      <c r="C1231" s="11">
        <v>6.195817549784933E-3</v>
      </c>
    </row>
    <row r="1232" spans="1:3" x14ac:dyDescent="0.25">
      <c r="A1232" s="1">
        <v>42328</v>
      </c>
      <c r="B1232" s="3">
        <v>86.913208999999995</v>
      </c>
      <c r="C1232" s="11">
        <v>-1.6121840620792902E-2</v>
      </c>
    </row>
    <row r="1233" spans="1:3" x14ac:dyDescent="0.25">
      <c r="A1233" s="1">
        <v>42331</v>
      </c>
      <c r="B1233" s="3">
        <v>88.159350000000003</v>
      </c>
      <c r="C1233" s="11">
        <v>1.4337763089612866E-2</v>
      </c>
    </row>
    <row r="1234" spans="1:3" x14ac:dyDescent="0.25">
      <c r="A1234" s="1">
        <v>42332</v>
      </c>
      <c r="B1234" s="3">
        <v>88.456052</v>
      </c>
      <c r="C1234" s="11">
        <v>3.3655193691876839E-3</v>
      </c>
    </row>
    <row r="1235" spans="1:3" x14ac:dyDescent="0.25">
      <c r="A1235" s="1">
        <v>42333</v>
      </c>
      <c r="B1235" s="3">
        <v>88.802200999999997</v>
      </c>
      <c r="C1235" s="11">
        <v>3.9132313976662321E-3</v>
      </c>
    </row>
    <row r="1236" spans="1:3" x14ac:dyDescent="0.25">
      <c r="A1236" s="1">
        <v>42335</v>
      </c>
      <c r="B1236" s="3">
        <v>89.573617999999996</v>
      </c>
      <c r="C1236" s="11">
        <v>8.686913064238121E-3</v>
      </c>
    </row>
    <row r="1237" spans="1:3" x14ac:dyDescent="0.25">
      <c r="A1237" s="1">
        <v>42338</v>
      </c>
      <c r="B1237" s="3">
        <v>88.762640000000005</v>
      </c>
      <c r="C1237" s="11">
        <v>-9.0537595567479652E-3</v>
      </c>
    </row>
    <row r="1238" spans="1:3" x14ac:dyDescent="0.25">
      <c r="A1238" s="1">
        <v>42339</v>
      </c>
      <c r="B1238" s="3">
        <v>90.631846999999993</v>
      </c>
      <c r="C1238" s="11">
        <v>2.1058488120677669E-2</v>
      </c>
    </row>
    <row r="1239" spans="1:3" x14ac:dyDescent="0.25">
      <c r="A1239" s="1">
        <v>42340</v>
      </c>
      <c r="B1239" s="3">
        <v>89.850537000000003</v>
      </c>
      <c r="C1239" s="11">
        <v>-8.6207004034684481E-3</v>
      </c>
    </row>
    <row r="1240" spans="1:3" x14ac:dyDescent="0.25">
      <c r="A1240" s="1">
        <v>42341</v>
      </c>
      <c r="B1240" s="3">
        <v>88.802200999999997</v>
      </c>
      <c r="C1240" s="11">
        <v>-1.166755408484655E-2</v>
      </c>
    </row>
    <row r="1241" spans="1:3" x14ac:dyDescent="0.25">
      <c r="A1241" s="1">
        <v>42342</v>
      </c>
      <c r="B1241" s="3">
        <v>91.403265000000005</v>
      </c>
      <c r="C1241" s="11">
        <v>2.9290535264998759E-2</v>
      </c>
    </row>
    <row r="1242" spans="1:3" x14ac:dyDescent="0.25">
      <c r="A1242" s="1">
        <v>42345</v>
      </c>
      <c r="B1242" s="3">
        <v>90.809866999999997</v>
      </c>
      <c r="C1242" s="11">
        <v>-6.4920875638305436E-3</v>
      </c>
    </row>
    <row r="1243" spans="1:3" x14ac:dyDescent="0.25">
      <c r="A1243" s="1">
        <v>42346</v>
      </c>
      <c r="B1243" s="3">
        <v>91.541724000000002</v>
      </c>
      <c r="C1243" s="11">
        <v>8.0592233440888658E-3</v>
      </c>
    </row>
    <row r="1244" spans="1:3" x14ac:dyDescent="0.25">
      <c r="A1244" s="1">
        <v>42347</v>
      </c>
      <c r="B1244" s="3">
        <v>89.939550999999994</v>
      </c>
      <c r="C1244" s="11">
        <v>-1.7502106471143232E-2</v>
      </c>
    </row>
    <row r="1245" spans="1:3" x14ac:dyDescent="0.25">
      <c r="A1245" s="1">
        <v>42348</v>
      </c>
      <c r="B1245" s="3">
        <v>90.555987999999999</v>
      </c>
      <c r="C1245" s="11">
        <v>6.8539034623377746E-3</v>
      </c>
    </row>
    <row r="1246" spans="1:3" x14ac:dyDescent="0.25">
      <c r="A1246" s="1">
        <v>42349</v>
      </c>
      <c r="B1246" s="3">
        <v>89.919670999999994</v>
      </c>
      <c r="C1246" s="11">
        <v>-7.0267799408251759E-3</v>
      </c>
    </row>
    <row r="1247" spans="1:3" x14ac:dyDescent="0.25">
      <c r="A1247" s="1">
        <v>42352</v>
      </c>
      <c r="B1247" s="3">
        <v>91.301672999999994</v>
      </c>
      <c r="C1247" s="11">
        <v>1.536929555714233E-2</v>
      </c>
    </row>
    <row r="1248" spans="1:3" x14ac:dyDescent="0.25">
      <c r="A1248" s="1">
        <v>42353</v>
      </c>
      <c r="B1248" s="3">
        <v>92.793042999999997</v>
      </c>
      <c r="C1248" s="11">
        <v>1.6334530912703028E-2</v>
      </c>
    </row>
    <row r="1249" spans="1:3" x14ac:dyDescent="0.25">
      <c r="A1249" s="1">
        <v>42354</v>
      </c>
      <c r="B1249" s="3">
        <v>93.538728000000006</v>
      </c>
      <c r="C1249" s="11">
        <v>8.0360011471981678E-3</v>
      </c>
    </row>
    <row r="1250" spans="1:3" x14ac:dyDescent="0.25">
      <c r="A1250" s="1">
        <v>42355</v>
      </c>
      <c r="B1250" s="3">
        <v>92.494765999999998</v>
      </c>
      <c r="C1250" s="11">
        <v>-1.1160746167085012E-2</v>
      </c>
    </row>
    <row r="1251" spans="1:3" x14ac:dyDescent="0.25">
      <c r="A1251" s="1">
        <v>42356</v>
      </c>
      <c r="B1251" s="3">
        <v>91.112763000000001</v>
      </c>
      <c r="C1251" s="11">
        <v>-1.494141841496196E-2</v>
      </c>
    </row>
    <row r="1252" spans="1:3" x14ac:dyDescent="0.25">
      <c r="A1252" s="1">
        <v>42359</v>
      </c>
      <c r="B1252" s="3">
        <v>91.649658000000002</v>
      </c>
      <c r="C1252" s="11">
        <v>5.892643163504999E-3</v>
      </c>
    </row>
    <row r="1253" spans="1:3" x14ac:dyDescent="0.25">
      <c r="A1253" s="1">
        <v>42360</v>
      </c>
      <c r="B1253" s="3">
        <v>93.001834000000002</v>
      </c>
      <c r="C1253" s="11">
        <v>1.4753748453703995E-2</v>
      </c>
    </row>
    <row r="1254" spans="1:3" x14ac:dyDescent="0.25">
      <c r="A1254" s="1">
        <v>42361</v>
      </c>
      <c r="B1254" s="3">
        <v>93.310047999999995</v>
      </c>
      <c r="C1254" s="11">
        <v>3.3140636774968593E-3</v>
      </c>
    </row>
    <row r="1255" spans="1:3" x14ac:dyDescent="0.25">
      <c r="A1255" s="1">
        <v>42362</v>
      </c>
      <c r="B1255" s="3">
        <v>93.379644999999996</v>
      </c>
      <c r="C1255" s="11">
        <v>7.4586822632436854E-4</v>
      </c>
    </row>
    <row r="1256" spans="1:3" x14ac:dyDescent="0.25">
      <c r="A1256" s="1">
        <v>42366</v>
      </c>
      <c r="B1256" s="3">
        <v>93.787289000000001</v>
      </c>
      <c r="C1256" s="11">
        <v>4.3654481659252909E-3</v>
      </c>
    </row>
    <row r="1257" spans="1:3" x14ac:dyDescent="0.25">
      <c r="A1257" s="1">
        <v>42367</v>
      </c>
      <c r="B1257" s="3">
        <v>94.443488000000002</v>
      </c>
      <c r="C1257" s="11">
        <v>6.996673077947704E-3</v>
      </c>
    </row>
    <row r="1258" spans="1:3" x14ac:dyDescent="0.25">
      <c r="A1258" s="1">
        <v>42368</v>
      </c>
      <c r="B1258" s="3">
        <v>94.105447999999996</v>
      </c>
      <c r="C1258" s="11">
        <v>-3.5792833064361893E-3</v>
      </c>
    </row>
    <row r="1259" spans="1:3" x14ac:dyDescent="0.25">
      <c r="A1259" s="1">
        <v>42369</v>
      </c>
      <c r="B1259" s="3">
        <v>92.663786000000002</v>
      </c>
      <c r="C1259" s="11">
        <v>-1.5319644405709581E-2</v>
      </c>
    </row>
  </sheetData>
  <mergeCells count="3">
    <mergeCell ref="G1:K1"/>
    <mergeCell ref="H6:I6"/>
    <mergeCell ref="G6:G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5DFD8-C954-4B35-AAC5-2536414D83A2}">
  <dimension ref="B2:H33"/>
  <sheetViews>
    <sheetView topLeftCell="B1" workbookViewId="0">
      <selection activeCell="E3" sqref="E3:E33"/>
    </sheetView>
  </sheetViews>
  <sheetFormatPr defaultRowHeight="15" x14ac:dyDescent="0.25"/>
  <cols>
    <col min="3" max="4" width="12.7109375" bestFit="1" customWidth="1"/>
    <col min="5" max="6" width="25.7109375" bestFit="1" customWidth="1"/>
    <col min="7" max="7" width="19.85546875" bestFit="1" customWidth="1"/>
  </cols>
  <sheetData>
    <row r="2" spans="2:8" x14ac:dyDescent="0.25">
      <c r="B2" s="4" t="s">
        <v>53</v>
      </c>
      <c r="C2" s="4" t="s">
        <v>54</v>
      </c>
      <c r="D2" s="4"/>
      <c r="E2" s="4"/>
      <c r="F2" s="4"/>
      <c r="G2" s="4"/>
      <c r="H2" s="4"/>
    </row>
    <row r="3" spans="2:8" x14ac:dyDescent="0.25">
      <c r="B3" s="4"/>
      <c r="C3" s="4" t="s">
        <v>56</v>
      </c>
      <c r="D3" s="4" t="s">
        <v>55</v>
      </c>
      <c r="E3" s="42" t="s">
        <v>60</v>
      </c>
      <c r="F3" s="4" t="s">
        <v>61</v>
      </c>
      <c r="G3" s="4" t="s">
        <v>62</v>
      </c>
      <c r="H3" s="4"/>
    </row>
    <row r="4" spans="2:8" x14ac:dyDescent="0.25">
      <c r="B4">
        <v>1</v>
      </c>
      <c r="C4" s="3">
        <v>-5.803178612421659E-2</v>
      </c>
      <c r="D4" s="3">
        <v>-5.406743761163213E-2</v>
      </c>
      <c r="E4" s="11">
        <f>NORMDIST(D4,0,1,TRUE)-NORMDIST(C4,0,1,TRUE)</f>
        <v>1.5790628948311736E-3</v>
      </c>
      <c r="F4" s="11">
        <f>NORMDIST(D4,1,1,TRUE)-NORMDIST(C4,1,1,TRUE)</f>
        <v>9.0554589604865954E-4</v>
      </c>
      <c r="G4" s="11">
        <f>NORMDIST(D4,0,1.5,TRUE)-NORMDIST(C4,0,1.5,TRUE)</f>
        <v>1.0536280307816837E-3</v>
      </c>
    </row>
    <row r="5" spans="2:8" x14ac:dyDescent="0.25">
      <c r="B5">
        <v>2</v>
      </c>
      <c r="C5" s="3">
        <v>-5.406743761163213E-2</v>
      </c>
      <c r="D5" s="3">
        <v>-5.0103089099047669E-2</v>
      </c>
      <c r="E5" s="11">
        <f t="shared" ref="E5:E33" si="0">NORMDIST(D5,0,1,TRUE)-NORMDIST(C5,0,1,TRUE)</f>
        <v>1.5794013904244508E-3</v>
      </c>
      <c r="F5" s="11">
        <f t="shared" ref="F5:F33" si="1">NORMDIST(D5,1,1,TRUE)-NORMDIST(C5,1,1,TRUE)</f>
        <v>9.0933780436552869E-4</v>
      </c>
      <c r="G5" s="11">
        <f t="shared" ref="G5:G33" si="2">NORMDIST(D5,0,1.5,TRUE)-NORMDIST(C5,0,1.5,TRUE)</f>
        <v>1.0537284074661479E-3</v>
      </c>
    </row>
    <row r="6" spans="2:8" x14ac:dyDescent="0.25">
      <c r="B6">
        <v>3</v>
      </c>
      <c r="C6" s="3">
        <v>-5.0103089099047669E-2</v>
      </c>
      <c r="D6" s="3">
        <v>-4.6138740586463209E-2</v>
      </c>
      <c r="E6" s="11">
        <f t="shared" si="0"/>
        <v>1.5797151315203317E-3</v>
      </c>
      <c r="F6" s="11">
        <f t="shared" si="1"/>
        <v>9.1313124010725111E-4</v>
      </c>
      <c r="G6" s="11">
        <f t="shared" si="2"/>
        <v>1.0538214328384976E-3</v>
      </c>
    </row>
    <row r="7" spans="2:8" x14ac:dyDescent="0.25">
      <c r="B7">
        <v>4</v>
      </c>
      <c r="C7" s="3">
        <v>-4.6138740586463209E-2</v>
      </c>
      <c r="D7" s="3">
        <v>-4.2174392073878748E-2</v>
      </c>
      <c r="E7" s="11">
        <f t="shared" si="0"/>
        <v>1.5800041033388612E-3</v>
      </c>
      <c r="F7" s="11">
        <f t="shared" si="1"/>
        <v>9.1692609016236215E-4</v>
      </c>
      <c r="G7" s="11">
        <f t="shared" si="2"/>
        <v>1.0539071049501803E-3</v>
      </c>
    </row>
    <row r="8" spans="2:8" x14ac:dyDescent="0.25">
      <c r="B8">
        <v>5</v>
      </c>
      <c r="C8" s="3">
        <v>-4.2174392073878748E-2</v>
      </c>
      <c r="D8" s="3">
        <v>-3.8210043561294288E-2</v>
      </c>
      <c r="E8" s="11">
        <f t="shared" si="0"/>
        <v>1.5802682922655409E-3</v>
      </c>
      <c r="F8" s="11">
        <f t="shared" si="1"/>
        <v>9.2072224088174393E-4</v>
      </c>
      <c r="G8" s="11">
        <f t="shared" si="2"/>
        <v>1.0539854220065203E-3</v>
      </c>
    </row>
    <row r="9" spans="2:8" x14ac:dyDescent="0.25">
      <c r="B9">
        <v>6</v>
      </c>
      <c r="C9" s="3">
        <v>-3.8210043561294288E-2</v>
      </c>
      <c r="D9" s="3">
        <v>-3.4245695048709827E-2</v>
      </c>
      <c r="E9" s="11">
        <f t="shared" si="0"/>
        <v>1.580507685851662E-3</v>
      </c>
      <c r="F9" s="11">
        <f t="shared" si="1"/>
        <v>9.2451957808284413E-4</v>
      </c>
      <c r="G9" s="11">
        <f t="shared" si="2"/>
        <v>1.0540563823668858E-3</v>
      </c>
    </row>
    <row r="10" spans="2:8" x14ac:dyDescent="0.25">
      <c r="B10">
        <v>7</v>
      </c>
      <c r="C10" s="3">
        <v>-3.4245695048709827E-2</v>
      </c>
      <c r="D10" s="3">
        <v>-3.0281346536125367E-2</v>
      </c>
      <c r="E10" s="11">
        <f t="shared" si="0"/>
        <v>1.5807222728160819E-3</v>
      </c>
      <c r="F10" s="11">
        <f t="shared" si="1"/>
        <v>9.2831798705630963E-4</v>
      </c>
      <c r="G10" s="11">
        <f t="shared" si="2"/>
        <v>1.054119984544577E-3</v>
      </c>
    </row>
    <row r="11" spans="2:8" x14ac:dyDescent="0.25">
      <c r="B11">
        <v>8</v>
      </c>
      <c r="C11" s="3">
        <v>-3.0281346536125367E-2</v>
      </c>
      <c r="D11" s="3">
        <v>-2.6316998023540907E-2</v>
      </c>
      <c r="E11" s="11">
        <f t="shared" si="0"/>
        <v>1.5809120430451684E-3</v>
      </c>
      <c r="F11" s="11">
        <f t="shared" si="1"/>
        <v>9.3211735256887307E-4</v>
      </c>
      <c r="G11" s="11">
        <f t="shared" si="2"/>
        <v>1.0541762272071598E-3</v>
      </c>
    </row>
    <row r="12" spans="2:8" x14ac:dyDescent="0.25">
      <c r="B12">
        <v>9</v>
      </c>
      <c r="C12" s="3">
        <v>-2.6316998023540907E-2</v>
      </c>
      <c r="D12" s="3">
        <v>-2.2352649510956446E-2</v>
      </c>
      <c r="E12" s="11">
        <f t="shared" si="0"/>
        <v>1.5810769875946873E-3</v>
      </c>
      <c r="F12" s="11">
        <f t="shared" si="1"/>
        <v>9.3591755887029171E-4</v>
      </c>
      <c r="G12" s="11">
        <f t="shared" si="2"/>
        <v>1.0542251091760768E-3</v>
      </c>
    </row>
    <row r="13" spans="2:8" x14ac:dyDescent="0.25">
      <c r="B13">
        <v>10</v>
      </c>
      <c r="C13" s="3">
        <v>-2.2352649510956446E-2</v>
      </c>
      <c r="D13" s="3">
        <v>-1.8388300998371986E-2</v>
      </c>
      <c r="E13" s="11">
        <f t="shared" si="0"/>
        <v>1.5812170986895246E-3</v>
      </c>
      <c r="F13" s="11">
        <f t="shared" si="1"/>
        <v>9.3971848969720551E-4</v>
      </c>
      <c r="G13" s="11">
        <f t="shared" si="2"/>
        <v>1.054266629427314E-3</v>
      </c>
    </row>
    <row r="14" spans="2:8" x14ac:dyDescent="0.25">
      <c r="B14">
        <v>11</v>
      </c>
      <c r="C14" s="3">
        <v>-1.8388300998371986E-2</v>
      </c>
      <c r="D14" s="3">
        <v>-1.4423952485787527E-2</v>
      </c>
      <c r="E14" s="11">
        <f t="shared" si="0"/>
        <v>1.5813323697248527E-3</v>
      </c>
      <c r="F14" s="11">
        <f t="shared" si="1"/>
        <v>9.4352002827963188E-4</v>
      </c>
      <c r="G14" s="11">
        <f t="shared" si="2"/>
        <v>1.0543007870907894E-3</v>
      </c>
    </row>
    <row r="15" spans="2:8" x14ac:dyDescent="0.25">
      <c r="B15">
        <v>12</v>
      </c>
      <c r="C15" s="3">
        <v>-1.4423952485787527E-2</v>
      </c>
      <c r="D15" s="3">
        <v>-1.0459603973203068E-2</v>
      </c>
      <c r="E15" s="11">
        <f t="shared" si="0"/>
        <v>1.5814227952665738E-3</v>
      </c>
      <c r="F15" s="11">
        <f t="shared" si="1"/>
        <v>9.4732205734482378E-4</v>
      </c>
      <c r="G15" s="11">
        <f t="shared" si="2"/>
        <v>1.0543275814508535E-3</v>
      </c>
    </row>
    <row r="16" spans="2:8" x14ac:dyDescent="0.25">
      <c r="B16">
        <v>13</v>
      </c>
      <c r="C16" s="3">
        <v>-1.0459603973203068E-2</v>
      </c>
      <c r="D16" s="3">
        <v>-6.4952554606186094E-3</v>
      </c>
      <c r="E16" s="11">
        <f t="shared" si="0"/>
        <v>1.5814883710515981E-3</v>
      </c>
      <c r="F16" s="11">
        <f t="shared" si="1"/>
        <v>9.5112445912384769E-4</v>
      </c>
      <c r="G16" s="11">
        <f t="shared" si="2"/>
        <v>1.0543470119459553E-3</v>
      </c>
    </row>
    <row r="17" spans="2:7" x14ac:dyDescent="0.25">
      <c r="B17">
        <v>14</v>
      </c>
      <c r="C17" s="3">
        <v>-6.4952554606186094E-3</v>
      </c>
      <c r="D17" s="3">
        <v>-2.5309069480341506E-3</v>
      </c>
      <c r="E17" s="11">
        <f t="shared" si="0"/>
        <v>1.5815290939883431E-3</v>
      </c>
      <c r="F17" s="11">
        <f t="shared" si="1"/>
        <v>9.5492711535646868E-4</v>
      </c>
      <c r="G17" s="11">
        <f t="shared" si="2"/>
        <v>1.054359078168976E-3</v>
      </c>
    </row>
    <row r="18" spans="2:7" x14ac:dyDescent="0.25">
      <c r="B18">
        <v>15</v>
      </c>
      <c r="C18" s="3">
        <v>-2.5309069480341506E-3</v>
      </c>
      <c r="D18" s="3">
        <v>1.4334415645503081E-3</v>
      </c>
      <c r="E18" s="11">
        <f t="shared" si="0"/>
        <v>1.5815449621567335E-3</v>
      </c>
      <c r="F18" s="11">
        <f t="shared" si="1"/>
        <v>9.5872990729664598E-4</v>
      </c>
      <c r="G18" s="11">
        <f t="shared" si="2"/>
        <v>1.054363779867229E-3</v>
      </c>
    </row>
    <row r="19" spans="2:7" x14ac:dyDescent="0.25">
      <c r="B19">
        <v>16</v>
      </c>
      <c r="C19" s="3">
        <v>1.4334415645503081E-3</v>
      </c>
      <c r="D19" s="3">
        <v>5.3977900771347669E-3</v>
      </c>
      <c r="E19" s="11">
        <f t="shared" si="0"/>
        <v>1.58153597480859E-3</v>
      </c>
      <c r="F19" s="11">
        <f t="shared" si="1"/>
        <v>9.625327157179453E-4</v>
      </c>
      <c r="G19" s="11">
        <f t="shared" si="2"/>
        <v>1.0543611169417932E-3</v>
      </c>
    </row>
    <row r="20" spans="2:7" x14ac:dyDescent="0.25">
      <c r="B20">
        <v>17</v>
      </c>
      <c r="C20" s="3">
        <v>5.3977900771347669E-3</v>
      </c>
      <c r="D20" s="3">
        <v>9.3621385897192256E-3</v>
      </c>
      <c r="E20" s="11">
        <f t="shared" si="0"/>
        <v>1.5815021323679623E-3</v>
      </c>
      <c r="F20" s="11">
        <f t="shared" si="1"/>
        <v>9.6633542091958957E-4</v>
      </c>
      <c r="G20" s="11">
        <f t="shared" si="2"/>
        <v>1.0543510894490682E-3</v>
      </c>
    </row>
    <row r="21" spans="2:7" x14ac:dyDescent="0.25">
      <c r="B21">
        <v>18</v>
      </c>
      <c r="C21" s="3">
        <v>9.3621385897192256E-3</v>
      </c>
      <c r="D21" s="3">
        <v>1.3326487102303684E-2</v>
      </c>
      <c r="E21" s="11">
        <f t="shared" si="0"/>
        <v>1.5814434364299634E-3</v>
      </c>
      <c r="F21" s="11">
        <f t="shared" si="1"/>
        <v>9.7013790273167699E-4</v>
      </c>
      <c r="G21" s="11">
        <f t="shared" si="2"/>
        <v>1.0543336975986639E-3</v>
      </c>
    </row>
    <row r="22" spans="2:7" x14ac:dyDescent="0.25">
      <c r="B22">
        <v>19</v>
      </c>
      <c r="C22" s="3">
        <v>1.3326487102303684E-2</v>
      </c>
      <c r="D22" s="3">
        <v>1.7290835614888145E-2</v>
      </c>
      <c r="E22" s="11">
        <f t="shared" si="0"/>
        <v>1.5813598897622683E-3</v>
      </c>
      <c r="F22" s="11">
        <f t="shared" si="1"/>
        <v>9.739400405210652E-4</v>
      </c>
      <c r="G22" s="11">
        <f t="shared" si="2"/>
        <v>1.0543089417550666E-3</v>
      </c>
    </row>
    <row r="23" spans="2:7" x14ac:dyDescent="0.25">
      <c r="B23">
        <v>20</v>
      </c>
      <c r="C23" s="3">
        <v>1.7290835614888145E-2</v>
      </c>
      <c r="D23" s="3">
        <v>2.1255184127472605E-2</v>
      </c>
      <c r="E23" s="11">
        <f t="shared" si="0"/>
        <v>1.581251496303504E-3</v>
      </c>
      <c r="F23" s="11">
        <f t="shared" si="1"/>
        <v>9.7774171319706116E-4</v>
      </c>
      <c r="G23" s="11">
        <f t="shared" si="2"/>
        <v>1.0542768224373056E-3</v>
      </c>
    </row>
    <row r="24" spans="2:7" x14ac:dyDescent="0.25">
      <c r="B24">
        <v>21</v>
      </c>
      <c r="C24" s="3">
        <v>2.1255184127472605E-2</v>
      </c>
      <c r="D24" s="3">
        <v>2.5219532640057066E-2</v>
      </c>
      <c r="E24" s="11">
        <f t="shared" si="0"/>
        <v>1.5811182611638053E-3</v>
      </c>
      <c r="F24" s="11">
        <f t="shared" si="1"/>
        <v>9.8154279921744414E-4</v>
      </c>
      <c r="G24" s="11">
        <f t="shared" si="2"/>
        <v>1.054237340318176E-3</v>
      </c>
    </row>
    <row r="25" spans="2:7" x14ac:dyDescent="0.25">
      <c r="B25">
        <v>22</v>
      </c>
      <c r="C25" s="3">
        <v>2.5219532640057066E-2</v>
      </c>
      <c r="D25" s="3">
        <v>2.9183881152641526E-2</v>
      </c>
      <c r="E25" s="11">
        <f t="shared" si="0"/>
        <v>1.5809601906235926E-3</v>
      </c>
      <c r="F25" s="11">
        <f t="shared" si="1"/>
        <v>9.8534317659423887E-4</v>
      </c>
      <c r="G25" s="11">
        <f t="shared" si="2"/>
        <v>1.0541904962250159E-3</v>
      </c>
    </row>
    <row r="26" spans="2:7" x14ac:dyDescent="0.25">
      <c r="B26">
        <v>23</v>
      </c>
      <c r="C26" s="3">
        <v>2.9183881152641526E-2</v>
      </c>
      <c r="D26" s="3">
        <v>3.3148229665225987E-2</v>
      </c>
      <c r="E26" s="11">
        <f t="shared" si="0"/>
        <v>1.580777292134572E-3</v>
      </c>
      <c r="F26" s="11">
        <f t="shared" si="1"/>
        <v>9.8914272289954419E-4</v>
      </c>
      <c r="G26" s="11">
        <f t="shared" si="2"/>
        <v>1.0541362911394847E-3</v>
      </c>
    </row>
    <row r="27" spans="2:7" x14ac:dyDescent="0.25">
      <c r="B27">
        <v>24</v>
      </c>
      <c r="C27" s="3">
        <v>3.3148229665225987E-2</v>
      </c>
      <c r="D27" s="3">
        <v>3.7112578177810447E-2</v>
      </c>
      <c r="E27" s="11">
        <f t="shared" si="0"/>
        <v>1.580569574316959E-3</v>
      </c>
      <c r="F27" s="11">
        <f t="shared" si="1"/>
        <v>9.9294131527188911E-4</v>
      </c>
      <c r="G27" s="11">
        <f t="shared" si="2"/>
        <v>1.0540747261968963E-3</v>
      </c>
    </row>
    <row r="28" spans="2:7" x14ac:dyDescent="0.25">
      <c r="B28">
        <v>25</v>
      </c>
      <c r="C28" s="3">
        <v>3.7112578177810447E-2</v>
      </c>
      <c r="D28" s="3">
        <v>4.1076926690394908E-2</v>
      </c>
      <c r="E28" s="11">
        <f t="shared" si="0"/>
        <v>1.5803370469609224E-3</v>
      </c>
      <c r="F28" s="11">
        <f t="shared" si="1"/>
        <v>9.9673883042178391E-4</v>
      </c>
      <c r="G28" s="11">
        <f t="shared" si="2"/>
        <v>1.054005802687441E-3</v>
      </c>
    </row>
    <row r="29" spans="2:7" x14ac:dyDescent="0.25">
      <c r="B29">
        <v>26</v>
      </c>
      <c r="C29" s="3">
        <v>4.1076926690394908E-2</v>
      </c>
      <c r="D29" s="3">
        <v>4.5041275202979368E-2</v>
      </c>
      <c r="E29" s="11">
        <f t="shared" si="0"/>
        <v>1.5800797210245854E-3</v>
      </c>
      <c r="F29" s="11">
        <f t="shared" si="1"/>
        <v>1.0005351446382704E-3</v>
      </c>
      <c r="G29" s="11">
        <f t="shared" si="2"/>
        <v>1.0539295220550748E-3</v>
      </c>
    </row>
    <row r="30" spans="2:7" x14ac:dyDescent="0.25">
      <c r="B30">
        <v>27</v>
      </c>
      <c r="C30" s="3">
        <v>4.5041275202979368E-2</v>
      </c>
      <c r="D30" s="3">
        <v>4.9005623715563829E-2</v>
      </c>
      <c r="E30" s="11">
        <f t="shared" si="0"/>
        <v>1.5797976086331378E-3</v>
      </c>
      <c r="F30" s="11">
        <f t="shared" si="1"/>
        <v>1.0043301337950283E-3</v>
      </c>
      <c r="G30" s="11">
        <f t="shared" si="2"/>
        <v>1.0538458858975197E-3</v>
      </c>
    </row>
    <row r="31" spans="2:7" x14ac:dyDescent="0.25">
      <c r="B31">
        <v>28</v>
      </c>
      <c r="C31" s="3">
        <v>4.9005623715563829E-2</v>
      </c>
      <c r="D31" s="3">
        <v>5.2969972228148289E-2</v>
      </c>
      <c r="E31" s="11">
        <f t="shared" si="0"/>
        <v>1.5794907230788358E-3</v>
      </c>
      <c r="F31" s="11">
        <f t="shared" si="1"/>
        <v>1.0081236733564536E-3</v>
      </c>
      <c r="G31" s="11">
        <f t="shared" si="2"/>
        <v>1.0537548959674847E-3</v>
      </c>
    </row>
    <row r="32" spans="2:7" x14ac:dyDescent="0.25">
      <c r="B32">
        <v>29</v>
      </c>
      <c r="C32" s="3">
        <v>5.2969972228148289E-2</v>
      </c>
      <c r="D32" s="3">
        <v>5.693432074073275E-2</v>
      </c>
      <c r="E32" s="11">
        <f t="shared" si="0"/>
        <v>1.5791590788192256E-3</v>
      </c>
      <c r="F32" s="11">
        <f t="shared" si="1"/>
        <v>1.0119156383842087E-3</v>
      </c>
      <c r="G32" s="11">
        <f t="shared" si="2"/>
        <v>1.0536565541701126E-3</v>
      </c>
    </row>
    <row r="33" spans="2:7" x14ac:dyDescent="0.25">
      <c r="B33">
        <v>30</v>
      </c>
      <c r="C33" s="3">
        <v>5.693432074073275E-2</v>
      </c>
      <c r="D33" s="3">
        <v>6.089866925331721E-2</v>
      </c>
      <c r="E33" s="11">
        <f t="shared" si="0"/>
        <v>1.5788026914753672E-3</v>
      </c>
      <c r="F33" s="11">
        <f t="shared" si="1"/>
        <v>1.0157059035429961E-3</v>
      </c>
      <c r="G33" s="11">
        <f t="shared" si="2"/>
        <v>1.0535508625659773E-3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60FC-EAC9-4FE6-97B7-06804C1288B1}">
  <dimension ref="A1:Q1259"/>
  <sheetViews>
    <sheetView workbookViewId="0">
      <selection sqref="A1:C1048576"/>
    </sheetView>
  </sheetViews>
  <sheetFormatPr defaultRowHeight="15" x14ac:dyDescent="0.25"/>
  <cols>
    <col min="1" max="1" width="10.7109375" bestFit="1" customWidth="1"/>
    <col min="3" max="3" width="18.5703125" bestFit="1" customWidth="1"/>
    <col min="7" max="7" width="9.5703125" bestFit="1" customWidth="1"/>
    <col min="8" max="8" width="13.28515625" bestFit="1" customWidth="1"/>
    <col min="9" max="9" width="20.42578125" bestFit="1" customWidth="1"/>
    <col min="10" max="10" width="14.85546875" bestFit="1" customWidth="1"/>
    <col min="11" max="11" width="27.140625" bestFit="1" customWidth="1"/>
    <col min="12" max="12" width="22.5703125" bestFit="1" customWidth="1"/>
    <col min="14" max="14" width="18.140625" bestFit="1" customWidth="1"/>
    <col min="15" max="15" width="16" bestFit="1" customWidth="1"/>
    <col min="16" max="16" width="9.7109375" bestFit="1" customWidth="1"/>
    <col min="17" max="17" width="8.42578125" bestFit="1" customWidth="1"/>
  </cols>
  <sheetData>
    <row r="1" spans="1:17" ht="15.75" thickBot="1" x14ac:dyDescent="0.3">
      <c r="A1" s="4" t="s">
        <v>0</v>
      </c>
      <c r="B1" s="4" t="s">
        <v>6</v>
      </c>
      <c r="C1" s="4" t="s">
        <v>45</v>
      </c>
      <c r="G1" s="61" t="s">
        <v>47</v>
      </c>
      <c r="H1" s="62"/>
      <c r="I1" s="62"/>
      <c r="J1" s="62"/>
      <c r="K1" s="63"/>
    </row>
    <row r="2" spans="1:17" x14ac:dyDescent="0.25">
      <c r="A2" s="1">
        <v>40546</v>
      </c>
      <c r="B2" s="3">
        <v>30.336245000000002</v>
      </c>
      <c r="M2" s="69" t="s">
        <v>65</v>
      </c>
      <c r="N2" s="70"/>
    </row>
    <row r="3" spans="1:17" x14ac:dyDescent="0.25">
      <c r="A3" s="1">
        <v>40547</v>
      </c>
      <c r="B3" s="3">
        <v>30.430537000000001</v>
      </c>
      <c r="C3" s="11">
        <v>3.1082291166886137E-3</v>
      </c>
      <c r="G3" s="28" t="s">
        <v>48</v>
      </c>
      <c r="H3" s="28" t="s">
        <v>49</v>
      </c>
      <c r="I3" s="28" t="s">
        <v>50</v>
      </c>
      <c r="J3" s="28" t="s">
        <v>51</v>
      </c>
      <c r="K3" s="28" t="s">
        <v>52</v>
      </c>
      <c r="M3" s="54" t="s">
        <v>66</v>
      </c>
      <c r="N3" s="54" t="s">
        <v>67</v>
      </c>
      <c r="O3" s="54" t="s">
        <v>68</v>
      </c>
      <c r="P3" s="54" t="s">
        <v>69</v>
      </c>
      <c r="Q3" s="54" t="s">
        <v>70</v>
      </c>
    </row>
    <row r="4" spans="1:17" x14ac:dyDescent="0.25">
      <c r="A4" s="1">
        <v>40548</v>
      </c>
      <c r="B4" s="3">
        <v>31.073436000000001</v>
      </c>
      <c r="C4" s="11">
        <v>2.1126771440149079E-2</v>
      </c>
      <c r="G4" s="24">
        <f>MIN(C3:C1259)</f>
        <v>-5.803178612421659E-2</v>
      </c>
      <c r="H4" s="24">
        <f>MAX(C3:C1259)</f>
        <v>5.6934320740732694E-2</v>
      </c>
      <c r="I4" s="24">
        <f>H4-G4</f>
        <v>0.11496610686494929</v>
      </c>
      <c r="J4" s="25">
        <v>30</v>
      </c>
      <c r="K4" s="26">
        <f>(H4-G4)/(J4-1)</f>
        <v>3.9643485125844587E-3</v>
      </c>
      <c r="M4" s="46">
        <f>AVERAGE(C3:C1259)</f>
        <v>9.5507187832347823E-4</v>
      </c>
      <c r="N4" s="47">
        <f>STDEV(C3:C1259)</f>
        <v>1.1528883567925799E-2</v>
      </c>
      <c r="O4" s="47">
        <f>NORMINV(0.05,M4,N4)</f>
        <v>-1.8008254073080505E-2</v>
      </c>
      <c r="P4" s="55">
        <f>SKEW(C3:C1259)</f>
        <v>3.5663128959462331E-2</v>
      </c>
      <c r="Q4" s="55">
        <f>KURT(C3:C1259)</f>
        <v>2.2973758476738579</v>
      </c>
    </row>
    <row r="5" spans="1:17" x14ac:dyDescent="0.25">
      <c r="A5" s="1">
        <v>40549</v>
      </c>
      <c r="B5" s="3">
        <v>31.356313</v>
      </c>
      <c r="C5" s="11">
        <v>9.1034992074902552E-3</v>
      </c>
    </row>
    <row r="6" spans="1:17" x14ac:dyDescent="0.25">
      <c r="A6" s="1">
        <v>40550</v>
      </c>
      <c r="B6" s="3">
        <v>30.379104000000002</v>
      </c>
      <c r="C6" s="11">
        <v>-3.1164665309980751E-2</v>
      </c>
      <c r="G6" s="65" t="s">
        <v>53</v>
      </c>
      <c r="H6" s="68" t="s">
        <v>54</v>
      </c>
      <c r="I6" s="68"/>
    </row>
    <row r="7" spans="1:17" ht="15.75" thickBot="1" x14ac:dyDescent="0.3">
      <c r="A7" s="1">
        <v>40553</v>
      </c>
      <c r="B7" s="3">
        <v>30.070516000000001</v>
      </c>
      <c r="C7" s="11">
        <v>-1.0157903274566633E-2</v>
      </c>
      <c r="G7" s="67"/>
      <c r="H7" s="29" t="s">
        <v>56</v>
      </c>
      <c r="I7" s="29" t="s">
        <v>55</v>
      </c>
      <c r="J7" s="29" t="s">
        <v>57</v>
      </c>
      <c r="K7" s="29" t="s">
        <v>63</v>
      </c>
      <c r="L7" s="48" t="s">
        <v>64</v>
      </c>
    </row>
    <row r="8" spans="1:17" x14ac:dyDescent="0.25">
      <c r="A8" s="1">
        <v>40554</v>
      </c>
      <c r="B8" s="3">
        <v>30.541974</v>
      </c>
      <c r="C8" s="11">
        <v>1.56784140318709E-2</v>
      </c>
      <c r="G8" s="30">
        <v>1</v>
      </c>
      <c r="H8" s="31">
        <f>G4</f>
        <v>-5.803178612421659E-2</v>
      </c>
      <c r="I8" s="31">
        <f>H8+$K$4</f>
        <v>-5.406743761163213E-2</v>
      </c>
      <c r="J8" s="32">
        <f>COUNTIFS($C$3:$C$1259,"&gt;="&amp;H8,$C$3:$C$1259,"&lt;"&amp;I8)</f>
        <v>1</v>
      </c>
      <c r="K8" s="49">
        <f>J8/$J$38</f>
        <v>7.955449482895784E-4</v>
      </c>
      <c r="L8" s="50">
        <f>NORMDIST(I8,$M$4,$N$4,TRUE)-NORMDIST(H8,$M$4,$N$4,TRUE)</f>
        <v>7.5373098750881359E-7</v>
      </c>
    </row>
    <row r="9" spans="1:17" x14ac:dyDescent="0.25">
      <c r="A9" s="1">
        <v>40555</v>
      </c>
      <c r="B9" s="3">
        <v>30.739128999999998</v>
      </c>
      <c r="C9" s="11">
        <v>6.4552147153290954E-3</v>
      </c>
      <c r="G9" s="34">
        <v>2</v>
      </c>
      <c r="H9" s="35">
        <f>I8</f>
        <v>-5.406743761163213E-2</v>
      </c>
      <c r="I9" s="35">
        <f>H9+$K$4</f>
        <v>-5.0103089099047669E-2</v>
      </c>
      <c r="J9" s="36">
        <f t="shared" ref="J9:J37" si="0">COUNTIFS($C$3:$C$1259,"&gt;="&amp;H9,$C$3:$C$1259,"&lt;"&amp;I9)</f>
        <v>1</v>
      </c>
      <c r="K9" s="45">
        <f t="shared" ref="K9:K37" si="1">J9/$J$38</f>
        <v>7.955449482895784E-4</v>
      </c>
      <c r="L9" s="51">
        <f t="shared" ref="L9:L37" si="2">NORMDIST(I9,$M$4,$N$4,TRUE)-NORMDIST(H9,$M$4,$N$4,TRUE)</f>
        <v>3.8303608317604599E-6</v>
      </c>
    </row>
    <row r="10" spans="1:17" x14ac:dyDescent="0.25">
      <c r="A10" s="1">
        <v>40556</v>
      </c>
      <c r="B10" s="3">
        <v>30.644836999999999</v>
      </c>
      <c r="C10" s="11">
        <v>-3.067490949401962E-3</v>
      </c>
      <c r="G10" s="34">
        <v>3</v>
      </c>
      <c r="H10" s="35">
        <f t="shared" ref="H10:H37" si="3">I9</f>
        <v>-5.0103089099047669E-2</v>
      </c>
      <c r="I10" s="35">
        <f t="shared" ref="I10:I37" si="4">H10+$K$4</f>
        <v>-4.6138740586463209E-2</v>
      </c>
      <c r="J10" s="36">
        <f t="shared" si="0"/>
        <v>0</v>
      </c>
      <c r="K10" s="45">
        <f t="shared" si="1"/>
        <v>0</v>
      </c>
      <c r="L10" s="51">
        <f t="shared" si="2"/>
        <v>1.7312449014307458E-5</v>
      </c>
    </row>
    <row r="11" spans="1:17" x14ac:dyDescent="0.25">
      <c r="A11" s="1">
        <v>40557</v>
      </c>
      <c r="B11" s="3">
        <v>30.473396999999999</v>
      </c>
      <c r="C11" s="11">
        <v>-5.5944170954474477E-3</v>
      </c>
      <c r="G11" s="34">
        <v>4</v>
      </c>
      <c r="H11" s="35">
        <f t="shared" si="3"/>
        <v>-4.6138740586463209E-2</v>
      </c>
      <c r="I11" s="35">
        <f t="shared" si="4"/>
        <v>-4.2174392073878748E-2</v>
      </c>
      <c r="J11" s="36">
        <f t="shared" si="0"/>
        <v>0</v>
      </c>
      <c r="K11" s="45">
        <f t="shared" si="1"/>
        <v>0</v>
      </c>
      <c r="L11" s="51">
        <f t="shared" si="2"/>
        <v>6.9595373025810965E-5</v>
      </c>
    </row>
    <row r="12" spans="1:17" x14ac:dyDescent="0.25">
      <c r="A12" s="1">
        <v>40561</v>
      </c>
      <c r="B12" s="3">
        <v>30.293386000000002</v>
      </c>
      <c r="C12" s="11">
        <v>-5.9071523926261596E-3</v>
      </c>
      <c r="G12" s="34">
        <v>5</v>
      </c>
      <c r="H12" s="35">
        <f t="shared" si="3"/>
        <v>-4.2174392073878748E-2</v>
      </c>
      <c r="I12" s="35">
        <f t="shared" si="4"/>
        <v>-3.8210043561294288E-2</v>
      </c>
      <c r="J12" s="36">
        <f t="shared" si="0"/>
        <v>2</v>
      </c>
      <c r="K12" s="45">
        <f t="shared" si="1"/>
        <v>1.5910898965791568E-3</v>
      </c>
      <c r="L12" s="51">
        <f t="shared" si="2"/>
        <v>2.4883553556932509E-4</v>
      </c>
    </row>
    <row r="13" spans="1:17" x14ac:dyDescent="0.25">
      <c r="A13" s="1">
        <v>40562</v>
      </c>
      <c r="B13" s="3">
        <v>30.327674999999999</v>
      </c>
      <c r="C13" s="11">
        <v>1.1318972398792783E-3</v>
      </c>
      <c r="G13" s="34">
        <v>6</v>
      </c>
      <c r="H13" s="35">
        <f t="shared" si="3"/>
        <v>-3.8210043561294288E-2</v>
      </c>
      <c r="I13" s="35">
        <f t="shared" si="4"/>
        <v>-3.4245695048709827E-2</v>
      </c>
      <c r="J13" s="36">
        <f t="shared" si="0"/>
        <v>3</v>
      </c>
      <c r="K13" s="45">
        <f t="shared" si="1"/>
        <v>2.3866348448687352E-3</v>
      </c>
      <c r="L13" s="51">
        <f t="shared" si="2"/>
        <v>7.9133668917543212E-4</v>
      </c>
    </row>
    <row r="14" spans="1:17" x14ac:dyDescent="0.25">
      <c r="A14" s="1">
        <v>40563</v>
      </c>
      <c r="B14" s="3">
        <v>30.019082999999998</v>
      </c>
      <c r="C14" s="11">
        <v>-1.0175260714842165E-2</v>
      </c>
      <c r="G14" s="34">
        <v>7</v>
      </c>
      <c r="H14" s="35">
        <f t="shared" si="3"/>
        <v>-3.4245695048709827E-2</v>
      </c>
      <c r="I14" s="35">
        <f t="shared" si="4"/>
        <v>-3.0281346536125367E-2</v>
      </c>
      <c r="J14" s="36">
        <f t="shared" si="0"/>
        <v>3</v>
      </c>
      <c r="K14" s="45">
        <f t="shared" si="1"/>
        <v>2.3866348448687352E-3</v>
      </c>
      <c r="L14" s="51">
        <f t="shared" si="2"/>
        <v>2.238377241261775E-3</v>
      </c>
    </row>
    <row r="15" spans="1:17" x14ac:dyDescent="0.25">
      <c r="A15" s="1">
        <v>40564</v>
      </c>
      <c r="B15" s="3">
        <v>30.156234000000001</v>
      </c>
      <c r="C15" s="11">
        <v>4.5687937902701061E-3</v>
      </c>
      <c r="G15" s="34">
        <v>8</v>
      </c>
      <c r="H15" s="35">
        <f t="shared" si="3"/>
        <v>-3.0281346536125367E-2</v>
      </c>
      <c r="I15" s="35">
        <f t="shared" si="4"/>
        <v>-2.6316998023540907E-2</v>
      </c>
      <c r="J15" s="36">
        <f t="shared" si="0"/>
        <v>9</v>
      </c>
      <c r="K15" s="45">
        <f t="shared" si="1"/>
        <v>7.1599045346062056E-3</v>
      </c>
      <c r="L15" s="51">
        <f t="shared" si="2"/>
        <v>5.6316290050839914E-3</v>
      </c>
    </row>
    <row r="16" spans="1:17" x14ac:dyDescent="0.25">
      <c r="A16" s="1">
        <v>40567</v>
      </c>
      <c r="B16" s="3">
        <v>29.950505</v>
      </c>
      <c r="C16" s="11">
        <v>-6.8221051740081865E-3</v>
      </c>
      <c r="G16" s="34">
        <v>9</v>
      </c>
      <c r="H16" s="35">
        <f t="shared" si="3"/>
        <v>-2.6316998023540907E-2</v>
      </c>
      <c r="I16" s="35">
        <f t="shared" si="4"/>
        <v>-2.2352649510956446E-2</v>
      </c>
      <c r="J16" s="36">
        <f t="shared" si="0"/>
        <v>13</v>
      </c>
      <c r="K16" s="45">
        <f t="shared" si="1"/>
        <v>1.0342084327764518E-2</v>
      </c>
      <c r="L16" s="51">
        <f t="shared" si="2"/>
        <v>1.2602848489090357E-2</v>
      </c>
    </row>
    <row r="17" spans="1:12" x14ac:dyDescent="0.25">
      <c r="A17" s="1">
        <v>40568</v>
      </c>
      <c r="B17" s="3">
        <v>30.36196</v>
      </c>
      <c r="C17" s="11">
        <v>1.3737831799497209E-2</v>
      </c>
      <c r="G17" s="34">
        <v>10</v>
      </c>
      <c r="H17" s="35">
        <f t="shared" si="3"/>
        <v>-2.2352649510956446E-2</v>
      </c>
      <c r="I17" s="35">
        <f t="shared" si="4"/>
        <v>-1.8388300998371986E-2</v>
      </c>
      <c r="J17" s="36">
        <f t="shared" si="0"/>
        <v>19</v>
      </c>
      <c r="K17" s="45">
        <f t="shared" si="1"/>
        <v>1.5115354017501989E-2</v>
      </c>
      <c r="L17" s="51">
        <f t="shared" si="2"/>
        <v>2.5086604430439849E-2</v>
      </c>
    </row>
    <row r="18" spans="1:12" x14ac:dyDescent="0.25">
      <c r="A18" s="1">
        <v>40569</v>
      </c>
      <c r="B18" s="3">
        <v>30.319101</v>
      </c>
      <c r="C18" s="11">
        <v>-1.4116018860442468E-3</v>
      </c>
      <c r="G18" s="34">
        <v>11</v>
      </c>
      <c r="H18" s="35">
        <f t="shared" si="3"/>
        <v>-1.8388300998371986E-2</v>
      </c>
      <c r="I18" s="35">
        <f t="shared" si="4"/>
        <v>-1.4423952485787527E-2</v>
      </c>
      <c r="J18" s="36">
        <f t="shared" si="0"/>
        <v>46</v>
      </c>
      <c r="K18" s="45">
        <f t="shared" si="1"/>
        <v>3.6595067621320608E-2</v>
      </c>
      <c r="L18" s="51">
        <f t="shared" si="2"/>
        <v>4.4417845945582561E-2</v>
      </c>
    </row>
    <row r="19" spans="1:12" x14ac:dyDescent="0.25">
      <c r="A19" s="1">
        <v>40570</v>
      </c>
      <c r="B19" s="3">
        <v>30.36196</v>
      </c>
      <c r="C19" s="11">
        <v>1.4135973226910646E-3</v>
      </c>
      <c r="G19" s="34">
        <v>12</v>
      </c>
      <c r="H19" s="35">
        <f t="shared" si="3"/>
        <v>-1.4423952485787527E-2</v>
      </c>
      <c r="I19" s="35">
        <f t="shared" si="4"/>
        <v>-1.0459603973203068E-2</v>
      </c>
      <c r="J19" s="36">
        <f t="shared" si="0"/>
        <v>69</v>
      </c>
      <c r="K19" s="45">
        <f t="shared" si="1"/>
        <v>5.4892601431980909E-2</v>
      </c>
      <c r="L19" s="51">
        <f t="shared" si="2"/>
        <v>6.9955017980157796E-2</v>
      </c>
    </row>
    <row r="20" spans="1:12" x14ac:dyDescent="0.25">
      <c r="A20" s="1">
        <v>40571</v>
      </c>
      <c r="B20" s="3">
        <v>29.864787</v>
      </c>
      <c r="C20" s="11">
        <v>-1.6374865127284276E-2</v>
      </c>
      <c r="G20" s="34">
        <v>13</v>
      </c>
      <c r="H20" s="35">
        <f t="shared" si="3"/>
        <v>-1.0459603973203068E-2</v>
      </c>
      <c r="I20" s="35">
        <f t="shared" si="4"/>
        <v>-6.4952554606186094E-3</v>
      </c>
      <c r="J20" s="36">
        <f t="shared" si="0"/>
        <v>135</v>
      </c>
      <c r="K20" s="45">
        <f t="shared" si="1"/>
        <v>0.10739856801909307</v>
      </c>
      <c r="L20" s="51">
        <f t="shared" si="2"/>
        <v>9.8000588993653659E-2</v>
      </c>
    </row>
    <row r="21" spans="1:12" x14ac:dyDescent="0.25">
      <c r="A21" s="1">
        <v>40574</v>
      </c>
      <c r="B21" s="3">
        <v>30.370533999999999</v>
      </c>
      <c r="C21" s="11">
        <v>1.6934559084583443E-2</v>
      </c>
      <c r="G21" s="34">
        <v>14</v>
      </c>
      <c r="H21" s="35">
        <f t="shared" si="3"/>
        <v>-6.4952554606186094E-3</v>
      </c>
      <c r="I21" s="35">
        <f t="shared" si="4"/>
        <v>-2.5309069480341506E-3</v>
      </c>
      <c r="J21" s="36">
        <f t="shared" si="0"/>
        <v>151</v>
      </c>
      <c r="K21" s="45">
        <f t="shared" si="1"/>
        <v>0.12012728719172633</v>
      </c>
      <c r="L21" s="51">
        <f t="shared" si="2"/>
        <v>0.12212059948363685</v>
      </c>
    </row>
    <row r="22" spans="1:12" x14ac:dyDescent="0.25">
      <c r="A22" s="1">
        <v>40575</v>
      </c>
      <c r="B22" s="3">
        <v>30.301956000000001</v>
      </c>
      <c r="C22" s="11">
        <v>-2.2580439316608227E-3</v>
      </c>
      <c r="G22" s="34">
        <v>15</v>
      </c>
      <c r="H22" s="35">
        <f t="shared" si="3"/>
        <v>-2.5309069480341506E-3</v>
      </c>
      <c r="I22" s="35">
        <f t="shared" si="4"/>
        <v>1.4334415645503081E-3</v>
      </c>
      <c r="J22" s="36">
        <f t="shared" si="0"/>
        <v>190</v>
      </c>
      <c r="K22" s="45">
        <f t="shared" si="1"/>
        <v>0.15115354017501989</v>
      </c>
      <c r="L22" s="51">
        <f t="shared" si="2"/>
        <v>0.13536329147421777</v>
      </c>
    </row>
    <row r="23" spans="1:12" x14ac:dyDescent="0.25">
      <c r="A23" s="1">
        <v>40576</v>
      </c>
      <c r="B23" s="3">
        <v>30.336245000000002</v>
      </c>
      <c r="C23" s="11">
        <v>1.1315771166719773E-3</v>
      </c>
      <c r="G23" s="34">
        <v>16</v>
      </c>
      <c r="H23" s="35">
        <f t="shared" si="3"/>
        <v>1.4334415645503081E-3</v>
      </c>
      <c r="I23" s="35">
        <f t="shared" si="4"/>
        <v>5.3977900771347669E-3</v>
      </c>
      <c r="J23" s="36">
        <f t="shared" si="0"/>
        <v>196</v>
      </c>
      <c r="K23" s="45">
        <f t="shared" si="1"/>
        <v>0.15592680986475735</v>
      </c>
      <c r="L23" s="51">
        <f t="shared" si="2"/>
        <v>0.13346433762432575</v>
      </c>
    </row>
    <row r="24" spans="1:12" x14ac:dyDescent="0.25">
      <c r="A24" s="1">
        <v>40577</v>
      </c>
      <c r="B24" s="3">
        <v>30.233381999999999</v>
      </c>
      <c r="C24" s="11">
        <v>-3.3907624361552593E-3</v>
      </c>
      <c r="G24" s="34">
        <v>17</v>
      </c>
      <c r="H24" s="35">
        <f t="shared" si="3"/>
        <v>5.3977900771347669E-3</v>
      </c>
      <c r="I24" s="35">
        <f t="shared" si="4"/>
        <v>9.3621385897192256E-3</v>
      </c>
      <c r="J24" s="36">
        <f t="shared" si="0"/>
        <v>176</v>
      </c>
      <c r="K24" s="45">
        <f t="shared" si="1"/>
        <v>0.14001591089896578</v>
      </c>
      <c r="L24" s="51">
        <f t="shared" si="2"/>
        <v>0.11705280659232165</v>
      </c>
    </row>
    <row r="25" spans="1:12" x14ac:dyDescent="0.25">
      <c r="A25" s="1">
        <v>40578</v>
      </c>
      <c r="B25" s="3">
        <v>30.550545</v>
      </c>
      <c r="C25" s="11">
        <v>1.0490490279916444E-2</v>
      </c>
      <c r="G25" s="34">
        <v>18</v>
      </c>
      <c r="H25" s="35">
        <f t="shared" si="3"/>
        <v>9.3621385897192256E-3</v>
      </c>
      <c r="I25" s="35">
        <f t="shared" si="4"/>
        <v>1.3326487102303684E-2</v>
      </c>
      <c r="J25" s="36">
        <f t="shared" si="0"/>
        <v>92</v>
      </c>
      <c r="K25" s="45">
        <f t="shared" si="1"/>
        <v>7.3190135242641216E-2</v>
      </c>
      <c r="L25" s="51">
        <f t="shared" si="2"/>
        <v>9.1316637539825107E-2</v>
      </c>
    </row>
    <row r="26" spans="1:12" x14ac:dyDescent="0.25">
      <c r="A26" s="1">
        <v>40581</v>
      </c>
      <c r="B26" s="3">
        <v>30.610548000000001</v>
      </c>
      <c r="C26" s="11">
        <v>1.9640566150293491E-3</v>
      </c>
      <c r="G26" s="34">
        <v>19</v>
      </c>
      <c r="H26" s="35">
        <f t="shared" si="3"/>
        <v>1.3326487102303684E-2</v>
      </c>
      <c r="I26" s="35">
        <f t="shared" si="4"/>
        <v>1.7290835614888145E-2</v>
      </c>
      <c r="J26" s="36">
        <f t="shared" si="0"/>
        <v>67</v>
      </c>
      <c r="K26" s="45">
        <f t="shared" si="1"/>
        <v>5.3301511535401754E-2</v>
      </c>
      <c r="L26" s="51">
        <f t="shared" si="2"/>
        <v>6.3367708321929062E-2</v>
      </c>
    </row>
    <row r="27" spans="1:12" x14ac:dyDescent="0.25">
      <c r="A27" s="1">
        <v>40582</v>
      </c>
      <c r="B27" s="3">
        <v>30.224807999999999</v>
      </c>
      <c r="C27" s="11">
        <v>-1.2601538528483775E-2</v>
      </c>
      <c r="G27" s="34">
        <v>20</v>
      </c>
      <c r="H27" s="35">
        <f t="shared" si="3"/>
        <v>1.7290835614888145E-2</v>
      </c>
      <c r="I27" s="35">
        <f t="shared" si="4"/>
        <v>2.1255184127472605E-2</v>
      </c>
      <c r="J27" s="36">
        <f t="shared" si="0"/>
        <v>40</v>
      </c>
      <c r="K27" s="45">
        <f t="shared" si="1"/>
        <v>3.1821797931583136E-2</v>
      </c>
      <c r="L27" s="51">
        <f t="shared" si="2"/>
        <v>3.9114154116903777E-2</v>
      </c>
    </row>
    <row r="28" spans="1:12" x14ac:dyDescent="0.25">
      <c r="A28" s="1">
        <v>40583</v>
      </c>
      <c r="B28" s="3">
        <v>30.156234000000001</v>
      </c>
      <c r="C28" s="11">
        <v>-2.2687985313255966E-3</v>
      </c>
      <c r="G28" s="34">
        <v>21</v>
      </c>
      <c r="H28" s="35">
        <f t="shared" si="3"/>
        <v>2.1255184127472605E-2</v>
      </c>
      <c r="I28" s="35">
        <f t="shared" si="4"/>
        <v>2.5219532640057066E-2</v>
      </c>
      <c r="J28" s="36">
        <f t="shared" si="0"/>
        <v>18</v>
      </c>
      <c r="K28" s="45">
        <f t="shared" si="1"/>
        <v>1.4319809069212411E-2</v>
      </c>
      <c r="L28" s="51">
        <f t="shared" si="2"/>
        <v>2.1475580346887679E-2</v>
      </c>
    </row>
    <row r="29" spans="1:12" x14ac:dyDescent="0.25">
      <c r="A29" s="1">
        <v>40584</v>
      </c>
      <c r="B29" s="3">
        <v>29.110451000000001</v>
      </c>
      <c r="C29" s="11">
        <v>-3.4678832907318602E-2</v>
      </c>
      <c r="G29" s="34">
        <v>22</v>
      </c>
      <c r="H29" s="35">
        <f t="shared" si="3"/>
        <v>2.5219532640057066E-2</v>
      </c>
      <c r="I29" s="35">
        <f t="shared" si="4"/>
        <v>2.9183881152641526E-2</v>
      </c>
      <c r="J29" s="36">
        <f t="shared" si="0"/>
        <v>13</v>
      </c>
      <c r="K29" s="45">
        <f t="shared" si="1"/>
        <v>1.0342084327764518E-2</v>
      </c>
      <c r="L29" s="51">
        <f t="shared" si="2"/>
        <v>1.0488114559611184E-2</v>
      </c>
    </row>
    <row r="30" spans="1:12" x14ac:dyDescent="0.25">
      <c r="A30" s="1">
        <v>40585</v>
      </c>
      <c r="B30" s="3">
        <v>29.110451000000001</v>
      </c>
      <c r="C30" s="11">
        <v>0</v>
      </c>
      <c r="G30" s="34">
        <v>23</v>
      </c>
      <c r="H30" s="35">
        <f t="shared" si="3"/>
        <v>2.9183881152641526E-2</v>
      </c>
      <c r="I30" s="35">
        <f t="shared" si="4"/>
        <v>3.3148229665225987E-2</v>
      </c>
      <c r="J30" s="36">
        <f t="shared" si="0"/>
        <v>3</v>
      </c>
      <c r="K30" s="45">
        <f t="shared" si="1"/>
        <v>2.3866348448687352E-3</v>
      </c>
      <c r="L30" s="51">
        <f t="shared" si="2"/>
        <v>4.5560384155486355E-3</v>
      </c>
    </row>
    <row r="31" spans="1:12" x14ac:dyDescent="0.25">
      <c r="A31" s="1">
        <v>40588</v>
      </c>
      <c r="B31" s="3">
        <v>28.913295999999999</v>
      </c>
      <c r="C31" s="11">
        <v>-6.7726535737973343E-3</v>
      </c>
      <c r="G31" s="34">
        <v>24</v>
      </c>
      <c r="H31" s="35">
        <f t="shared" si="3"/>
        <v>3.3148229665225987E-2</v>
      </c>
      <c r="I31" s="35">
        <f t="shared" si="4"/>
        <v>3.7112578177810447E-2</v>
      </c>
      <c r="J31" s="36">
        <f t="shared" si="0"/>
        <v>3</v>
      </c>
      <c r="K31" s="45">
        <f t="shared" si="1"/>
        <v>2.3866348448687352E-3</v>
      </c>
      <c r="L31" s="51">
        <f t="shared" si="2"/>
        <v>1.7603947499865713E-3</v>
      </c>
    </row>
    <row r="32" spans="1:12" x14ac:dyDescent="0.25">
      <c r="A32" s="1">
        <v>40589</v>
      </c>
      <c r="B32" s="3">
        <v>29.144739999999999</v>
      </c>
      <c r="C32" s="11">
        <v>8.0047601629367939E-3</v>
      </c>
      <c r="G32" s="34">
        <v>25</v>
      </c>
      <c r="H32" s="35">
        <f t="shared" si="3"/>
        <v>3.7112578177810447E-2</v>
      </c>
      <c r="I32" s="35">
        <f t="shared" si="4"/>
        <v>4.1076926690394908E-2</v>
      </c>
      <c r="J32" s="36">
        <f t="shared" si="0"/>
        <v>2</v>
      </c>
      <c r="K32" s="45">
        <f t="shared" si="1"/>
        <v>1.5910898965791568E-3</v>
      </c>
      <c r="L32" s="51">
        <f t="shared" si="2"/>
        <v>6.0500672501240249E-4</v>
      </c>
    </row>
    <row r="33" spans="1:12" x14ac:dyDescent="0.25">
      <c r="A33" s="1">
        <v>40590</v>
      </c>
      <c r="B33" s="3">
        <v>29.35904</v>
      </c>
      <c r="C33" s="11">
        <v>7.3529563139009477E-3</v>
      </c>
      <c r="G33" s="34">
        <v>26</v>
      </c>
      <c r="H33" s="35">
        <f t="shared" si="3"/>
        <v>4.1076926690394908E-2</v>
      </c>
      <c r="I33" s="35">
        <f t="shared" si="4"/>
        <v>4.5041275202979368E-2</v>
      </c>
      <c r="J33" s="36">
        <f t="shared" si="0"/>
        <v>1</v>
      </c>
      <c r="K33" s="45">
        <f t="shared" si="1"/>
        <v>7.955449482895784E-4</v>
      </c>
      <c r="L33" s="51">
        <f t="shared" si="2"/>
        <v>1.8494047354378207E-4</v>
      </c>
    </row>
    <row r="34" spans="1:12" x14ac:dyDescent="0.25">
      <c r="A34" s="1">
        <v>40591</v>
      </c>
      <c r="B34" s="3">
        <v>31.030577000000001</v>
      </c>
      <c r="C34" s="11">
        <v>5.6934320740732694E-2</v>
      </c>
      <c r="G34" s="34">
        <v>27</v>
      </c>
      <c r="H34" s="35">
        <f t="shared" si="3"/>
        <v>4.5041275202979368E-2</v>
      </c>
      <c r="I34" s="35">
        <f t="shared" si="4"/>
        <v>4.9005623715563829E-2</v>
      </c>
      <c r="J34" s="36">
        <f t="shared" si="0"/>
        <v>2</v>
      </c>
      <c r="K34" s="45">
        <f t="shared" si="1"/>
        <v>1.5910898965791568E-3</v>
      </c>
      <c r="L34" s="51">
        <f t="shared" si="2"/>
        <v>5.0282750128749498E-5</v>
      </c>
    </row>
    <row r="35" spans="1:12" x14ac:dyDescent="0.25">
      <c r="A35" s="1">
        <v>40592</v>
      </c>
      <c r="B35" s="3">
        <v>31.210588000000001</v>
      </c>
      <c r="C35" s="11">
        <v>5.8010845238230784E-3</v>
      </c>
      <c r="G35" s="34">
        <v>28</v>
      </c>
      <c r="H35" s="35">
        <f t="shared" si="3"/>
        <v>4.9005623715563829E-2</v>
      </c>
      <c r="I35" s="35">
        <f t="shared" si="4"/>
        <v>5.2969972228148289E-2</v>
      </c>
      <c r="J35" s="36">
        <f t="shared" si="0"/>
        <v>0</v>
      </c>
      <c r="K35" s="45">
        <f t="shared" si="1"/>
        <v>0</v>
      </c>
      <c r="L35" s="51">
        <f t="shared" si="2"/>
        <v>1.2159467929540035E-5</v>
      </c>
    </row>
    <row r="36" spans="1:12" x14ac:dyDescent="0.25">
      <c r="A36" s="1">
        <v>40596</v>
      </c>
      <c r="B36" s="3">
        <v>30.687695999999999</v>
      </c>
      <c r="C36" s="11">
        <v>-1.6753673464915249E-2</v>
      </c>
      <c r="G36" s="34">
        <v>29</v>
      </c>
      <c r="H36" s="35">
        <f t="shared" si="3"/>
        <v>5.2969972228148289E-2</v>
      </c>
      <c r="I36" s="35">
        <f t="shared" si="4"/>
        <v>5.693432074073275E-2</v>
      </c>
      <c r="J36" s="36">
        <f t="shared" si="0"/>
        <v>1</v>
      </c>
      <c r="K36" s="45">
        <f t="shared" si="1"/>
        <v>7.955449482895784E-4</v>
      </c>
      <c r="L36" s="51">
        <f t="shared" si="2"/>
        <v>2.6152389563938172E-6</v>
      </c>
    </row>
    <row r="37" spans="1:12" ht="15.75" thickBot="1" x14ac:dyDescent="0.3">
      <c r="A37" s="1">
        <v>40597</v>
      </c>
      <c r="B37" s="3">
        <v>30.473396999999999</v>
      </c>
      <c r="C37" s="11">
        <v>-6.9832222008455918E-3</v>
      </c>
      <c r="G37" s="38">
        <v>30</v>
      </c>
      <c r="H37" s="39">
        <f t="shared" si="3"/>
        <v>5.693432074073275E-2</v>
      </c>
      <c r="I37" s="39">
        <f t="shared" si="4"/>
        <v>6.089866925331721E-2</v>
      </c>
      <c r="J37" s="40">
        <f t="shared" si="0"/>
        <v>1</v>
      </c>
      <c r="K37" s="52">
        <f t="shared" si="1"/>
        <v>7.955449482895784E-4</v>
      </c>
      <c r="L37" s="53">
        <f t="shared" si="2"/>
        <v>5.0026694653482195E-7</v>
      </c>
    </row>
    <row r="38" spans="1:12" x14ac:dyDescent="0.25">
      <c r="A38" s="1">
        <v>40598</v>
      </c>
      <c r="B38" s="3">
        <v>30.721985</v>
      </c>
      <c r="C38" s="11">
        <v>8.1575414778996113E-3</v>
      </c>
      <c r="I38" s="23" t="s">
        <v>58</v>
      </c>
      <c r="J38" s="27">
        <f>SUM(J8:J37)</f>
        <v>1257</v>
      </c>
    </row>
    <row r="39" spans="1:12" x14ac:dyDescent="0.25">
      <c r="A39" s="1">
        <v>40599</v>
      </c>
      <c r="B39" s="3">
        <v>31.227732</v>
      </c>
      <c r="C39" s="11">
        <v>1.6462054779337973E-2</v>
      </c>
    </row>
    <row r="40" spans="1:12" x14ac:dyDescent="0.25">
      <c r="A40" s="1">
        <v>40602</v>
      </c>
      <c r="B40" s="3">
        <v>30.91057</v>
      </c>
      <c r="C40" s="11">
        <v>-1.0156421222008685E-2</v>
      </c>
    </row>
    <row r="41" spans="1:12" x14ac:dyDescent="0.25">
      <c r="A41" s="1">
        <v>40603</v>
      </c>
      <c r="B41" s="3">
        <v>31.296306000000001</v>
      </c>
      <c r="C41" s="11">
        <v>1.2479096956154526E-2</v>
      </c>
    </row>
    <row r="42" spans="1:12" x14ac:dyDescent="0.25">
      <c r="A42" s="1">
        <v>40604</v>
      </c>
      <c r="B42" s="3">
        <v>31.219158</v>
      </c>
      <c r="C42" s="11">
        <v>-2.4650832593470008E-3</v>
      </c>
    </row>
    <row r="43" spans="1:12" x14ac:dyDescent="0.25">
      <c r="A43" s="1">
        <v>40605</v>
      </c>
      <c r="B43" s="3">
        <v>31.982067000000001</v>
      </c>
      <c r="C43" s="11">
        <v>2.4437206153990459E-2</v>
      </c>
    </row>
    <row r="44" spans="1:12" x14ac:dyDescent="0.25">
      <c r="A44" s="1">
        <v>40606</v>
      </c>
      <c r="B44" s="3">
        <v>32.067785999999998</v>
      </c>
      <c r="C44" s="11">
        <v>2.680220762466586E-3</v>
      </c>
    </row>
    <row r="45" spans="1:12" x14ac:dyDescent="0.25">
      <c r="A45" s="1">
        <v>40609</v>
      </c>
      <c r="B45" s="3">
        <v>32.016353000000002</v>
      </c>
      <c r="C45" s="11">
        <v>-1.603883723060764E-3</v>
      </c>
    </row>
    <row r="46" spans="1:12" x14ac:dyDescent="0.25">
      <c r="A46" s="1">
        <v>40610</v>
      </c>
      <c r="B46" s="3">
        <v>32.213510999999997</v>
      </c>
      <c r="C46" s="11">
        <v>6.1580405488406067E-3</v>
      </c>
    </row>
    <row r="47" spans="1:12" x14ac:dyDescent="0.25">
      <c r="A47" s="1">
        <v>40611</v>
      </c>
      <c r="B47" s="3">
        <v>32.547817999999999</v>
      </c>
      <c r="C47" s="11">
        <v>1.0377850461565726E-2</v>
      </c>
    </row>
    <row r="48" spans="1:12" x14ac:dyDescent="0.25">
      <c r="A48" s="1">
        <v>40612</v>
      </c>
      <c r="B48" s="3">
        <v>31.939205000000001</v>
      </c>
      <c r="C48" s="11">
        <v>-1.8699041514856643E-2</v>
      </c>
    </row>
    <row r="49" spans="1:3" x14ac:dyDescent="0.25">
      <c r="A49" s="1">
        <v>40613</v>
      </c>
      <c r="B49" s="3">
        <v>32.119219000000001</v>
      </c>
      <c r="C49" s="11">
        <v>5.6361452954135803E-3</v>
      </c>
    </row>
    <row r="50" spans="1:3" x14ac:dyDescent="0.25">
      <c r="A50" s="1">
        <v>40616</v>
      </c>
      <c r="B50" s="3">
        <v>32.316374000000003</v>
      </c>
      <c r="C50" s="11">
        <v>6.1382252164973936E-3</v>
      </c>
    </row>
    <row r="51" spans="1:3" x14ac:dyDescent="0.25">
      <c r="A51" s="1">
        <v>40617</v>
      </c>
      <c r="B51" s="3">
        <v>32.076357000000002</v>
      </c>
      <c r="C51" s="11">
        <v>-7.4271018153212881E-3</v>
      </c>
    </row>
    <row r="52" spans="1:3" x14ac:dyDescent="0.25">
      <c r="A52" s="1">
        <v>40618</v>
      </c>
      <c r="B52" s="3">
        <v>31.707764000000001</v>
      </c>
      <c r="C52" s="11">
        <v>-1.1491111662088079E-2</v>
      </c>
    </row>
    <row r="53" spans="1:3" x14ac:dyDescent="0.25">
      <c r="A53" s="1">
        <v>40619</v>
      </c>
      <c r="B53" s="3">
        <v>32.156537</v>
      </c>
      <c r="C53" s="11">
        <v>1.4153410502235326E-2</v>
      </c>
    </row>
    <row r="54" spans="1:3" x14ac:dyDescent="0.25">
      <c r="A54" s="1">
        <v>40620</v>
      </c>
      <c r="B54" s="3">
        <v>32.691619000000003</v>
      </c>
      <c r="C54" s="11">
        <v>1.6639913682247646E-2</v>
      </c>
    </row>
    <row r="55" spans="1:3" x14ac:dyDescent="0.25">
      <c r="A55" s="1">
        <v>40623</v>
      </c>
      <c r="B55" s="3">
        <v>31.93215</v>
      </c>
      <c r="C55" s="11">
        <v>-2.3231305858544441E-2</v>
      </c>
    </row>
    <row r="56" spans="1:3" x14ac:dyDescent="0.25">
      <c r="A56" s="1">
        <v>40624</v>
      </c>
      <c r="B56" s="3">
        <v>32.260103000000001</v>
      </c>
      <c r="C56" s="11">
        <v>1.0270307511395281E-2</v>
      </c>
    </row>
    <row r="57" spans="1:3" x14ac:dyDescent="0.25">
      <c r="A57" s="1">
        <v>40625</v>
      </c>
      <c r="B57" s="3">
        <v>32.536273000000001</v>
      </c>
      <c r="C57" s="11">
        <v>8.5607290218509373E-3</v>
      </c>
    </row>
    <row r="58" spans="1:3" x14ac:dyDescent="0.25">
      <c r="A58" s="1">
        <v>40626</v>
      </c>
      <c r="B58" s="3">
        <v>32.691619000000003</v>
      </c>
      <c r="C58" s="11">
        <v>4.7745480866847141E-3</v>
      </c>
    </row>
    <row r="59" spans="1:3" x14ac:dyDescent="0.25">
      <c r="A59" s="1">
        <v>40627</v>
      </c>
      <c r="B59" s="3">
        <v>32.691619000000003</v>
      </c>
      <c r="C59" s="11">
        <v>0</v>
      </c>
    </row>
    <row r="60" spans="1:3" x14ac:dyDescent="0.25">
      <c r="A60" s="1">
        <v>40630</v>
      </c>
      <c r="B60" s="3">
        <v>32.199691000000001</v>
      </c>
      <c r="C60" s="11">
        <v>-1.504752640118562E-2</v>
      </c>
    </row>
    <row r="61" spans="1:3" x14ac:dyDescent="0.25">
      <c r="A61" s="1">
        <v>40631</v>
      </c>
      <c r="B61" s="3">
        <v>32.406816999999997</v>
      </c>
      <c r="C61" s="11">
        <v>6.4325462005208446E-3</v>
      </c>
    </row>
    <row r="62" spans="1:3" x14ac:dyDescent="0.25">
      <c r="A62" s="1">
        <v>40632</v>
      </c>
      <c r="B62" s="3">
        <v>32.285992999999998</v>
      </c>
      <c r="C62" s="11">
        <v>-3.7283513527415833E-3</v>
      </c>
    </row>
    <row r="63" spans="1:3" x14ac:dyDescent="0.25">
      <c r="A63" s="1">
        <v>40633</v>
      </c>
      <c r="B63" s="3">
        <v>32.070234999999997</v>
      </c>
      <c r="C63" s="11">
        <v>-6.6827122213648817E-3</v>
      </c>
    </row>
    <row r="64" spans="1:3" x14ac:dyDescent="0.25">
      <c r="A64" s="1">
        <v>40634</v>
      </c>
      <c r="B64" s="3">
        <v>32.372295000000001</v>
      </c>
      <c r="C64" s="11">
        <v>9.4187024198607982E-3</v>
      </c>
    </row>
    <row r="65" spans="1:3" x14ac:dyDescent="0.25">
      <c r="A65" s="1">
        <v>40637</v>
      </c>
      <c r="B65" s="3">
        <v>32.570794999999997</v>
      </c>
      <c r="C65" s="11">
        <v>6.1317864550534855E-3</v>
      </c>
    </row>
    <row r="66" spans="1:3" x14ac:dyDescent="0.25">
      <c r="A66" s="1">
        <v>40638</v>
      </c>
      <c r="B66" s="3">
        <v>32.285992999999998</v>
      </c>
      <c r="C66" s="11">
        <v>-8.7440911405447467E-3</v>
      </c>
    </row>
    <row r="67" spans="1:3" x14ac:dyDescent="0.25">
      <c r="A67" s="1">
        <v>40639</v>
      </c>
      <c r="B67" s="3">
        <v>32.424078000000002</v>
      </c>
      <c r="C67" s="11">
        <v>4.2769321048915484E-3</v>
      </c>
    </row>
    <row r="68" spans="1:3" x14ac:dyDescent="0.25">
      <c r="A68" s="1">
        <v>40640</v>
      </c>
      <c r="B68" s="3">
        <v>32.493122</v>
      </c>
      <c r="C68" s="11">
        <v>2.1294051907967313E-3</v>
      </c>
    </row>
    <row r="69" spans="1:3" x14ac:dyDescent="0.25">
      <c r="A69" s="1">
        <v>40641</v>
      </c>
      <c r="B69" s="3">
        <v>32.329143999999999</v>
      </c>
      <c r="C69" s="11">
        <v>-5.0465449272618429E-3</v>
      </c>
    </row>
    <row r="70" spans="1:3" x14ac:dyDescent="0.25">
      <c r="A70" s="1">
        <v>40644</v>
      </c>
      <c r="B70" s="3">
        <v>32.924636999999997</v>
      </c>
      <c r="C70" s="11">
        <v>1.8419695863274254E-2</v>
      </c>
    </row>
    <row r="71" spans="1:3" x14ac:dyDescent="0.25">
      <c r="A71" s="1">
        <v>40645</v>
      </c>
      <c r="B71" s="3">
        <v>33.373410999999997</v>
      </c>
      <c r="C71" s="11">
        <v>1.36303401006365E-2</v>
      </c>
    </row>
    <row r="72" spans="1:3" x14ac:dyDescent="0.25">
      <c r="A72" s="1">
        <v>40646</v>
      </c>
      <c r="B72" s="3">
        <v>33.269848000000003</v>
      </c>
      <c r="C72" s="11">
        <v>-3.1031589788647639E-3</v>
      </c>
    </row>
    <row r="73" spans="1:3" x14ac:dyDescent="0.25">
      <c r="A73" s="1">
        <v>40647</v>
      </c>
      <c r="B73" s="3">
        <v>33.364781999999998</v>
      </c>
      <c r="C73" s="11">
        <v>2.8534545754460602E-3</v>
      </c>
    </row>
    <row r="74" spans="1:3" x14ac:dyDescent="0.25">
      <c r="A74" s="1">
        <v>40648</v>
      </c>
      <c r="B74" s="3">
        <v>33.062722000000001</v>
      </c>
      <c r="C74" s="11">
        <v>-9.0532586126292492E-3</v>
      </c>
    </row>
    <row r="75" spans="1:3" x14ac:dyDescent="0.25">
      <c r="A75" s="1">
        <v>40651</v>
      </c>
      <c r="B75" s="3">
        <v>33.261218999999997</v>
      </c>
      <c r="C75" s="11">
        <v>6.0036496692557903E-3</v>
      </c>
    </row>
    <row r="76" spans="1:3" x14ac:dyDescent="0.25">
      <c r="A76" s="1">
        <v>40652</v>
      </c>
      <c r="B76" s="3">
        <v>33.502867000000002</v>
      </c>
      <c r="C76" s="11">
        <v>7.265157660036603E-3</v>
      </c>
    </row>
    <row r="77" spans="1:3" x14ac:dyDescent="0.25">
      <c r="A77" s="1">
        <v>40653</v>
      </c>
      <c r="B77" s="3">
        <v>33.546017999999997</v>
      </c>
      <c r="C77" s="11">
        <v>1.2879793242767733E-3</v>
      </c>
    </row>
    <row r="78" spans="1:3" x14ac:dyDescent="0.25">
      <c r="A78" s="1">
        <v>40654</v>
      </c>
      <c r="B78" s="3">
        <v>33.718623999999998</v>
      </c>
      <c r="C78" s="11">
        <v>5.1453498892179046E-3</v>
      </c>
    </row>
    <row r="79" spans="1:3" x14ac:dyDescent="0.25">
      <c r="A79" s="1">
        <v>40658</v>
      </c>
      <c r="B79" s="3">
        <v>33.442455000000002</v>
      </c>
      <c r="C79" s="11">
        <v>-8.1903994658855568E-3</v>
      </c>
    </row>
    <row r="80" spans="1:3" x14ac:dyDescent="0.25">
      <c r="A80" s="1">
        <v>40659</v>
      </c>
      <c r="B80" s="3">
        <v>33.338892000000001</v>
      </c>
      <c r="C80" s="11">
        <v>-3.0967523167782143E-3</v>
      </c>
    </row>
    <row r="81" spans="1:3" x14ac:dyDescent="0.25">
      <c r="A81" s="1">
        <v>40660</v>
      </c>
      <c r="B81" s="3">
        <v>34.573027000000003</v>
      </c>
      <c r="C81" s="11">
        <v>3.7017876898848404E-2</v>
      </c>
    </row>
    <row r="82" spans="1:3" x14ac:dyDescent="0.25">
      <c r="A82" s="1">
        <v>40661</v>
      </c>
      <c r="B82" s="3">
        <v>34.193291000000002</v>
      </c>
      <c r="C82" s="11">
        <v>-1.0983591341307811E-2</v>
      </c>
    </row>
    <row r="83" spans="1:3" x14ac:dyDescent="0.25">
      <c r="A83" s="1">
        <v>40662</v>
      </c>
      <c r="B83" s="3">
        <v>33.830818999999998</v>
      </c>
      <c r="C83" s="11">
        <v>-1.0600676021503865E-2</v>
      </c>
    </row>
    <row r="84" spans="1:3" x14ac:dyDescent="0.25">
      <c r="A84" s="1">
        <v>40665</v>
      </c>
      <c r="B84" s="3">
        <v>33.994793999999999</v>
      </c>
      <c r="C84" s="11">
        <v>4.8469119237107639E-3</v>
      </c>
    </row>
    <row r="85" spans="1:3" x14ac:dyDescent="0.25">
      <c r="A85" s="1">
        <v>40666</v>
      </c>
      <c r="B85" s="3">
        <v>34.279595999999998</v>
      </c>
      <c r="C85" s="11">
        <v>8.377812202656652E-3</v>
      </c>
    </row>
    <row r="86" spans="1:3" x14ac:dyDescent="0.25">
      <c r="A86" s="1">
        <v>40667</v>
      </c>
      <c r="B86" s="3">
        <v>33.839447999999997</v>
      </c>
      <c r="C86" s="11">
        <v>-1.2839941287522779E-2</v>
      </c>
    </row>
    <row r="87" spans="1:3" x14ac:dyDescent="0.25">
      <c r="A87" s="1">
        <v>40668</v>
      </c>
      <c r="B87" s="3">
        <v>33.899859999999997</v>
      </c>
      <c r="C87" s="11">
        <v>1.7852537074481674E-3</v>
      </c>
    </row>
    <row r="88" spans="1:3" x14ac:dyDescent="0.25">
      <c r="A88" s="1">
        <v>40669</v>
      </c>
      <c r="B88" s="3">
        <v>33.899859999999997</v>
      </c>
      <c r="C88" s="11">
        <v>0</v>
      </c>
    </row>
    <row r="89" spans="1:3" x14ac:dyDescent="0.25">
      <c r="A89" s="1">
        <v>40672</v>
      </c>
      <c r="B89" s="3">
        <v>33.986165</v>
      </c>
      <c r="C89" s="11">
        <v>2.5458807204514406E-3</v>
      </c>
    </row>
    <row r="90" spans="1:3" x14ac:dyDescent="0.25">
      <c r="A90" s="1">
        <v>40673</v>
      </c>
      <c r="B90" s="3">
        <v>34.219183999999998</v>
      </c>
      <c r="C90" s="11">
        <v>6.8562899050245525E-3</v>
      </c>
    </row>
    <row r="91" spans="1:3" x14ac:dyDescent="0.25">
      <c r="A91" s="1">
        <v>40674</v>
      </c>
      <c r="B91" s="3">
        <v>35.168517000000001</v>
      </c>
      <c r="C91" s="11">
        <v>2.7742712976440435E-2</v>
      </c>
    </row>
    <row r="92" spans="1:3" x14ac:dyDescent="0.25">
      <c r="A92" s="1">
        <v>40675</v>
      </c>
      <c r="B92" s="3">
        <v>35.746746000000002</v>
      </c>
      <c r="C92" s="11">
        <v>1.6441665709134117E-2</v>
      </c>
    </row>
    <row r="93" spans="1:3" x14ac:dyDescent="0.25">
      <c r="A93" s="1">
        <v>40676</v>
      </c>
      <c r="B93" s="3">
        <v>36.057437999999998</v>
      </c>
      <c r="C93" s="11">
        <v>8.6914764213782136E-3</v>
      </c>
    </row>
    <row r="94" spans="1:3" x14ac:dyDescent="0.25">
      <c r="A94" s="1">
        <v>40679</v>
      </c>
      <c r="B94" s="3">
        <v>36.126482000000003</v>
      </c>
      <c r="C94" s="11">
        <v>1.9148337716064358E-3</v>
      </c>
    </row>
    <row r="95" spans="1:3" x14ac:dyDescent="0.25">
      <c r="A95" s="1">
        <v>40680</v>
      </c>
      <c r="B95" s="3">
        <v>36.437173999999999</v>
      </c>
      <c r="C95" s="11">
        <v>8.6001177750990518E-3</v>
      </c>
    </row>
    <row r="96" spans="1:3" x14ac:dyDescent="0.25">
      <c r="A96" s="1">
        <v>40681</v>
      </c>
      <c r="B96" s="3">
        <v>35.936613999999999</v>
      </c>
      <c r="C96" s="11">
        <v>-1.37376186199292E-2</v>
      </c>
    </row>
    <row r="97" spans="1:3" x14ac:dyDescent="0.25">
      <c r="A97" s="1">
        <v>40682</v>
      </c>
      <c r="B97" s="3">
        <v>36.488953000000002</v>
      </c>
      <c r="C97" s="11">
        <v>1.5369811969486148E-2</v>
      </c>
    </row>
    <row r="98" spans="1:3" x14ac:dyDescent="0.25">
      <c r="A98" s="1">
        <v>40683</v>
      </c>
      <c r="B98" s="3">
        <v>36.333607999999998</v>
      </c>
      <c r="C98" s="11">
        <v>-4.2573159059950023E-3</v>
      </c>
    </row>
    <row r="99" spans="1:3" x14ac:dyDescent="0.25">
      <c r="A99" s="1">
        <v>40686</v>
      </c>
      <c r="B99" s="3">
        <v>36.161003999999998</v>
      </c>
      <c r="C99" s="11">
        <v>-4.7505328950540717E-3</v>
      </c>
    </row>
    <row r="100" spans="1:3" x14ac:dyDescent="0.25">
      <c r="A100" s="1">
        <v>40687</v>
      </c>
      <c r="B100" s="3">
        <v>36.169632999999997</v>
      </c>
      <c r="C100" s="11">
        <v>2.3862722395647835E-4</v>
      </c>
    </row>
    <row r="101" spans="1:3" x14ac:dyDescent="0.25">
      <c r="A101" s="1">
        <v>40688</v>
      </c>
      <c r="B101" s="3">
        <v>35.764006999999999</v>
      </c>
      <c r="C101" s="11">
        <v>-1.1214545638325886E-2</v>
      </c>
    </row>
    <row r="102" spans="1:3" x14ac:dyDescent="0.25">
      <c r="A102" s="1">
        <v>40689</v>
      </c>
      <c r="B102" s="3">
        <v>35.867573</v>
      </c>
      <c r="C102" s="11">
        <v>2.8958164559133633E-3</v>
      </c>
    </row>
    <row r="103" spans="1:3" x14ac:dyDescent="0.25">
      <c r="A103" s="1">
        <v>40690</v>
      </c>
      <c r="B103" s="3">
        <v>35.436058000000003</v>
      </c>
      <c r="C103" s="11">
        <v>-1.203078334851364E-2</v>
      </c>
    </row>
    <row r="104" spans="1:3" x14ac:dyDescent="0.25">
      <c r="A104" s="1">
        <v>40694</v>
      </c>
      <c r="B104" s="3">
        <v>35.556882000000002</v>
      </c>
      <c r="C104" s="11">
        <v>3.4096343334802906E-3</v>
      </c>
    </row>
    <row r="105" spans="1:3" x14ac:dyDescent="0.25">
      <c r="A105" s="1">
        <v>40695</v>
      </c>
      <c r="B105" s="3">
        <v>35.332492000000002</v>
      </c>
      <c r="C105" s="11">
        <v>-6.3107333202050628E-3</v>
      </c>
    </row>
    <row r="106" spans="1:3" x14ac:dyDescent="0.25">
      <c r="A106" s="1">
        <v>40696</v>
      </c>
      <c r="B106" s="3">
        <v>35.177146</v>
      </c>
      <c r="C106" s="11">
        <v>-4.3966895966466657E-3</v>
      </c>
    </row>
    <row r="107" spans="1:3" x14ac:dyDescent="0.25">
      <c r="A107" s="1">
        <v>40697</v>
      </c>
      <c r="B107" s="3">
        <v>34.780152000000001</v>
      </c>
      <c r="C107" s="11">
        <v>-1.1285565918281131E-2</v>
      </c>
    </row>
    <row r="108" spans="1:3" x14ac:dyDescent="0.25">
      <c r="A108" s="1">
        <v>40700</v>
      </c>
      <c r="B108" s="3">
        <v>34.581654999999998</v>
      </c>
      <c r="C108" s="11">
        <v>-5.7071918489603858E-3</v>
      </c>
    </row>
    <row r="109" spans="1:3" x14ac:dyDescent="0.25">
      <c r="A109" s="1">
        <v>40701</v>
      </c>
      <c r="B109" s="3">
        <v>34.667957000000001</v>
      </c>
      <c r="C109" s="11">
        <v>2.4956006298716311E-3</v>
      </c>
    </row>
    <row r="110" spans="1:3" x14ac:dyDescent="0.25">
      <c r="A110" s="1">
        <v>40702</v>
      </c>
      <c r="B110" s="3">
        <v>34.296857000000003</v>
      </c>
      <c r="C110" s="11">
        <v>-1.070440926184368E-2</v>
      </c>
    </row>
    <row r="111" spans="1:3" x14ac:dyDescent="0.25">
      <c r="A111" s="1">
        <v>40703</v>
      </c>
      <c r="B111" s="3">
        <v>34.443570999999999</v>
      </c>
      <c r="C111" s="11">
        <v>4.2777680765323711E-3</v>
      </c>
    </row>
    <row r="112" spans="1:3" x14ac:dyDescent="0.25">
      <c r="A112" s="1">
        <v>40704</v>
      </c>
      <c r="B112" s="3">
        <v>34.788784</v>
      </c>
      <c r="C112" s="11">
        <v>1.0022567056127866E-2</v>
      </c>
    </row>
    <row r="113" spans="1:3" x14ac:dyDescent="0.25">
      <c r="A113" s="1">
        <v>40707</v>
      </c>
      <c r="B113" s="3">
        <v>35.185777999999999</v>
      </c>
      <c r="C113" s="11">
        <v>1.141155149314789E-2</v>
      </c>
    </row>
    <row r="114" spans="1:3" x14ac:dyDescent="0.25">
      <c r="A114" s="1">
        <v>40708</v>
      </c>
      <c r="B114" s="3">
        <v>35.487836999999999</v>
      </c>
      <c r="C114" s="11">
        <v>8.5846900983687184E-3</v>
      </c>
    </row>
    <row r="115" spans="1:3" x14ac:dyDescent="0.25">
      <c r="A115" s="1">
        <v>40709</v>
      </c>
      <c r="B115" s="3">
        <v>35.142626999999997</v>
      </c>
      <c r="C115" s="11">
        <v>-9.7275582053648856E-3</v>
      </c>
    </row>
    <row r="116" spans="1:3" x14ac:dyDescent="0.25">
      <c r="A116" s="1">
        <v>40710</v>
      </c>
      <c r="B116" s="3">
        <v>35.386187999999997</v>
      </c>
      <c r="C116" s="11">
        <v>6.9306429482349089E-3</v>
      </c>
    </row>
    <row r="117" spans="1:3" x14ac:dyDescent="0.25">
      <c r="A117" s="1">
        <v>40711</v>
      </c>
      <c r="B117" s="3">
        <v>35.264408000000003</v>
      </c>
      <c r="C117" s="11">
        <v>-3.441455745388399E-3</v>
      </c>
    </row>
    <row r="118" spans="1:3" x14ac:dyDescent="0.25">
      <c r="A118" s="1">
        <v>40714</v>
      </c>
      <c r="B118" s="3">
        <v>35.577559999999998</v>
      </c>
      <c r="C118" s="11">
        <v>8.8801150440408691E-3</v>
      </c>
    </row>
    <row r="119" spans="1:3" x14ac:dyDescent="0.25">
      <c r="A119" s="1">
        <v>40715</v>
      </c>
      <c r="B119" s="3">
        <v>35.499271999999998</v>
      </c>
      <c r="C119" s="11">
        <v>-2.2004881728820242E-3</v>
      </c>
    </row>
    <row r="120" spans="1:3" x14ac:dyDescent="0.25">
      <c r="A120" s="1">
        <v>40716</v>
      </c>
      <c r="B120" s="3">
        <v>35.177419</v>
      </c>
      <c r="C120" s="11">
        <v>-9.0664676165752717E-3</v>
      </c>
    </row>
    <row r="121" spans="1:3" x14ac:dyDescent="0.25">
      <c r="A121" s="1">
        <v>40717</v>
      </c>
      <c r="B121" s="3">
        <v>34.829473999999998</v>
      </c>
      <c r="C121" s="11">
        <v>-9.8911463629552474E-3</v>
      </c>
    </row>
    <row r="122" spans="1:3" x14ac:dyDescent="0.25">
      <c r="A122" s="1">
        <v>40718</v>
      </c>
      <c r="B122" s="3">
        <v>34.698993000000002</v>
      </c>
      <c r="C122" s="11">
        <v>-3.7462810951436154E-3</v>
      </c>
    </row>
    <row r="123" spans="1:3" x14ac:dyDescent="0.25">
      <c r="A123" s="1">
        <v>40721</v>
      </c>
      <c r="B123" s="3">
        <v>35.273105000000001</v>
      </c>
      <c r="C123" s="11">
        <v>1.6545494562334978E-2</v>
      </c>
    </row>
    <row r="124" spans="1:3" x14ac:dyDescent="0.25">
      <c r="A124" s="1">
        <v>40722</v>
      </c>
      <c r="B124" s="3">
        <v>35.473174</v>
      </c>
      <c r="C124" s="11">
        <v>5.6719985382630523E-3</v>
      </c>
    </row>
    <row r="125" spans="1:3" x14ac:dyDescent="0.25">
      <c r="A125" s="1">
        <v>40723</v>
      </c>
      <c r="B125" s="3">
        <v>36.021191000000002</v>
      </c>
      <c r="C125" s="11">
        <v>1.5448772641546017E-2</v>
      </c>
    </row>
    <row r="126" spans="1:3" x14ac:dyDescent="0.25">
      <c r="A126" s="1">
        <v>40724</v>
      </c>
      <c r="B126" s="3">
        <v>36.473522000000003</v>
      </c>
      <c r="C126" s="11">
        <v>1.2557358250592017E-2</v>
      </c>
    </row>
    <row r="127" spans="1:3" x14ac:dyDescent="0.25">
      <c r="A127" s="1">
        <v>40725</v>
      </c>
      <c r="B127" s="3">
        <v>36.664893999999997</v>
      </c>
      <c r="C127" s="11">
        <v>5.2468747054368395E-3</v>
      </c>
    </row>
    <row r="128" spans="1:3" x14ac:dyDescent="0.25">
      <c r="A128" s="1">
        <v>40729</v>
      </c>
      <c r="B128" s="3">
        <v>37.178116000000003</v>
      </c>
      <c r="C128" s="11">
        <v>1.3997640358649506E-2</v>
      </c>
    </row>
    <row r="129" spans="1:3" x14ac:dyDescent="0.25">
      <c r="A129" s="1">
        <v>40730</v>
      </c>
      <c r="B129" s="3">
        <v>37.239006000000003</v>
      </c>
      <c r="C129" s="11">
        <v>1.6377914362309415E-3</v>
      </c>
    </row>
    <row r="130" spans="1:3" x14ac:dyDescent="0.25">
      <c r="A130" s="1">
        <v>40731</v>
      </c>
      <c r="B130" s="3">
        <v>36.229961000000003</v>
      </c>
      <c r="C130" s="11">
        <v>-2.7096453648628546E-2</v>
      </c>
    </row>
    <row r="131" spans="1:3" x14ac:dyDescent="0.25">
      <c r="A131" s="1">
        <v>40732</v>
      </c>
      <c r="B131" s="3">
        <v>36.464821999999998</v>
      </c>
      <c r="C131" s="11">
        <v>6.4825076681698634E-3</v>
      </c>
    </row>
    <row r="132" spans="1:3" x14ac:dyDescent="0.25">
      <c r="A132" s="1">
        <v>40735</v>
      </c>
      <c r="B132" s="3">
        <v>35.890709999999999</v>
      </c>
      <c r="C132" s="11">
        <v>-1.5744269915810901E-2</v>
      </c>
    </row>
    <row r="133" spans="1:3" x14ac:dyDescent="0.25">
      <c r="A133" s="1">
        <v>40736</v>
      </c>
      <c r="B133" s="3">
        <v>36.064684</v>
      </c>
      <c r="C133" s="11">
        <v>4.84732678734974E-3</v>
      </c>
    </row>
    <row r="134" spans="1:3" x14ac:dyDescent="0.25">
      <c r="A134" s="1">
        <v>40737</v>
      </c>
      <c r="B134" s="3">
        <v>36.073383999999997</v>
      </c>
      <c r="C134" s="11">
        <v>2.4123322417014627E-4</v>
      </c>
    </row>
    <row r="135" spans="1:3" x14ac:dyDescent="0.25">
      <c r="A135" s="1">
        <v>40738</v>
      </c>
      <c r="B135" s="3">
        <v>35.551462000000001</v>
      </c>
      <c r="C135" s="11">
        <v>-1.4468340425173211E-2</v>
      </c>
    </row>
    <row r="136" spans="1:3" x14ac:dyDescent="0.25">
      <c r="A136" s="1">
        <v>40739</v>
      </c>
      <c r="B136" s="3">
        <v>35.516669999999998</v>
      </c>
      <c r="C136" s="11">
        <v>-9.7863767177853458E-4</v>
      </c>
    </row>
    <row r="137" spans="1:3" x14ac:dyDescent="0.25">
      <c r="A137" s="1">
        <v>40742</v>
      </c>
      <c r="B137" s="3">
        <v>34.594610000000003</v>
      </c>
      <c r="C137" s="11">
        <v>-2.5961330271109168E-2</v>
      </c>
    </row>
    <row r="138" spans="1:3" x14ac:dyDescent="0.25">
      <c r="A138" s="1">
        <v>40743</v>
      </c>
      <c r="B138" s="3">
        <v>35.473174</v>
      </c>
      <c r="C138" s="11">
        <v>2.5395979315852878E-2</v>
      </c>
    </row>
    <row r="139" spans="1:3" x14ac:dyDescent="0.25">
      <c r="A139" s="1">
        <v>40744</v>
      </c>
      <c r="B139" s="3">
        <v>35.464477000000002</v>
      </c>
      <c r="C139" s="11">
        <v>-2.4517118203175043E-4</v>
      </c>
    </row>
    <row r="140" spans="1:3" x14ac:dyDescent="0.25">
      <c r="A140" s="1">
        <v>40745</v>
      </c>
      <c r="B140" s="3">
        <v>35.220914999999998</v>
      </c>
      <c r="C140" s="11">
        <v>-6.8677736316259301E-3</v>
      </c>
    </row>
    <row r="141" spans="1:3" x14ac:dyDescent="0.25">
      <c r="A141" s="1">
        <v>40746</v>
      </c>
      <c r="B141" s="3">
        <v>35.107830999999997</v>
      </c>
      <c r="C141" s="11">
        <v>-3.2107059115301416E-3</v>
      </c>
    </row>
    <row r="142" spans="1:3" x14ac:dyDescent="0.25">
      <c r="A142" s="1">
        <v>40749</v>
      </c>
      <c r="B142" s="3">
        <v>34.551116999999998</v>
      </c>
      <c r="C142" s="11">
        <v>-1.5857259880281398E-2</v>
      </c>
    </row>
    <row r="143" spans="1:3" x14ac:dyDescent="0.25">
      <c r="A143" s="1">
        <v>40750</v>
      </c>
      <c r="B143" s="3">
        <v>34.481526000000002</v>
      </c>
      <c r="C143" s="11">
        <v>-2.0141461707300383E-3</v>
      </c>
    </row>
    <row r="144" spans="1:3" x14ac:dyDescent="0.25">
      <c r="A144" s="1">
        <v>40751</v>
      </c>
      <c r="B144" s="3">
        <v>33.602961999999998</v>
      </c>
      <c r="C144" s="11">
        <v>-2.547926678187051E-2</v>
      </c>
    </row>
    <row r="145" spans="1:3" x14ac:dyDescent="0.25">
      <c r="A145" s="1">
        <v>40752</v>
      </c>
      <c r="B145" s="3">
        <v>33.272410999999998</v>
      </c>
      <c r="C145" s="11">
        <v>-9.8369602060675437E-3</v>
      </c>
    </row>
    <row r="146" spans="1:3" x14ac:dyDescent="0.25">
      <c r="A146" s="1">
        <v>40753</v>
      </c>
      <c r="B146" s="3">
        <v>32.846175000000002</v>
      </c>
      <c r="C146" s="11">
        <v>-1.2810493354388892E-2</v>
      </c>
    </row>
    <row r="147" spans="1:3" x14ac:dyDescent="0.25">
      <c r="A147" s="1">
        <v>40756</v>
      </c>
      <c r="B147" s="3">
        <v>32.680902000000003</v>
      </c>
      <c r="C147" s="11">
        <v>-5.0317274385830038E-3</v>
      </c>
    </row>
    <row r="148" spans="1:3" x14ac:dyDescent="0.25">
      <c r="A148" s="1">
        <v>40757</v>
      </c>
      <c r="B148" s="3">
        <v>32.454737999999999</v>
      </c>
      <c r="C148" s="11">
        <v>-6.9203720264515416E-3</v>
      </c>
    </row>
    <row r="149" spans="1:3" x14ac:dyDescent="0.25">
      <c r="A149" s="1">
        <v>40758</v>
      </c>
      <c r="B149" s="3">
        <v>32.959259000000003</v>
      </c>
      <c r="C149" s="11">
        <v>1.5545372758825044E-2</v>
      </c>
    </row>
    <row r="150" spans="1:3" x14ac:dyDescent="0.25">
      <c r="A150" s="1">
        <v>40759</v>
      </c>
      <c r="B150" s="3">
        <v>31.819735000000001</v>
      </c>
      <c r="C150" s="11">
        <v>-3.4573714172396942E-2</v>
      </c>
    </row>
    <row r="151" spans="1:3" x14ac:dyDescent="0.25">
      <c r="A151" s="1">
        <v>40760</v>
      </c>
      <c r="B151" s="3">
        <v>32.567818000000003</v>
      </c>
      <c r="C151" s="11">
        <v>2.3510032374562551E-2</v>
      </c>
    </row>
    <row r="152" spans="1:3" x14ac:dyDescent="0.25">
      <c r="A152" s="1">
        <v>40763</v>
      </c>
      <c r="B152" s="3">
        <v>30.932471</v>
      </c>
      <c r="C152" s="11">
        <v>-5.0213588150118095E-2</v>
      </c>
    </row>
    <row r="153" spans="1:3" x14ac:dyDescent="0.25">
      <c r="A153" s="1">
        <v>40764</v>
      </c>
      <c r="B153" s="3">
        <v>31.506582999999999</v>
      </c>
      <c r="C153" s="11">
        <v>1.856017257722474E-2</v>
      </c>
    </row>
    <row r="154" spans="1:3" x14ac:dyDescent="0.25">
      <c r="A154" s="1">
        <v>40765</v>
      </c>
      <c r="B154" s="3">
        <v>30.454041</v>
      </c>
      <c r="C154" s="11">
        <v>-3.3407050202809964E-2</v>
      </c>
    </row>
    <row r="155" spans="1:3" x14ac:dyDescent="0.25">
      <c r="A155" s="1">
        <v>40766</v>
      </c>
      <c r="B155" s="3">
        <v>31.863227999999999</v>
      </c>
      <c r="C155" s="11">
        <v>4.6272578407574851E-2</v>
      </c>
    </row>
    <row r="156" spans="1:3" x14ac:dyDescent="0.25">
      <c r="A156" s="1">
        <v>40767</v>
      </c>
      <c r="B156" s="3">
        <v>32.559120999999998</v>
      </c>
      <c r="C156" s="11">
        <v>2.18400031534783E-2</v>
      </c>
    </row>
    <row r="157" spans="1:3" x14ac:dyDescent="0.25">
      <c r="A157" s="1">
        <v>40770</v>
      </c>
      <c r="B157" s="3">
        <v>32.228569999999998</v>
      </c>
      <c r="C157" s="11">
        <v>-1.0152331815100286E-2</v>
      </c>
    </row>
    <row r="158" spans="1:3" x14ac:dyDescent="0.25">
      <c r="A158" s="1">
        <v>40771</v>
      </c>
      <c r="B158" s="3">
        <v>32.089391999999997</v>
      </c>
      <c r="C158" s="11">
        <v>-4.318466503478161E-3</v>
      </c>
    </row>
    <row r="159" spans="1:3" x14ac:dyDescent="0.25">
      <c r="A159" s="1">
        <v>40772</v>
      </c>
      <c r="B159" s="3">
        <v>32.341653999999998</v>
      </c>
      <c r="C159" s="11">
        <v>7.8612271619232232E-3</v>
      </c>
    </row>
    <row r="160" spans="1:3" x14ac:dyDescent="0.25">
      <c r="A160" s="1">
        <v>40773</v>
      </c>
      <c r="B160" s="3">
        <v>31.550075</v>
      </c>
      <c r="C160" s="11">
        <v>-2.4475526205307827E-2</v>
      </c>
    </row>
    <row r="161" spans="1:3" x14ac:dyDescent="0.25">
      <c r="A161" s="1">
        <v>40774</v>
      </c>
      <c r="B161" s="3">
        <v>31.089047000000001</v>
      </c>
      <c r="C161" s="11">
        <v>-1.4612580160268998E-2</v>
      </c>
    </row>
    <row r="162" spans="1:3" x14ac:dyDescent="0.25">
      <c r="A162" s="1">
        <v>40777</v>
      </c>
      <c r="B162" s="3">
        <v>31.167335000000001</v>
      </c>
      <c r="C162" s="11">
        <v>2.5181859064383858E-3</v>
      </c>
    </row>
    <row r="163" spans="1:3" x14ac:dyDescent="0.25">
      <c r="A163" s="1">
        <v>40778</v>
      </c>
      <c r="B163" s="3">
        <v>31.680553</v>
      </c>
      <c r="C163" s="11">
        <v>1.6466534594632438E-2</v>
      </c>
    </row>
    <row r="164" spans="1:3" x14ac:dyDescent="0.25">
      <c r="A164" s="1">
        <v>40779</v>
      </c>
      <c r="B164" s="3">
        <v>31.393498999999998</v>
      </c>
      <c r="C164" s="11">
        <v>-9.0608898146443736E-3</v>
      </c>
    </row>
    <row r="165" spans="1:3" x14ac:dyDescent="0.25">
      <c r="A165" s="1">
        <v>40780</v>
      </c>
      <c r="B165" s="3">
        <v>30.958565</v>
      </c>
      <c r="C165" s="11">
        <v>-1.3854269637162726E-2</v>
      </c>
    </row>
    <row r="166" spans="1:3" x14ac:dyDescent="0.25">
      <c r="A166" s="1">
        <v>40781</v>
      </c>
      <c r="B166" s="3">
        <v>31.811035</v>
      </c>
      <c r="C166" s="11">
        <v>2.7535837013117379E-2</v>
      </c>
    </row>
    <row r="167" spans="1:3" x14ac:dyDescent="0.25">
      <c r="A167" s="1">
        <v>40784</v>
      </c>
      <c r="B167" s="3">
        <v>32.915765999999998</v>
      </c>
      <c r="C167" s="11">
        <v>3.472791752924724E-2</v>
      </c>
    </row>
    <row r="168" spans="1:3" x14ac:dyDescent="0.25">
      <c r="A168" s="1">
        <v>40785</v>
      </c>
      <c r="B168" s="3">
        <v>33.115834999999997</v>
      </c>
      <c r="C168" s="11">
        <v>6.0782118818076165E-3</v>
      </c>
    </row>
    <row r="169" spans="1:3" x14ac:dyDescent="0.25">
      <c r="A169" s="1">
        <v>40786</v>
      </c>
      <c r="B169" s="3">
        <v>33.472479999999997</v>
      </c>
      <c r="C169" s="11">
        <v>1.0769621240110671E-2</v>
      </c>
    </row>
    <row r="170" spans="1:3" x14ac:dyDescent="0.25">
      <c r="A170" s="1">
        <v>40787</v>
      </c>
      <c r="B170" s="3">
        <v>33.255014000000003</v>
      </c>
      <c r="C170" s="11">
        <v>-6.4968595096627025E-3</v>
      </c>
    </row>
    <row r="171" spans="1:3" x14ac:dyDescent="0.25">
      <c r="A171" s="1">
        <v>40788</v>
      </c>
      <c r="B171" s="3">
        <v>32.820079999999997</v>
      </c>
      <c r="C171" s="11">
        <v>-1.307874956841111E-2</v>
      </c>
    </row>
    <row r="172" spans="1:3" x14ac:dyDescent="0.25">
      <c r="A172" s="1">
        <v>40792</v>
      </c>
      <c r="B172" s="3">
        <v>32.559120999999998</v>
      </c>
      <c r="C172" s="11">
        <v>-7.9511993876919176E-3</v>
      </c>
    </row>
    <row r="173" spans="1:3" x14ac:dyDescent="0.25">
      <c r="A173" s="1">
        <v>40793</v>
      </c>
      <c r="B173" s="3">
        <v>32.698298999999999</v>
      </c>
      <c r="C173" s="11">
        <v>4.2746239986024542E-3</v>
      </c>
    </row>
    <row r="174" spans="1:3" x14ac:dyDescent="0.25">
      <c r="A174" s="1">
        <v>40794</v>
      </c>
      <c r="B174" s="3">
        <v>32.489530000000002</v>
      </c>
      <c r="C174" s="11">
        <v>-6.3847052105064136E-3</v>
      </c>
    </row>
    <row r="175" spans="1:3" x14ac:dyDescent="0.25">
      <c r="A175" s="1">
        <v>40795</v>
      </c>
      <c r="B175" s="3">
        <v>32.054595999999997</v>
      </c>
      <c r="C175" s="11">
        <v>-1.3386897255823814E-2</v>
      </c>
    </row>
    <row r="176" spans="1:3" x14ac:dyDescent="0.25">
      <c r="A176" s="1">
        <v>40798</v>
      </c>
      <c r="B176" s="3">
        <v>32.037202000000001</v>
      </c>
      <c r="C176" s="11">
        <v>-5.4263669397037215E-4</v>
      </c>
    </row>
    <row r="177" spans="1:3" x14ac:dyDescent="0.25">
      <c r="A177" s="1">
        <v>40799</v>
      </c>
      <c r="B177" s="3">
        <v>32.672204000000001</v>
      </c>
      <c r="C177" s="11">
        <v>1.9820769616522693E-2</v>
      </c>
    </row>
    <row r="178" spans="1:3" x14ac:dyDescent="0.25">
      <c r="A178" s="1">
        <v>40800</v>
      </c>
      <c r="B178" s="3">
        <v>33.063642000000002</v>
      </c>
      <c r="C178" s="11">
        <v>1.1980765056437602E-2</v>
      </c>
    </row>
    <row r="179" spans="1:3" x14ac:dyDescent="0.25">
      <c r="A179" s="1">
        <v>40801</v>
      </c>
      <c r="B179" s="3">
        <v>33.282955000000001</v>
      </c>
      <c r="C179" s="11">
        <v>6.6330563342053978E-3</v>
      </c>
    </row>
    <row r="180" spans="1:3" x14ac:dyDescent="0.25">
      <c r="A180" s="1">
        <v>40802</v>
      </c>
      <c r="B180" s="3">
        <v>33.712809999999998</v>
      </c>
      <c r="C180" s="11">
        <v>1.2915169341183688E-2</v>
      </c>
    </row>
    <row r="181" spans="1:3" x14ac:dyDescent="0.25">
      <c r="A181" s="1">
        <v>40805</v>
      </c>
      <c r="B181" s="3">
        <v>33.256638000000002</v>
      </c>
      <c r="C181" s="11">
        <v>-1.3531117696804127E-2</v>
      </c>
    </row>
    <row r="182" spans="1:3" x14ac:dyDescent="0.25">
      <c r="A182" s="1">
        <v>40806</v>
      </c>
      <c r="B182" s="3">
        <v>33.511042000000003</v>
      </c>
      <c r="C182" s="11">
        <v>7.6497209369149385E-3</v>
      </c>
    </row>
    <row r="183" spans="1:3" x14ac:dyDescent="0.25">
      <c r="A183" s="1">
        <v>40807</v>
      </c>
      <c r="B183" s="3">
        <v>32.782921000000002</v>
      </c>
      <c r="C183" s="11">
        <v>-2.1727793483712069E-2</v>
      </c>
    </row>
    <row r="184" spans="1:3" x14ac:dyDescent="0.25">
      <c r="A184" s="1">
        <v>40808</v>
      </c>
      <c r="B184" s="3">
        <v>32.949601000000001</v>
      </c>
      <c r="C184" s="11">
        <v>5.0843547467902418E-3</v>
      </c>
    </row>
    <row r="185" spans="1:3" x14ac:dyDescent="0.25">
      <c r="A185" s="1">
        <v>40809</v>
      </c>
      <c r="B185" s="3">
        <v>32.432022000000003</v>
      </c>
      <c r="C185" s="11">
        <v>-1.5708202354256059E-2</v>
      </c>
    </row>
    <row r="186" spans="1:3" x14ac:dyDescent="0.25">
      <c r="A186" s="1">
        <v>40812</v>
      </c>
      <c r="B186" s="3">
        <v>32.660105999999999</v>
      </c>
      <c r="C186" s="11">
        <v>7.0326789985525875E-3</v>
      </c>
    </row>
    <row r="187" spans="1:3" x14ac:dyDescent="0.25">
      <c r="A187" s="1">
        <v>40813</v>
      </c>
      <c r="B187" s="3">
        <v>32.633789999999998</v>
      </c>
      <c r="C187" s="11">
        <v>-8.0575366166911217E-4</v>
      </c>
    </row>
    <row r="188" spans="1:3" x14ac:dyDescent="0.25">
      <c r="A188" s="1">
        <v>40814</v>
      </c>
      <c r="B188" s="3">
        <v>32.028483999999999</v>
      </c>
      <c r="C188" s="11">
        <v>-1.8548443193389393E-2</v>
      </c>
    </row>
    <row r="189" spans="1:3" x14ac:dyDescent="0.25">
      <c r="A189" s="1">
        <v>40815</v>
      </c>
      <c r="B189" s="3">
        <v>33.475951000000002</v>
      </c>
      <c r="C189" s="11">
        <v>4.5193116227418173E-2</v>
      </c>
    </row>
    <row r="190" spans="1:3" x14ac:dyDescent="0.25">
      <c r="A190" s="1">
        <v>40816</v>
      </c>
      <c r="B190" s="3">
        <v>34.019846999999999</v>
      </c>
      <c r="C190" s="11">
        <v>1.6247365160738721E-2</v>
      </c>
    </row>
    <row r="191" spans="1:3" x14ac:dyDescent="0.25">
      <c r="A191" s="1">
        <v>40819</v>
      </c>
      <c r="B191" s="3">
        <v>32.668880999999999</v>
      </c>
      <c r="C191" s="11">
        <v>-3.971111333922224E-2</v>
      </c>
    </row>
    <row r="192" spans="1:3" x14ac:dyDescent="0.25">
      <c r="A192" s="1">
        <v>40820</v>
      </c>
      <c r="B192" s="3">
        <v>32.861874</v>
      </c>
      <c r="C192" s="11">
        <v>5.9075485321949447E-3</v>
      </c>
    </row>
    <row r="193" spans="1:3" x14ac:dyDescent="0.25">
      <c r="A193" s="1">
        <v>40821</v>
      </c>
      <c r="B193" s="3">
        <v>32.475884000000001</v>
      </c>
      <c r="C193" s="11">
        <v>-1.1745830441684476E-2</v>
      </c>
    </row>
    <row r="194" spans="1:3" x14ac:dyDescent="0.25">
      <c r="A194" s="1">
        <v>40822</v>
      </c>
      <c r="B194" s="3">
        <v>33.168914000000001</v>
      </c>
      <c r="C194" s="11">
        <v>2.1339834814042329E-2</v>
      </c>
    </row>
    <row r="195" spans="1:3" x14ac:dyDescent="0.25">
      <c r="A195" s="1">
        <v>40823</v>
      </c>
      <c r="B195" s="3">
        <v>33.747900999999999</v>
      </c>
      <c r="C195" s="11">
        <v>1.7455711694389447E-2</v>
      </c>
    </row>
    <row r="196" spans="1:3" x14ac:dyDescent="0.25">
      <c r="A196" s="1">
        <v>40826</v>
      </c>
      <c r="B196" s="3">
        <v>34.423386000000001</v>
      </c>
      <c r="C196" s="11">
        <v>2.0015615193371639E-2</v>
      </c>
    </row>
    <row r="197" spans="1:3" x14ac:dyDescent="0.25">
      <c r="A197" s="1">
        <v>40827</v>
      </c>
      <c r="B197" s="3">
        <v>34.160207</v>
      </c>
      <c r="C197" s="11">
        <v>-7.64535481779744E-3</v>
      </c>
    </row>
    <row r="198" spans="1:3" x14ac:dyDescent="0.25">
      <c r="A198" s="1">
        <v>40828</v>
      </c>
      <c r="B198" s="3">
        <v>34.844465999999997</v>
      </c>
      <c r="C198" s="11">
        <v>2.0030879789457872E-2</v>
      </c>
    </row>
    <row r="199" spans="1:3" x14ac:dyDescent="0.25">
      <c r="A199" s="1">
        <v>40829</v>
      </c>
      <c r="B199" s="3">
        <v>34.826920999999999</v>
      </c>
      <c r="C199" s="11">
        <v>-5.035232854479207E-4</v>
      </c>
    </row>
    <row r="200" spans="1:3" x14ac:dyDescent="0.25">
      <c r="A200" s="1">
        <v>40830</v>
      </c>
      <c r="B200" s="3">
        <v>34.914645</v>
      </c>
      <c r="C200" s="11">
        <v>2.5188560309423124E-3</v>
      </c>
    </row>
    <row r="201" spans="1:3" x14ac:dyDescent="0.25">
      <c r="A201" s="1">
        <v>40833</v>
      </c>
      <c r="B201" s="3">
        <v>34.405839999999998</v>
      </c>
      <c r="C201" s="11">
        <v>-1.4572824669991701E-2</v>
      </c>
    </row>
    <row r="202" spans="1:3" x14ac:dyDescent="0.25">
      <c r="A202" s="1">
        <v>40834</v>
      </c>
      <c r="B202" s="3">
        <v>34.633924</v>
      </c>
      <c r="C202" s="11">
        <v>6.6292234109093873E-3</v>
      </c>
    </row>
    <row r="203" spans="1:3" x14ac:dyDescent="0.25">
      <c r="A203" s="1">
        <v>40835</v>
      </c>
      <c r="B203" s="3">
        <v>34.405839999999998</v>
      </c>
      <c r="C203" s="11">
        <v>-6.5855662211420979E-3</v>
      </c>
    </row>
    <row r="204" spans="1:3" x14ac:dyDescent="0.25">
      <c r="A204" s="1">
        <v>40836</v>
      </c>
      <c r="B204" s="3">
        <v>34.598832999999999</v>
      </c>
      <c r="C204" s="11">
        <v>5.6093093498080938E-3</v>
      </c>
    </row>
    <row r="205" spans="1:3" x14ac:dyDescent="0.25">
      <c r="A205" s="1">
        <v>40837</v>
      </c>
      <c r="B205" s="3">
        <v>35.160277999999998</v>
      </c>
      <c r="C205" s="11">
        <v>1.6227281423046816E-2</v>
      </c>
    </row>
    <row r="206" spans="1:3" x14ac:dyDescent="0.25">
      <c r="A206" s="1">
        <v>40840</v>
      </c>
      <c r="B206" s="3">
        <v>35.195365000000002</v>
      </c>
      <c r="C206" s="11">
        <v>9.9791588678577311E-4</v>
      </c>
    </row>
    <row r="207" spans="1:3" x14ac:dyDescent="0.25">
      <c r="A207" s="1">
        <v>40841</v>
      </c>
      <c r="B207" s="3">
        <v>34.511110000000002</v>
      </c>
      <c r="C207" s="11">
        <v>-1.944162249773515E-2</v>
      </c>
    </row>
    <row r="208" spans="1:3" x14ac:dyDescent="0.25">
      <c r="A208" s="1">
        <v>40842</v>
      </c>
      <c r="B208" s="3">
        <v>33.256638000000002</v>
      </c>
      <c r="C208" s="11">
        <v>-3.6349801556658123E-2</v>
      </c>
    </row>
    <row r="209" spans="1:3" x14ac:dyDescent="0.25">
      <c r="A209" s="1">
        <v>40843</v>
      </c>
      <c r="B209" s="3">
        <v>32.326749999999997</v>
      </c>
      <c r="C209" s="11">
        <v>-2.7960974287298834E-2</v>
      </c>
    </row>
    <row r="210" spans="1:3" x14ac:dyDescent="0.25">
      <c r="A210" s="1">
        <v>40844</v>
      </c>
      <c r="B210" s="3">
        <v>32.800466999999998</v>
      </c>
      <c r="C210" s="11">
        <v>1.4654024917444551E-2</v>
      </c>
    </row>
    <row r="211" spans="1:3" x14ac:dyDescent="0.25">
      <c r="A211" s="1">
        <v>40847</v>
      </c>
      <c r="B211" s="3">
        <v>32.853102999999997</v>
      </c>
      <c r="C211" s="11">
        <v>1.6047332496820757E-3</v>
      </c>
    </row>
    <row r="212" spans="1:3" x14ac:dyDescent="0.25">
      <c r="A212" s="1">
        <v>40848</v>
      </c>
      <c r="B212" s="3">
        <v>32.107436</v>
      </c>
      <c r="C212" s="11">
        <v>-2.2697003689423113E-2</v>
      </c>
    </row>
    <row r="213" spans="1:3" x14ac:dyDescent="0.25">
      <c r="A213" s="1">
        <v>40849</v>
      </c>
      <c r="B213" s="3">
        <v>32.537292000000001</v>
      </c>
      <c r="C213" s="11">
        <v>1.3388051291295914E-2</v>
      </c>
    </row>
    <row r="214" spans="1:3" x14ac:dyDescent="0.25">
      <c r="A214" s="1">
        <v>40850</v>
      </c>
      <c r="B214" s="3">
        <v>33.089962</v>
      </c>
      <c r="C214" s="11">
        <v>1.6985740546570351E-2</v>
      </c>
    </row>
    <row r="215" spans="1:3" x14ac:dyDescent="0.25">
      <c r="A215" s="1">
        <v>40851</v>
      </c>
      <c r="B215" s="3">
        <v>32.572383000000002</v>
      </c>
      <c r="C215" s="11">
        <v>-1.5641571301895051E-2</v>
      </c>
    </row>
    <row r="216" spans="1:3" x14ac:dyDescent="0.25">
      <c r="A216" s="1">
        <v>40854</v>
      </c>
      <c r="B216" s="3">
        <v>32.809241</v>
      </c>
      <c r="C216" s="11">
        <v>7.2717430591430167E-3</v>
      </c>
    </row>
    <row r="217" spans="1:3" x14ac:dyDescent="0.25">
      <c r="A217" s="1">
        <v>40855</v>
      </c>
      <c r="B217" s="3">
        <v>32.528520999999998</v>
      </c>
      <c r="C217" s="11">
        <v>-8.5561260012080829E-3</v>
      </c>
    </row>
    <row r="218" spans="1:3" x14ac:dyDescent="0.25">
      <c r="A218" s="1">
        <v>40856</v>
      </c>
      <c r="B218" s="3">
        <v>32.010942</v>
      </c>
      <c r="C218" s="11">
        <v>-1.5911544210694295E-2</v>
      </c>
    </row>
    <row r="219" spans="1:3" x14ac:dyDescent="0.25">
      <c r="A219" s="1">
        <v>40857</v>
      </c>
      <c r="B219" s="3">
        <v>32.809241</v>
      </c>
      <c r="C219" s="11">
        <v>2.493831640443446E-2</v>
      </c>
    </row>
    <row r="220" spans="1:3" x14ac:dyDescent="0.25">
      <c r="A220" s="1">
        <v>40858</v>
      </c>
      <c r="B220" s="3">
        <v>32.625016000000002</v>
      </c>
      <c r="C220" s="11">
        <v>-5.6150338863370187E-3</v>
      </c>
    </row>
    <row r="221" spans="1:3" x14ac:dyDescent="0.25">
      <c r="A221" s="1">
        <v>40861</v>
      </c>
      <c r="B221" s="3">
        <v>32.046028999999997</v>
      </c>
      <c r="C221" s="11">
        <v>-1.7746719265976912E-2</v>
      </c>
    </row>
    <row r="222" spans="1:3" x14ac:dyDescent="0.25">
      <c r="A222" s="1">
        <v>40862</v>
      </c>
      <c r="B222" s="3">
        <v>32.212708999999997</v>
      </c>
      <c r="C222" s="11">
        <v>5.201268462934971E-3</v>
      </c>
    </row>
    <row r="223" spans="1:3" x14ac:dyDescent="0.25">
      <c r="A223" s="1">
        <v>40863</v>
      </c>
      <c r="B223" s="3">
        <v>31.642493999999999</v>
      </c>
      <c r="C223" s="11">
        <v>-1.770155375631393E-2</v>
      </c>
    </row>
    <row r="224" spans="1:3" x14ac:dyDescent="0.25">
      <c r="A224" s="1">
        <v>40864</v>
      </c>
      <c r="B224" s="3">
        <v>31.396864000000001</v>
      </c>
      <c r="C224" s="11">
        <v>-7.7626624500584081E-3</v>
      </c>
    </row>
    <row r="225" spans="1:3" x14ac:dyDescent="0.25">
      <c r="A225" s="1">
        <v>40865</v>
      </c>
      <c r="B225" s="3">
        <v>32.212708999999997</v>
      </c>
      <c r="C225" s="11">
        <v>2.5984920022585564E-2</v>
      </c>
    </row>
    <row r="226" spans="1:3" x14ac:dyDescent="0.25">
      <c r="A226" s="1">
        <v>40868</v>
      </c>
      <c r="B226" s="3">
        <v>31.431954999999999</v>
      </c>
      <c r="C226" s="11">
        <v>-2.4237452367014467E-2</v>
      </c>
    </row>
    <row r="227" spans="1:3" x14ac:dyDescent="0.25">
      <c r="A227" s="1">
        <v>40869</v>
      </c>
      <c r="B227" s="3">
        <v>31.300366</v>
      </c>
      <c r="C227" s="11">
        <v>-4.1864720155013642E-3</v>
      </c>
    </row>
    <row r="228" spans="1:3" x14ac:dyDescent="0.25">
      <c r="A228" s="1">
        <v>40870</v>
      </c>
      <c r="B228" s="3">
        <v>30.510836999999999</v>
      </c>
      <c r="C228" s="11">
        <v>-2.5224273735329539E-2</v>
      </c>
    </row>
    <row r="229" spans="1:3" x14ac:dyDescent="0.25">
      <c r="A229" s="1">
        <v>40872</v>
      </c>
      <c r="B229" s="3">
        <v>30.668742999999999</v>
      </c>
      <c r="C229" s="11">
        <v>5.175407020135192E-3</v>
      </c>
    </row>
    <row r="230" spans="1:3" x14ac:dyDescent="0.25">
      <c r="A230" s="1">
        <v>40875</v>
      </c>
      <c r="B230" s="3">
        <v>31.317910999999999</v>
      </c>
      <c r="C230" s="11">
        <v>2.1167088589186703E-2</v>
      </c>
    </row>
    <row r="231" spans="1:3" x14ac:dyDescent="0.25">
      <c r="A231" s="1">
        <v>40876</v>
      </c>
      <c r="B231" s="3">
        <v>31.203868</v>
      </c>
      <c r="C231" s="11">
        <v>-3.6414625483800239E-3</v>
      </c>
    </row>
    <row r="232" spans="1:3" x14ac:dyDescent="0.25">
      <c r="A232" s="1">
        <v>40877</v>
      </c>
      <c r="B232" s="3">
        <v>32.046028999999997</v>
      </c>
      <c r="C232" s="11">
        <v>2.698899380038389E-2</v>
      </c>
    </row>
    <row r="233" spans="1:3" x14ac:dyDescent="0.25">
      <c r="A233" s="1">
        <v>40878</v>
      </c>
      <c r="B233" s="3">
        <v>32.142527000000001</v>
      </c>
      <c r="C233" s="11">
        <v>3.0112311263278198E-3</v>
      </c>
    </row>
    <row r="234" spans="1:3" x14ac:dyDescent="0.25">
      <c r="A234" s="1">
        <v>40879</v>
      </c>
      <c r="B234" s="3">
        <v>32.186388999999998</v>
      </c>
      <c r="C234" s="11">
        <v>1.3646095716120011E-3</v>
      </c>
    </row>
    <row r="235" spans="1:3" x14ac:dyDescent="0.25">
      <c r="A235" s="1">
        <v>40882</v>
      </c>
      <c r="B235" s="3">
        <v>33.072415999999997</v>
      </c>
      <c r="C235" s="11">
        <v>2.7528002597619713E-2</v>
      </c>
    </row>
    <row r="236" spans="1:3" x14ac:dyDescent="0.25">
      <c r="A236" s="1">
        <v>40883</v>
      </c>
      <c r="B236" s="3">
        <v>32.949601000000001</v>
      </c>
      <c r="C236" s="11">
        <v>-3.7135176335468109E-3</v>
      </c>
    </row>
    <row r="237" spans="1:3" x14ac:dyDescent="0.25">
      <c r="A237" s="1">
        <v>40884</v>
      </c>
      <c r="B237" s="3">
        <v>33.098733000000003</v>
      </c>
      <c r="C237" s="11">
        <v>4.5260639119727606E-3</v>
      </c>
    </row>
    <row r="238" spans="1:3" x14ac:dyDescent="0.25">
      <c r="A238" s="1">
        <v>40885</v>
      </c>
      <c r="B238" s="3">
        <v>33.265408999999998</v>
      </c>
      <c r="C238" s="11">
        <v>5.0357214579783271E-3</v>
      </c>
    </row>
    <row r="239" spans="1:3" x14ac:dyDescent="0.25">
      <c r="A239" s="1">
        <v>40886</v>
      </c>
      <c r="B239" s="3">
        <v>33.177684999999997</v>
      </c>
      <c r="C239" s="11">
        <v>-2.6370936849146051E-3</v>
      </c>
    </row>
    <row r="240" spans="1:3" x14ac:dyDescent="0.25">
      <c r="A240" s="1">
        <v>40889</v>
      </c>
      <c r="B240" s="3">
        <v>33.142595</v>
      </c>
      <c r="C240" s="11">
        <v>-1.0576385905163889E-3</v>
      </c>
    </row>
    <row r="241" spans="1:3" x14ac:dyDescent="0.25">
      <c r="A241" s="1">
        <v>40890</v>
      </c>
      <c r="B241" s="3">
        <v>33.037325000000003</v>
      </c>
      <c r="C241" s="11">
        <v>-3.1762751226932385E-3</v>
      </c>
    </row>
    <row r="242" spans="1:3" x14ac:dyDescent="0.25">
      <c r="A242" s="1">
        <v>40891</v>
      </c>
      <c r="B242" s="3">
        <v>33.142595</v>
      </c>
      <c r="C242" s="11">
        <v>3.1863959930169073E-3</v>
      </c>
    </row>
    <row r="243" spans="1:3" x14ac:dyDescent="0.25">
      <c r="A243" s="1">
        <v>40892</v>
      </c>
      <c r="B243" s="3">
        <v>33.797310000000003</v>
      </c>
      <c r="C243" s="11">
        <v>1.9754488144335201E-2</v>
      </c>
    </row>
    <row r="244" spans="1:3" x14ac:dyDescent="0.25">
      <c r="A244" s="1">
        <v>40893</v>
      </c>
      <c r="B244" s="3">
        <v>34.337006000000002</v>
      </c>
      <c r="C244" s="11">
        <v>1.5968608152542293E-2</v>
      </c>
    </row>
    <row r="245" spans="1:3" x14ac:dyDescent="0.25">
      <c r="A245" s="1">
        <v>40896</v>
      </c>
      <c r="B245" s="3">
        <v>34.089274000000003</v>
      </c>
      <c r="C245" s="11">
        <v>-7.2147233803669187E-3</v>
      </c>
    </row>
    <row r="246" spans="1:3" x14ac:dyDescent="0.25">
      <c r="A246" s="1">
        <v>40897</v>
      </c>
      <c r="B246" s="3">
        <v>34.717447</v>
      </c>
      <c r="C246" s="11">
        <v>1.8427291822055134E-2</v>
      </c>
    </row>
    <row r="247" spans="1:3" x14ac:dyDescent="0.25">
      <c r="A247" s="1">
        <v>40898</v>
      </c>
      <c r="B247" s="3">
        <v>34.788224999999997</v>
      </c>
      <c r="C247" s="11">
        <v>2.0386867732525701E-3</v>
      </c>
    </row>
    <row r="248" spans="1:3" x14ac:dyDescent="0.25">
      <c r="A248" s="1">
        <v>40899</v>
      </c>
      <c r="B248" s="3">
        <v>34.752834</v>
      </c>
      <c r="C248" s="11">
        <v>-1.0173269834835514E-3</v>
      </c>
    </row>
    <row r="249" spans="1:3" x14ac:dyDescent="0.25">
      <c r="A249" s="1">
        <v>40900</v>
      </c>
      <c r="B249" s="3">
        <v>35.239446999999998</v>
      </c>
      <c r="C249" s="11">
        <v>1.4002109871097086E-2</v>
      </c>
    </row>
    <row r="250" spans="1:3" x14ac:dyDescent="0.25">
      <c r="A250" s="1">
        <v>40904</v>
      </c>
      <c r="B250" s="3">
        <v>35.283684000000001</v>
      </c>
      <c r="C250" s="11">
        <v>1.2553261689947214E-3</v>
      </c>
    </row>
    <row r="251" spans="1:3" x14ac:dyDescent="0.25">
      <c r="A251" s="1">
        <v>40905</v>
      </c>
      <c r="B251" s="3">
        <v>34.867851999999999</v>
      </c>
      <c r="C251" s="11">
        <v>-1.1785390663854764E-2</v>
      </c>
    </row>
    <row r="252" spans="1:3" x14ac:dyDescent="0.25">
      <c r="A252" s="1">
        <v>40906</v>
      </c>
      <c r="B252" s="3">
        <v>35.310225000000003</v>
      </c>
      <c r="C252" s="11">
        <v>1.268713082756011E-2</v>
      </c>
    </row>
    <row r="253" spans="1:3" x14ac:dyDescent="0.25">
      <c r="A253" s="1">
        <v>40907</v>
      </c>
      <c r="B253" s="3">
        <v>34.929783999999998</v>
      </c>
      <c r="C253" s="11">
        <v>-1.07742445708008E-2</v>
      </c>
    </row>
    <row r="254" spans="1:3" x14ac:dyDescent="0.25">
      <c r="A254" s="1">
        <v>40911</v>
      </c>
      <c r="B254" s="3">
        <v>33.921174000000001</v>
      </c>
      <c r="C254" s="11">
        <v>-2.8875357488611936E-2</v>
      </c>
    </row>
    <row r="255" spans="1:3" x14ac:dyDescent="0.25">
      <c r="A255" s="1">
        <v>40912</v>
      </c>
      <c r="B255" s="3">
        <v>34.106969999999997</v>
      </c>
      <c r="C255" s="11">
        <v>5.477286841546118E-3</v>
      </c>
    </row>
    <row r="256" spans="1:3" x14ac:dyDescent="0.25">
      <c r="A256" s="1">
        <v>40913</v>
      </c>
      <c r="B256" s="3">
        <v>34.319310000000002</v>
      </c>
      <c r="C256" s="11">
        <v>6.2257069449442341E-3</v>
      </c>
    </row>
    <row r="257" spans="1:3" x14ac:dyDescent="0.25">
      <c r="A257" s="1">
        <v>40914</v>
      </c>
      <c r="B257" s="3">
        <v>34.080427999999998</v>
      </c>
      <c r="C257" s="11">
        <v>-6.9605711769847294E-3</v>
      </c>
    </row>
    <row r="258" spans="1:3" x14ac:dyDescent="0.25">
      <c r="A258" s="1">
        <v>40917</v>
      </c>
      <c r="B258" s="3">
        <v>34.080427999999998</v>
      </c>
      <c r="C258" s="11">
        <v>0</v>
      </c>
    </row>
    <row r="259" spans="1:3" x14ac:dyDescent="0.25">
      <c r="A259" s="1">
        <v>40918</v>
      </c>
      <c r="B259" s="3">
        <v>34.168902000000003</v>
      </c>
      <c r="C259" s="11">
        <v>2.5960354723246156E-3</v>
      </c>
    </row>
    <row r="260" spans="1:3" x14ac:dyDescent="0.25">
      <c r="A260" s="1">
        <v>40919</v>
      </c>
      <c r="B260" s="3">
        <v>33.753073000000001</v>
      </c>
      <c r="C260" s="11">
        <v>-1.2169808675736849E-2</v>
      </c>
    </row>
    <row r="261" spans="1:3" x14ac:dyDescent="0.25">
      <c r="A261" s="1">
        <v>40920</v>
      </c>
      <c r="B261" s="3">
        <v>33.584969000000001</v>
      </c>
      <c r="C261" s="11">
        <v>-4.980405784089632E-3</v>
      </c>
    </row>
    <row r="262" spans="1:3" x14ac:dyDescent="0.25">
      <c r="A262" s="1">
        <v>40921</v>
      </c>
      <c r="B262" s="3">
        <v>33.461105000000003</v>
      </c>
      <c r="C262" s="11">
        <v>-3.6880784377081761E-3</v>
      </c>
    </row>
    <row r="263" spans="1:3" x14ac:dyDescent="0.25">
      <c r="A263" s="1">
        <v>40925</v>
      </c>
      <c r="B263" s="3">
        <v>33.293005000000001</v>
      </c>
      <c r="C263" s="11">
        <v>-5.0237432386050183E-3</v>
      </c>
    </row>
    <row r="264" spans="1:3" x14ac:dyDescent="0.25">
      <c r="A264" s="1">
        <v>40926</v>
      </c>
      <c r="B264" s="3">
        <v>33.372632000000003</v>
      </c>
      <c r="C264" s="11">
        <v>2.3917036026036734E-3</v>
      </c>
    </row>
    <row r="265" spans="1:3" x14ac:dyDescent="0.25">
      <c r="A265" s="1">
        <v>40927</v>
      </c>
      <c r="B265" s="3">
        <v>33.027580999999998</v>
      </c>
      <c r="C265" s="11">
        <v>-1.0339340331323136E-2</v>
      </c>
    </row>
    <row r="266" spans="1:3" x14ac:dyDescent="0.25">
      <c r="A266" s="1">
        <v>40928</v>
      </c>
      <c r="B266" s="3">
        <v>33.328392000000001</v>
      </c>
      <c r="C266" s="11">
        <v>9.1078725989651825E-3</v>
      </c>
    </row>
    <row r="267" spans="1:3" x14ac:dyDescent="0.25">
      <c r="A267" s="1">
        <v>40931</v>
      </c>
      <c r="B267" s="3">
        <v>33.699987</v>
      </c>
      <c r="C267" s="11">
        <v>1.1149502802295388E-2</v>
      </c>
    </row>
    <row r="268" spans="1:3" x14ac:dyDescent="0.25">
      <c r="A268" s="1">
        <v>40932</v>
      </c>
      <c r="B268" s="3">
        <v>33.44341</v>
      </c>
      <c r="C268" s="11">
        <v>-7.6135637678435919E-3</v>
      </c>
    </row>
    <row r="269" spans="1:3" x14ac:dyDescent="0.25">
      <c r="A269" s="1">
        <v>40933</v>
      </c>
      <c r="B269" s="3">
        <v>34.292766</v>
      </c>
      <c r="C269" s="11">
        <v>2.5396812107377813E-2</v>
      </c>
    </row>
    <row r="270" spans="1:3" x14ac:dyDescent="0.25">
      <c r="A270" s="1">
        <v>40934</v>
      </c>
      <c r="B270" s="3">
        <v>34.575887999999999</v>
      </c>
      <c r="C270" s="11">
        <v>8.2560269416587385E-3</v>
      </c>
    </row>
    <row r="271" spans="1:3" x14ac:dyDescent="0.25">
      <c r="A271" s="1">
        <v>40935</v>
      </c>
      <c r="B271" s="3">
        <v>34.248528999999998</v>
      </c>
      <c r="C271" s="11">
        <v>-9.4678407102661045E-3</v>
      </c>
    </row>
    <row r="272" spans="1:3" x14ac:dyDescent="0.25">
      <c r="A272" s="1">
        <v>40938</v>
      </c>
      <c r="B272" s="3">
        <v>33.947715000000002</v>
      </c>
      <c r="C272" s="11">
        <v>-8.7832677426816046E-3</v>
      </c>
    </row>
    <row r="273" spans="1:3" x14ac:dyDescent="0.25">
      <c r="A273" s="1">
        <v>40939</v>
      </c>
      <c r="B273" s="3">
        <v>34.345852000000001</v>
      </c>
      <c r="C273" s="11">
        <v>1.1727946932510726E-2</v>
      </c>
    </row>
    <row r="274" spans="1:3" x14ac:dyDescent="0.25">
      <c r="A274" s="1">
        <v>40940</v>
      </c>
      <c r="B274" s="3">
        <v>34.549343</v>
      </c>
      <c r="C274" s="11">
        <v>5.9247620353106876E-3</v>
      </c>
    </row>
    <row r="275" spans="1:3" x14ac:dyDescent="0.25">
      <c r="A275" s="1">
        <v>40941</v>
      </c>
      <c r="B275" s="3">
        <v>34.575887999999999</v>
      </c>
      <c r="C275" s="11">
        <v>7.683214120742819E-4</v>
      </c>
    </row>
    <row r="276" spans="1:3" x14ac:dyDescent="0.25">
      <c r="A276" s="1">
        <v>40942</v>
      </c>
      <c r="B276" s="3">
        <v>34.195445999999997</v>
      </c>
      <c r="C276" s="11">
        <v>-1.1003101352017399E-2</v>
      </c>
    </row>
    <row r="277" spans="1:3" x14ac:dyDescent="0.25">
      <c r="A277" s="1">
        <v>40945</v>
      </c>
      <c r="B277" s="3">
        <v>33.912328000000002</v>
      </c>
      <c r="C277" s="11">
        <v>-8.2794065619145509E-3</v>
      </c>
    </row>
    <row r="278" spans="1:3" x14ac:dyDescent="0.25">
      <c r="A278" s="1">
        <v>40946</v>
      </c>
      <c r="B278" s="3">
        <v>34.027341999999997</v>
      </c>
      <c r="C278" s="11">
        <v>3.3915100137034255E-3</v>
      </c>
    </row>
    <row r="279" spans="1:3" x14ac:dyDescent="0.25">
      <c r="A279" s="1">
        <v>40947</v>
      </c>
      <c r="B279" s="3">
        <v>33.779615</v>
      </c>
      <c r="C279" s="11">
        <v>-7.2802336426982042E-3</v>
      </c>
    </row>
    <row r="280" spans="1:3" x14ac:dyDescent="0.25">
      <c r="A280" s="1">
        <v>40948</v>
      </c>
      <c r="B280" s="3">
        <v>33.735377999999997</v>
      </c>
      <c r="C280" s="11">
        <v>-1.3095767965384604E-3</v>
      </c>
    </row>
    <row r="281" spans="1:3" x14ac:dyDescent="0.25">
      <c r="A281" s="1">
        <v>40949</v>
      </c>
      <c r="B281" s="3">
        <v>34.071579</v>
      </c>
      <c r="C281" s="11">
        <v>9.9658287510518678E-3</v>
      </c>
    </row>
    <row r="282" spans="1:3" x14ac:dyDescent="0.25">
      <c r="A282" s="1">
        <v>40952</v>
      </c>
      <c r="B282" s="3">
        <v>34.186596999999999</v>
      </c>
      <c r="C282" s="11">
        <v>3.3757754520270158E-3</v>
      </c>
    </row>
    <row r="283" spans="1:3" x14ac:dyDescent="0.25">
      <c r="A283" s="1">
        <v>40953</v>
      </c>
      <c r="B283" s="3">
        <v>34.602429000000001</v>
      </c>
      <c r="C283" s="11">
        <v>1.2163597330263723E-2</v>
      </c>
    </row>
    <row r="284" spans="1:3" x14ac:dyDescent="0.25">
      <c r="A284" s="1">
        <v>40954</v>
      </c>
      <c r="B284" s="3">
        <v>35.301378999999997</v>
      </c>
      <c r="C284" s="11">
        <v>2.0199449003999007E-2</v>
      </c>
    </row>
    <row r="285" spans="1:3" x14ac:dyDescent="0.25">
      <c r="A285" s="1">
        <v>40955</v>
      </c>
      <c r="B285" s="3">
        <v>35.389853000000002</v>
      </c>
      <c r="C285" s="11">
        <v>2.5062477021083242E-3</v>
      </c>
    </row>
    <row r="286" spans="1:3" x14ac:dyDescent="0.25">
      <c r="A286" s="1">
        <v>40956</v>
      </c>
      <c r="B286" s="3">
        <v>34.991715999999997</v>
      </c>
      <c r="C286" s="11">
        <v>-1.1250032601152808E-2</v>
      </c>
    </row>
    <row r="287" spans="1:3" x14ac:dyDescent="0.25">
      <c r="A287" s="1">
        <v>40960</v>
      </c>
      <c r="B287" s="3">
        <v>34.690902000000001</v>
      </c>
      <c r="C287" s="11">
        <v>-8.5967204352023069E-3</v>
      </c>
    </row>
    <row r="288" spans="1:3" x14ac:dyDescent="0.25">
      <c r="A288" s="1">
        <v>40961</v>
      </c>
      <c r="B288" s="3">
        <v>34.398938000000001</v>
      </c>
      <c r="C288" s="11">
        <v>-8.4161547601154935E-3</v>
      </c>
    </row>
    <row r="289" spans="1:3" x14ac:dyDescent="0.25">
      <c r="A289" s="1">
        <v>40962</v>
      </c>
      <c r="B289" s="3">
        <v>34.390087999999999</v>
      </c>
      <c r="C289" s="11">
        <v>-2.5727538449013939E-4</v>
      </c>
    </row>
    <row r="290" spans="1:3" x14ac:dyDescent="0.25">
      <c r="A290" s="1">
        <v>40963</v>
      </c>
      <c r="B290" s="3">
        <v>34.142359999999996</v>
      </c>
      <c r="C290" s="11">
        <v>-7.2034709536073936E-3</v>
      </c>
    </row>
    <row r="291" spans="1:3" x14ac:dyDescent="0.25">
      <c r="A291" s="1">
        <v>40966</v>
      </c>
      <c r="B291" s="3">
        <v>33.983105999999999</v>
      </c>
      <c r="C291" s="11">
        <v>-4.664411013181196E-3</v>
      </c>
    </row>
    <row r="292" spans="1:3" x14ac:dyDescent="0.25">
      <c r="A292" s="1">
        <v>40967</v>
      </c>
      <c r="B292" s="3">
        <v>33.726528999999999</v>
      </c>
      <c r="C292" s="11">
        <v>-7.5501338812291041E-3</v>
      </c>
    </row>
    <row r="293" spans="1:3" x14ac:dyDescent="0.25">
      <c r="A293" s="1">
        <v>40968</v>
      </c>
      <c r="B293" s="3">
        <v>33.664597000000001</v>
      </c>
      <c r="C293" s="11">
        <v>-1.8362992527336201E-3</v>
      </c>
    </row>
    <row r="294" spans="1:3" x14ac:dyDescent="0.25">
      <c r="A294" s="1">
        <v>40969</v>
      </c>
      <c r="B294" s="3">
        <v>33.744224000000003</v>
      </c>
      <c r="C294" s="11">
        <v>2.3653038234796664E-3</v>
      </c>
    </row>
    <row r="295" spans="1:3" x14ac:dyDescent="0.25">
      <c r="A295" s="1">
        <v>40970</v>
      </c>
      <c r="B295" s="3">
        <v>33.44341</v>
      </c>
      <c r="C295" s="11">
        <v>-8.9145330471965389E-3</v>
      </c>
    </row>
    <row r="296" spans="1:3" x14ac:dyDescent="0.25">
      <c r="A296" s="1">
        <v>40973</v>
      </c>
      <c r="B296" s="3">
        <v>33.496496</v>
      </c>
      <c r="C296" s="11">
        <v>1.5873381332824736E-3</v>
      </c>
    </row>
    <row r="297" spans="1:3" x14ac:dyDescent="0.25">
      <c r="A297" s="1">
        <v>40974</v>
      </c>
      <c r="B297" s="3">
        <v>33.496496</v>
      </c>
      <c r="C297" s="11">
        <v>0</v>
      </c>
    </row>
    <row r="298" spans="1:3" x14ac:dyDescent="0.25">
      <c r="A298" s="1">
        <v>40975</v>
      </c>
      <c r="B298" s="3">
        <v>33.337240999999999</v>
      </c>
      <c r="C298" s="11">
        <v>-4.7543778907501756E-3</v>
      </c>
    </row>
    <row r="299" spans="1:3" x14ac:dyDescent="0.25">
      <c r="A299" s="1">
        <v>40976</v>
      </c>
      <c r="B299" s="3">
        <v>33.354937</v>
      </c>
      <c r="C299" s="11">
        <v>5.3081777223258587E-4</v>
      </c>
    </row>
    <row r="300" spans="1:3" x14ac:dyDescent="0.25">
      <c r="A300" s="1">
        <v>40977</v>
      </c>
      <c r="B300" s="3">
        <v>33.699987</v>
      </c>
      <c r="C300" s="11">
        <v>1.0344795434630877E-2</v>
      </c>
    </row>
    <row r="301" spans="1:3" x14ac:dyDescent="0.25">
      <c r="A301" s="1">
        <v>40980</v>
      </c>
      <c r="B301" s="3">
        <v>34.089274000000003</v>
      </c>
      <c r="C301" s="11">
        <v>1.1551547482792888E-2</v>
      </c>
    </row>
    <row r="302" spans="1:3" x14ac:dyDescent="0.25">
      <c r="A302" s="1">
        <v>40981</v>
      </c>
      <c r="B302" s="3">
        <v>34.443173999999999</v>
      </c>
      <c r="C302" s="11">
        <v>1.0381564594188654E-2</v>
      </c>
    </row>
    <row r="303" spans="1:3" x14ac:dyDescent="0.25">
      <c r="A303" s="1">
        <v>40982</v>
      </c>
      <c r="B303" s="3">
        <v>34.195445999999997</v>
      </c>
      <c r="C303" s="11">
        <v>-7.1923685081985234E-3</v>
      </c>
    </row>
    <row r="304" spans="1:3" x14ac:dyDescent="0.25">
      <c r="A304" s="1">
        <v>40983</v>
      </c>
      <c r="B304" s="3">
        <v>34.320408999999998</v>
      </c>
      <c r="C304" s="11">
        <v>3.6543754978367897E-3</v>
      </c>
    </row>
    <row r="305" spans="1:3" x14ac:dyDescent="0.25">
      <c r="A305" s="1">
        <v>40984</v>
      </c>
      <c r="B305" s="3">
        <v>34.409666999999999</v>
      </c>
      <c r="C305" s="11">
        <v>2.6007265822502569E-3</v>
      </c>
    </row>
    <row r="306" spans="1:3" x14ac:dyDescent="0.25">
      <c r="A306" s="1">
        <v>40987</v>
      </c>
      <c r="B306" s="3">
        <v>34.507854000000002</v>
      </c>
      <c r="C306" s="11">
        <v>2.8534713805862437E-3</v>
      </c>
    </row>
    <row r="307" spans="1:3" x14ac:dyDescent="0.25">
      <c r="A307" s="1">
        <v>40988</v>
      </c>
      <c r="B307" s="3">
        <v>34.257927000000002</v>
      </c>
      <c r="C307" s="11">
        <v>-7.242612073181936E-3</v>
      </c>
    </row>
    <row r="308" spans="1:3" x14ac:dyDescent="0.25">
      <c r="A308" s="1">
        <v>40989</v>
      </c>
      <c r="B308" s="3">
        <v>34.454296999999997</v>
      </c>
      <c r="C308" s="11">
        <v>5.7321039886620868E-3</v>
      </c>
    </row>
    <row r="309" spans="1:3" x14ac:dyDescent="0.25">
      <c r="A309" s="1">
        <v>40990</v>
      </c>
      <c r="B309" s="3">
        <v>34.766708000000001</v>
      </c>
      <c r="C309" s="11">
        <v>9.0674031166563772E-3</v>
      </c>
    </row>
    <row r="310" spans="1:3" x14ac:dyDescent="0.25">
      <c r="A310" s="1">
        <v>40991</v>
      </c>
      <c r="B310" s="3">
        <v>34.60604</v>
      </c>
      <c r="C310" s="11">
        <v>-4.6213176122398801E-3</v>
      </c>
    </row>
    <row r="311" spans="1:3" x14ac:dyDescent="0.25">
      <c r="A311" s="1">
        <v>40994</v>
      </c>
      <c r="B311" s="3">
        <v>34.597112000000003</v>
      </c>
      <c r="C311" s="11">
        <v>-2.5798964573806716E-4</v>
      </c>
    </row>
    <row r="312" spans="1:3" x14ac:dyDescent="0.25">
      <c r="A312" s="1">
        <v>40995</v>
      </c>
      <c r="B312" s="3">
        <v>34.427520000000001</v>
      </c>
      <c r="C312" s="11">
        <v>-4.9019120439879925E-3</v>
      </c>
    </row>
    <row r="313" spans="1:3" x14ac:dyDescent="0.25">
      <c r="A313" s="1">
        <v>40996</v>
      </c>
      <c r="B313" s="3">
        <v>34.534630999999997</v>
      </c>
      <c r="C313" s="11">
        <v>3.1112028981464881E-3</v>
      </c>
    </row>
    <row r="314" spans="1:3" x14ac:dyDescent="0.25">
      <c r="A314" s="1">
        <v>40997</v>
      </c>
      <c r="B314" s="3">
        <v>35.480786000000002</v>
      </c>
      <c r="C314" s="11">
        <v>2.7397281297142122E-2</v>
      </c>
    </row>
    <row r="315" spans="1:3" x14ac:dyDescent="0.25">
      <c r="A315" s="1">
        <v>40998</v>
      </c>
      <c r="B315" s="3">
        <v>35.891379999999998</v>
      </c>
      <c r="C315" s="11">
        <v>1.1572291549572665E-2</v>
      </c>
    </row>
    <row r="316" spans="1:3" x14ac:dyDescent="0.25">
      <c r="A316" s="1">
        <v>41001</v>
      </c>
      <c r="B316" s="3">
        <v>36.257345999999998</v>
      </c>
      <c r="C316" s="11">
        <v>1.0196487290263017E-2</v>
      </c>
    </row>
    <row r="317" spans="1:3" x14ac:dyDescent="0.25">
      <c r="A317" s="1">
        <v>41002</v>
      </c>
      <c r="B317" s="3">
        <v>36.114530000000002</v>
      </c>
      <c r="C317" s="11">
        <v>-3.9389535020019472E-3</v>
      </c>
    </row>
    <row r="318" spans="1:3" x14ac:dyDescent="0.25">
      <c r="A318" s="1">
        <v>41003</v>
      </c>
      <c r="B318" s="3">
        <v>35.971713999999999</v>
      </c>
      <c r="C318" s="11">
        <v>-3.9545302126319619E-3</v>
      </c>
    </row>
    <row r="319" spans="1:3" x14ac:dyDescent="0.25">
      <c r="A319" s="1">
        <v>41004</v>
      </c>
      <c r="B319" s="3">
        <v>36.185940000000002</v>
      </c>
      <c r="C319" s="11">
        <v>5.9554015135337614E-3</v>
      </c>
    </row>
    <row r="320" spans="1:3" x14ac:dyDescent="0.25">
      <c r="A320" s="1">
        <v>41008</v>
      </c>
      <c r="B320" s="3">
        <v>35.498638</v>
      </c>
      <c r="C320" s="11">
        <v>-1.8993620174023462E-2</v>
      </c>
    </row>
    <row r="321" spans="1:3" x14ac:dyDescent="0.25">
      <c r="A321" s="1">
        <v>41009</v>
      </c>
      <c r="B321" s="3">
        <v>35.061264000000001</v>
      </c>
      <c r="C321" s="11">
        <v>-1.232086707101265E-2</v>
      </c>
    </row>
    <row r="322" spans="1:3" x14ac:dyDescent="0.25">
      <c r="A322" s="1">
        <v>41010</v>
      </c>
      <c r="B322" s="3">
        <v>35.23086</v>
      </c>
      <c r="C322" s="11">
        <v>4.8371330822527822E-3</v>
      </c>
    </row>
    <row r="323" spans="1:3" x14ac:dyDescent="0.25">
      <c r="A323" s="1">
        <v>41011</v>
      </c>
      <c r="B323" s="3">
        <v>34.936300000000003</v>
      </c>
      <c r="C323" s="11">
        <v>-8.3608518213860537E-3</v>
      </c>
    </row>
    <row r="324" spans="1:3" x14ac:dyDescent="0.25">
      <c r="A324" s="1">
        <v>41012</v>
      </c>
      <c r="B324" s="3">
        <v>35.043410999999999</v>
      </c>
      <c r="C324" s="11">
        <v>3.0658942131821681E-3</v>
      </c>
    </row>
    <row r="325" spans="1:3" x14ac:dyDescent="0.25">
      <c r="A325" s="1">
        <v>41015</v>
      </c>
      <c r="B325" s="3">
        <v>35.132672999999997</v>
      </c>
      <c r="C325" s="11">
        <v>2.5471835489986393E-3</v>
      </c>
    </row>
    <row r="326" spans="1:3" x14ac:dyDescent="0.25">
      <c r="A326" s="1">
        <v>41016</v>
      </c>
      <c r="B326" s="3">
        <v>35.775345000000002</v>
      </c>
      <c r="C326" s="11">
        <v>1.8292715729315689E-2</v>
      </c>
    </row>
    <row r="327" spans="1:3" x14ac:dyDescent="0.25">
      <c r="A327" s="1">
        <v>41017</v>
      </c>
      <c r="B327" s="3">
        <v>36.052047999999999</v>
      </c>
      <c r="C327" s="11">
        <v>7.7344607019162971E-3</v>
      </c>
    </row>
    <row r="328" spans="1:3" x14ac:dyDescent="0.25">
      <c r="A328" s="1">
        <v>41018</v>
      </c>
      <c r="B328" s="3">
        <v>36.150235000000002</v>
      </c>
      <c r="C328" s="11">
        <v>2.7234791210752553E-3</v>
      </c>
    </row>
    <row r="329" spans="1:3" x14ac:dyDescent="0.25">
      <c r="A329" s="1">
        <v>41019</v>
      </c>
      <c r="B329" s="3">
        <v>36.230569000000003</v>
      </c>
      <c r="C329" s="11">
        <v>2.2222262178932051E-3</v>
      </c>
    </row>
    <row r="330" spans="1:3" x14ac:dyDescent="0.25">
      <c r="A330" s="1">
        <v>41022</v>
      </c>
      <c r="B330" s="3">
        <v>35.668230999999999</v>
      </c>
      <c r="C330" s="11">
        <v>-1.5521092147352252E-2</v>
      </c>
    </row>
    <row r="331" spans="1:3" x14ac:dyDescent="0.25">
      <c r="A331" s="1">
        <v>41023</v>
      </c>
      <c r="B331" s="3">
        <v>35.989567000000001</v>
      </c>
      <c r="C331" s="11">
        <v>9.0090254265764481E-3</v>
      </c>
    </row>
    <row r="332" spans="1:3" x14ac:dyDescent="0.25">
      <c r="A332" s="1">
        <v>41024</v>
      </c>
      <c r="B332" s="3">
        <v>35.088043999999996</v>
      </c>
      <c r="C332" s="11">
        <v>-2.5049565058673933E-2</v>
      </c>
    </row>
    <row r="333" spans="1:3" x14ac:dyDescent="0.25">
      <c r="A333" s="1">
        <v>41025</v>
      </c>
      <c r="B333" s="3">
        <v>35.445081000000002</v>
      </c>
      <c r="C333" s="11">
        <v>1.0175460336290203E-2</v>
      </c>
    </row>
    <row r="334" spans="1:3" x14ac:dyDescent="0.25">
      <c r="A334" s="1">
        <v>41026</v>
      </c>
      <c r="B334" s="3">
        <v>35.445081000000002</v>
      </c>
      <c r="C334" s="11">
        <v>0</v>
      </c>
    </row>
    <row r="335" spans="1:3" x14ac:dyDescent="0.25">
      <c r="A335" s="1">
        <v>41029</v>
      </c>
      <c r="B335" s="3">
        <v>36.221643999999998</v>
      </c>
      <c r="C335" s="11">
        <v>2.1908907472943731E-2</v>
      </c>
    </row>
    <row r="336" spans="1:3" x14ac:dyDescent="0.25">
      <c r="A336" s="1">
        <v>41030</v>
      </c>
      <c r="B336" s="3">
        <v>36.168087</v>
      </c>
      <c r="C336" s="11">
        <v>-1.4785910876932548E-3</v>
      </c>
    </row>
    <row r="337" spans="1:3" x14ac:dyDescent="0.25">
      <c r="A337" s="1">
        <v>41031</v>
      </c>
      <c r="B337" s="3">
        <v>36.882165000000001</v>
      </c>
      <c r="C337" s="11">
        <v>1.9743316808544523E-2</v>
      </c>
    </row>
    <row r="338" spans="1:3" x14ac:dyDescent="0.25">
      <c r="A338" s="1">
        <v>41032</v>
      </c>
      <c r="B338" s="3">
        <v>35.802121999999997</v>
      </c>
      <c r="C338" s="11">
        <v>-2.9283611740254494E-2</v>
      </c>
    </row>
    <row r="339" spans="1:3" x14ac:dyDescent="0.25">
      <c r="A339" s="1">
        <v>41033</v>
      </c>
      <c r="B339" s="3">
        <v>35.632525999999999</v>
      </c>
      <c r="C339" s="11">
        <v>-4.7370376538015966E-3</v>
      </c>
    </row>
    <row r="340" spans="1:3" x14ac:dyDescent="0.25">
      <c r="A340" s="1">
        <v>41036</v>
      </c>
      <c r="B340" s="3">
        <v>35.543267999999998</v>
      </c>
      <c r="C340" s="11">
        <v>-2.5049585314271842E-3</v>
      </c>
    </row>
    <row r="341" spans="1:3" x14ac:dyDescent="0.25">
      <c r="A341" s="1">
        <v>41037</v>
      </c>
      <c r="B341" s="3">
        <v>36.230569000000003</v>
      </c>
      <c r="C341" s="11">
        <v>1.9337023258525498E-2</v>
      </c>
    </row>
    <row r="342" spans="1:3" x14ac:dyDescent="0.25">
      <c r="A342" s="1">
        <v>41038</v>
      </c>
      <c r="B342" s="3">
        <v>36.551904999999998</v>
      </c>
      <c r="C342" s="11">
        <v>8.8691955127725205E-3</v>
      </c>
    </row>
    <row r="343" spans="1:3" x14ac:dyDescent="0.25">
      <c r="A343" s="1">
        <v>41039</v>
      </c>
      <c r="B343" s="3">
        <v>36.757201999999999</v>
      </c>
      <c r="C343" s="11">
        <v>5.6165882462214109E-3</v>
      </c>
    </row>
    <row r="344" spans="1:3" x14ac:dyDescent="0.25">
      <c r="A344" s="1">
        <v>41040</v>
      </c>
      <c r="B344" s="3">
        <v>36.551904999999998</v>
      </c>
      <c r="C344" s="11">
        <v>-5.5852183743474709E-3</v>
      </c>
    </row>
    <row r="345" spans="1:3" x14ac:dyDescent="0.25">
      <c r="A345" s="1">
        <v>41043</v>
      </c>
      <c r="B345" s="3">
        <v>36.426941999999997</v>
      </c>
      <c r="C345" s="11">
        <v>-3.4187821400827414E-3</v>
      </c>
    </row>
    <row r="346" spans="1:3" x14ac:dyDescent="0.25">
      <c r="A346" s="1">
        <v>41044</v>
      </c>
      <c r="B346" s="3">
        <v>36.087752999999999</v>
      </c>
      <c r="C346" s="11">
        <v>-9.311487085575219E-3</v>
      </c>
    </row>
    <row r="347" spans="1:3" x14ac:dyDescent="0.25">
      <c r="A347" s="1">
        <v>41045</v>
      </c>
      <c r="B347" s="3">
        <v>36.676867999999999</v>
      </c>
      <c r="C347" s="11">
        <v>1.6324513194268416E-2</v>
      </c>
    </row>
    <row r="348" spans="1:3" x14ac:dyDescent="0.25">
      <c r="A348" s="1">
        <v>41046</v>
      </c>
      <c r="B348" s="3">
        <v>36.444794000000002</v>
      </c>
      <c r="C348" s="11">
        <v>-6.3275304750666618E-3</v>
      </c>
    </row>
    <row r="349" spans="1:3" x14ac:dyDescent="0.25">
      <c r="A349" s="1">
        <v>41047</v>
      </c>
      <c r="B349" s="3">
        <v>35.927084999999998</v>
      </c>
      <c r="C349" s="11">
        <v>-1.4205293628494745E-2</v>
      </c>
    </row>
    <row r="350" spans="1:3" x14ac:dyDescent="0.25">
      <c r="A350" s="1">
        <v>41050</v>
      </c>
      <c r="B350" s="3">
        <v>36.212716</v>
      </c>
      <c r="C350" s="11">
        <v>7.9502971087134465E-3</v>
      </c>
    </row>
    <row r="351" spans="1:3" x14ac:dyDescent="0.25">
      <c r="A351" s="1">
        <v>41051</v>
      </c>
      <c r="B351" s="3">
        <v>36.516199999999998</v>
      </c>
      <c r="C351" s="11">
        <v>8.3805920550117652E-3</v>
      </c>
    </row>
    <row r="352" spans="1:3" x14ac:dyDescent="0.25">
      <c r="A352" s="1">
        <v>41052</v>
      </c>
      <c r="B352" s="3">
        <v>36.703645000000002</v>
      </c>
      <c r="C352" s="11">
        <v>5.133201154556166E-3</v>
      </c>
    </row>
    <row r="353" spans="1:3" x14ac:dyDescent="0.25">
      <c r="A353" s="1">
        <v>41053</v>
      </c>
      <c r="B353" s="3">
        <v>36.382308999999999</v>
      </c>
      <c r="C353" s="11">
        <v>-8.7548797946362614E-3</v>
      </c>
    </row>
    <row r="354" spans="1:3" x14ac:dyDescent="0.25">
      <c r="A354" s="1">
        <v>41054</v>
      </c>
      <c r="B354" s="3">
        <v>36.676867999999999</v>
      </c>
      <c r="C354" s="11">
        <v>8.0962151137796007E-3</v>
      </c>
    </row>
    <row r="355" spans="1:3" x14ac:dyDescent="0.25">
      <c r="A355" s="1">
        <v>41058</v>
      </c>
      <c r="B355" s="3">
        <v>36.685791999999999</v>
      </c>
      <c r="C355" s="11">
        <v>2.4331412376870284E-4</v>
      </c>
    </row>
    <row r="356" spans="1:3" x14ac:dyDescent="0.25">
      <c r="A356" s="1">
        <v>41059</v>
      </c>
      <c r="B356" s="3">
        <v>36.676867999999999</v>
      </c>
      <c r="C356" s="11">
        <v>-2.4325493640699856E-4</v>
      </c>
    </row>
    <row r="357" spans="1:3" x14ac:dyDescent="0.25">
      <c r="A357" s="1">
        <v>41060</v>
      </c>
      <c r="B357" s="3">
        <v>36.828608000000003</v>
      </c>
      <c r="C357" s="11">
        <v>4.1372125885995436E-3</v>
      </c>
    </row>
    <row r="358" spans="1:3" x14ac:dyDescent="0.25">
      <c r="A358" s="1">
        <v>41061</v>
      </c>
      <c r="B358" s="3">
        <v>36.266274000000003</v>
      </c>
      <c r="C358" s="11">
        <v>-1.52689452721102E-2</v>
      </c>
    </row>
    <row r="359" spans="1:3" x14ac:dyDescent="0.25">
      <c r="A359" s="1">
        <v>41064</v>
      </c>
      <c r="B359" s="3">
        <v>36.444794000000002</v>
      </c>
      <c r="C359" s="11">
        <v>4.9224797672900965E-3</v>
      </c>
    </row>
    <row r="360" spans="1:3" x14ac:dyDescent="0.25">
      <c r="A360" s="1">
        <v>41065</v>
      </c>
      <c r="B360" s="3">
        <v>36.453718000000002</v>
      </c>
      <c r="C360" s="11">
        <v>2.4486350505919656E-4</v>
      </c>
    </row>
    <row r="361" spans="1:3" x14ac:dyDescent="0.25">
      <c r="A361" s="1">
        <v>41066</v>
      </c>
      <c r="B361" s="3">
        <v>36.944647000000003</v>
      </c>
      <c r="C361" s="11">
        <v>1.3467185980864866E-2</v>
      </c>
    </row>
    <row r="362" spans="1:3" x14ac:dyDescent="0.25">
      <c r="A362" s="1">
        <v>41067</v>
      </c>
      <c r="B362" s="3">
        <v>37.364168999999997</v>
      </c>
      <c r="C362" s="11">
        <v>1.1355420448326208E-2</v>
      </c>
    </row>
    <row r="363" spans="1:3" x14ac:dyDescent="0.25">
      <c r="A363" s="1">
        <v>41068</v>
      </c>
      <c r="B363" s="3">
        <v>38.060395</v>
      </c>
      <c r="C363" s="11">
        <v>1.8633520258405933E-2</v>
      </c>
    </row>
    <row r="364" spans="1:3" x14ac:dyDescent="0.25">
      <c r="A364" s="1">
        <v>41071</v>
      </c>
      <c r="B364" s="3">
        <v>37.890802000000001</v>
      </c>
      <c r="C364" s="11">
        <v>-4.4558917478391647E-3</v>
      </c>
    </row>
    <row r="365" spans="1:3" x14ac:dyDescent="0.25">
      <c r="A365" s="1">
        <v>41072</v>
      </c>
      <c r="B365" s="3">
        <v>38.961920999999997</v>
      </c>
      <c r="C365" s="11">
        <v>2.8268575576732208E-2</v>
      </c>
    </row>
    <row r="366" spans="1:3" x14ac:dyDescent="0.25">
      <c r="A366" s="1">
        <v>41073</v>
      </c>
      <c r="B366" s="3">
        <v>38.578104000000003</v>
      </c>
      <c r="C366" s="11">
        <v>-9.8510799814001335E-3</v>
      </c>
    </row>
    <row r="367" spans="1:3" x14ac:dyDescent="0.25">
      <c r="A367" s="1">
        <v>41074</v>
      </c>
      <c r="B367" s="3">
        <v>38.569105</v>
      </c>
      <c r="C367" s="11">
        <v>-2.332670366590039E-4</v>
      </c>
    </row>
    <row r="368" spans="1:3" x14ac:dyDescent="0.25">
      <c r="A368" s="1">
        <v>41075</v>
      </c>
      <c r="B368" s="3">
        <v>38.407162999999997</v>
      </c>
      <c r="C368" s="11">
        <v>-4.1987492320603075E-3</v>
      </c>
    </row>
    <row r="369" spans="1:3" x14ac:dyDescent="0.25">
      <c r="A369" s="1">
        <v>41078</v>
      </c>
      <c r="B369" s="3">
        <v>38.596097999999998</v>
      </c>
      <c r="C369" s="11">
        <v>4.9192646694576417E-3</v>
      </c>
    </row>
    <row r="370" spans="1:3" x14ac:dyDescent="0.25">
      <c r="A370" s="1">
        <v>41079</v>
      </c>
      <c r="B370" s="3">
        <v>38.524121999999998</v>
      </c>
      <c r="C370" s="11">
        <v>-1.864851726721167E-3</v>
      </c>
    </row>
    <row r="371" spans="1:3" x14ac:dyDescent="0.25">
      <c r="A371" s="1">
        <v>41080</v>
      </c>
      <c r="B371" s="3">
        <v>38.380173999999997</v>
      </c>
      <c r="C371" s="11">
        <v>-3.7365679612374227E-3</v>
      </c>
    </row>
    <row r="372" spans="1:3" x14ac:dyDescent="0.25">
      <c r="A372" s="1">
        <v>41081</v>
      </c>
      <c r="B372" s="3">
        <v>37.984318000000002</v>
      </c>
      <c r="C372" s="11">
        <v>-1.0314075178502184E-2</v>
      </c>
    </row>
    <row r="373" spans="1:3" x14ac:dyDescent="0.25">
      <c r="A373" s="1">
        <v>41082</v>
      </c>
      <c r="B373" s="3">
        <v>38.596097999999998</v>
      </c>
      <c r="C373" s="11">
        <v>1.6106120425802985E-2</v>
      </c>
    </row>
    <row r="374" spans="1:3" x14ac:dyDescent="0.25">
      <c r="A374" s="1">
        <v>41085</v>
      </c>
      <c r="B374" s="3">
        <v>38.380173999999997</v>
      </c>
      <c r="C374" s="11">
        <v>-5.5944515427440653E-3</v>
      </c>
    </row>
    <row r="375" spans="1:3" x14ac:dyDescent="0.25">
      <c r="A375" s="1">
        <v>41086</v>
      </c>
      <c r="B375" s="3">
        <v>38.254219999999997</v>
      </c>
      <c r="C375" s="11">
        <v>-3.281746455865472E-3</v>
      </c>
    </row>
    <row r="376" spans="1:3" x14ac:dyDescent="0.25">
      <c r="A376" s="1">
        <v>41087</v>
      </c>
      <c r="B376" s="3">
        <v>38.497132999999998</v>
      </c>
      <c r="C376" s="11">
        <v>6.3499660952439103E-3</v>
      </c>
    </row>
    <row r="377" spans="1:3" x14ac:dyDescent="0.25">
      <c r="A377" s="1">
        <v>41088</v>
      </c>
      <c r="B377" s="3">
        <v>39.108913000000001</v>
      </c>
      <c r="C377" s="11">
        <v>1.5891573016619268E-2</v>
      </c>
    </row>
    <row r="378" spans="1:3" x14ac:dyDescent="0.25">
      <c r="A378" s="1">
        <v>41089</v>
      </c>
      <c r="B378" s="3">
        <v>39.360821000000001</v>
      </c>
      <c r="C378" s="11">
        <v>6.4411915513990442E-3</v>
      </c>
    </row>
    <row r="379" spans="1:3" x14ac:dyDescent="0.25">
      <c r="A379" s="1">
        <v>41092</v>
      </c>
      <c r="B379" s="3">
        <v>39.171889999999998</v>
      </c>
      <c r="C379" s="11">
        <v>-4.7999760980596343E-3</v>
      </c>
    </row>
    <row r="380" spans="1:3" x14ac:dyDescent="0.25">
      <c r="A380" s="1">
        <v>41093</v>
      </c>
      <c r="B380" s="3">
        <v>39.495773999999997</v>
      </c>
      <c r="C380" s="11">
        <v>8.2682760520362848E-3</v>
      </c>
    </row>
    <row r="381" spans="1:3" x14ac:dyDescent="0.25">
      <c r="A381" s="1">
        <v>41095</v>
      </c>
      <c r="B381" s="3">
        <v>39.513764000000002</v>
      </c>
      <c r="C381" s="11">
        <v>4.5549176982845341E-4</v>
      </c>
    </row>
    <row r="382" spans="1:3" x14ac:dyDescent="0.25">
      <c r="A382" s="1">
        <v>41096</v>
      </c>
      <c r="B382" s="3">
        <v>38.964964999999999</v>
      </c>
      <c r="C382" s="11">
        <v>-1.3888805936078438E-2</v>
      </c>
    </row>
    <row r="383" spans="1:3" x14ac:dyDescent="0.25">
      <c r="A383" s="1">
        <v>41099</v>
      </c>
      <c r="B383" s="3">
        <v>38.892989</v>
      </c>
      <c r="C383" s="11">
        <v>-1.847197860950199E-3</v>
      </c>
    </row>
    <row r="384" spans="1:3" x14ac:dyDescent="0.25">
      <c r="A384" s="1">
        <v>41100</v>
      </c>
      <c r="B384" s="3">
        <v>39.441792</v>
      </c>
      <c r="C384" s="11">
        <v>1.4110589443254143E-2</v>
      </c>
    </row>
    <row r="385" spans="1:3" x14ac:dyDescent="0.25">
      <c r="A385" s="1">
        <v>41101</v>
      </c>
      <c r="B385" s="3">
        <v>39.252861000000003</v>
      </c>
      <c r="C385" s="11">
        <v>-4.7901221120986749E-3</v>
      </c>
    </row>
    <row r="386" spans="1:3" x14ac:dyDescent="0.25">
      <c r="A386" s="1">
        <v>41102</v>
      </c>
      <c r="B386" s="3">
        <v>39.315837999999999</v>
      </c>
      <c r="C386" s="11">
        <v>1.6043926072037526E-3</v>
      </c>
    </row>
    <row r="387" spans="1:3" x14ac:dyDescent="0.25">
      <c r="A387" s="1">
        <v>41103</v>
      </c>
      <c r="B387" s="3">
        <v>39.666710999999999</v>
      </c>
      <c r="C387" s="11">
        <v>8.9244695738139937E-3</v>
      </c>
    </row>
    <row r="388" spans="1:3" x14ac:dyDescent="0.25">
      <c r="A388" s="1">
        <v>41106</v>
      </c>
      <c r="B388" s="3">
        <v>39.036937000000002</v>
      </c>
      <c r="C388" s="11">
        <v>-1.5876637717707365E-2</v>
      </c>
    </row>
    <row r="389" spans="1:3" x14ac:dyDescent="0.25">
      <c r="A389" s="1">
        <v>41107</v>
      </c>
      <c r="B389" s="3">
        <v>39.261856000000002</v>
      </c>
      <c r="C389" s="11">
        <v>5.7616969282195439E-3</v>
      </c>
    </row>
    <row r="390" spans="1:3" x14ac:dyDescent="0.25">
      <c r="A390" s="1">
        <v>41108</v>
      </c>
      <c r="B390" s="3">
        <v>39.666710999999999</v>
      </c>
      <c r="C390" s="11">
        <v>1.0311662291257901E-2</v>
      </c>
    </row>
    <row r="391" spans="1:3" x14ac:dyDescent="0.25">
      <c r="A391" s="1">
        <v>41109</v>
      </c>
      <c r="B391" s="3">
        <v>39.540756999999999</v>
      </c>
      <c r="C391" s="11">
        <v>-3.1753073754968021E-3</v>
      </c>
    </row>
    <row r="392" spans="1:3" x14ac:dyDescent="0.25">
      <c r="A392" s="1">
        <v>41110</v>
      </c>
      <c r="B392" s="3">
        <v>39.387810000000002</v>
      </c>
      <c r="C392" s="11">
        <v>-3.8680847713663527E-3</v>
      </c>
    </row>
    <row r="393" spans="1:3" x14ac:dyDescent="0.25">
      <c r="A393" s="1">
        <v>41113</v>
      </c>
      <c r="B393" s="3">
        <v>39.135902000000002</v>
      </c>
      <c r="C393" s="11">
        <v>-6.3955827957939328E-3</v>
      </c>
    </row>
    <row r="394" spans="1:3" x14ac:dyDescent="0.25">
      <c r="A394" s="1">
        <v>41114</v>
      </c>
      <c r="B394" s="3">
        <v>38.991954</v>
      </c>
      <c r="C394" s="11">
        <v>-3.678157207159854E-3</v>
      </c>
    </row>
    <row r="395" spans="1:3" x14ac:dyDescent="0.25">
      <c r="A395" s="1">
        <v>41115</v>
      </c>
      <c r="B395" s="3">
        <v>39.378815000000003</v>
      </c>
      <c r="C395" s="11">
        <v>9.9215597146017163E-3</v>
      </c>
    </row>
    <row r="396" spans="1:3" x14ac:dyDescent="0.25">
      <c r="A396" s="1">
        <v>41116</v>
      </c>
      <c r="B396" s="3">
        <v>40.179526000000003</v>
      </c>
      <c r="C396" s="11">
        <v>2.0333547365506039E-2</v>
      </c>
    </row>
    <row r="397" spans="1:3" x14ac:dyDescent="0.25">
      <c r="A397" s="1">
        <v>41117</v>
      </c>
      <c r="B397" s="3">
        <v>41.016224999999999</v>
      </c>
      <c r="C397" s="11">
        <v>2.0824013702899227E-2</v>
      </c>
    </row>
    <row r="398" spans="1:3" x14ac:dyDescent="0.25">
      <c r="A398" s="1">
        <v>41120</v>
      </c>
      <c r="B398" s="3">
        <v>41.007229000000002</v>
      </c>
      <c r="C398" s="11">
        <v>-2.1932783916599419E-4</v>
      </c>
    </row>
    <row r="399" spans="1:3" x14ac:dyDescent="0.25">
      <c r="A399" s="1">
        <v>41121</v>
      </c>
      <c r="B399" s="3">
        <v>41.007229000000002</v>
      </c>
      <c r="C399" s="11">
        <v>0</v>
      </c>
    </row>
    <row r="400" spans="1:3" x14ac:dyDescent="0.25">
      <c r="A400" s="1">
        <v>41122</v>
      </c>
      <c r="B400" s="3">
        <v>40.890270999999998</v>
      </c>
      <c r="C400" s="11">
        <v>-2.852131266904279E-3</v>
      </c>
    </row>
    <row r="401" spans="1:3" x14ac:dyDescent="0.25">
      <c r="A401" s="1">
        <v>41123</v>
      </c>
      <c r="B401" s="3">
        <v>40.575381999999998</v>
      </c>
      <c r="C401" s="11">
        <v>-7.7008293733245468E-3</v>
      </c>
    </row>
    <row r="402" spans="1:3" x14ac:dyDescent="0.25">
      <c r="A402" s="1">
        <v>41124</v>
      </c>
      <c r="B402" s="3">
        <v>41.025219999999997</v>
      </c>
      <c r="C402" s="11">
        <v>1.1086476031205319E-2</v>
      </c>
    </row>
    <row r="403" spans="1:3" x14ac:dyDescent="0.25">
      <c r="A403" s="1">
        <v>41127</v>
      </c>
      <c r="B403" s="3">
        <v>40.818294999999999</v>
      </c>
      <c r="C403" s="11">
        <v>-5.0438486374965999E-3</v>
      </c>
    </row>
    <row r="404" spans="1:3" x14ac:dyDescent="0.25">
      <c r="A404" s="1">
        <v>41128</v>
      </c>
      <c r="B404" s="3">
        <v>40.692340999999999</v>
      </c>
      <c r="C404" s="11">
        <v>-3.0857241832369562E-3</v>
      </c>
    </row>
    <row r="405" spans="1:3" x14ac:dyDescent="0.25">
      <c r="A405" s="1">
        <v>41129</v>
      </c>
      <c r="B405" s="3">
        <v>40.917259999999999</v>
      </c>
      <c r="C405" s="11">
        <v>5.5273054946629856E-3</v>
      </c>
    </row>
    <row r="406" spans="1:3" x14ac:dyDescent="0.25">
      <c r="A406" s="1">
        <v>41130</v>
      </c>
      <c r="B406" s="3">
        <v>40.494410999999999</v>
      </c>
      <c r="C406" s="11">
        <v>-1.0334245254936409E-2</v>
      </c>
    </row>
    <row r="407" spans="1:3" x14ac:dyDescent="0.25">
      <c r="A407" s="1">
        <v>41131</v>
      </c>
      <c r="B407" s="3">
        <v>40.512405000000001</v>
      </c>
      <c r="C407" s="11">
        <v>4.4435761764757164E-4</v>
      </c>
    </row>
    <row r="408" spans="1:3" x14ac:dyDescent="0.25">
      <c r="A408" s="1">
        <v>41134</v>
      </c>
      <c r="B408" s="3">
        <v>40.206515000000003</v>
      </c>
      <c r="C408" s="11">
        <v>-7.5505268077764821E-3</v>
      </c>
    </row>
    <row r="409" spans="1:3" x14ac:dyDescent="0.25">
      <c r="A409" s="1">
        <v>41135</v>
      </c>
      <c r="B409" s="3">
        <v>40.458427</v>
      </c>
      <c r="C409" s="11">
        <v>6.2654522531981997E-3</v>
      </c>
    </row>
    <row r="410" spans="1:3" x14ac:dyDescent="0.25">
      <c r="A410" s="1">
        <v>41136</v>
      </c>
      <c r="B410" s="3">
        <v>40.521403999999997</v>
      </c>
      <c r="C410" s="11">
        <v>1.5565854797072686E-3</v>
      </c>
    </row>
    <row r="411" spans="1:3" x14ac:dyDescent="0.25">
      <c r="A411" s="1">
        <v>41137</v>
      </c>
      <c r="B411" s="3">
        <v>40.404445000000003</v>
      </c>
      <c r="C411" s="11">
        <v>-2.8863511244574414E-3</v>
      </c>
    </row>
    <row r="412" spans="1:3" x14ac:dyDescent="0.25">
      <c r="A412" s="1">
        <v>41138</v>
      </c>
      <c r="B412" s="3">
        <v>40.629364000000002</v>
      </c>
      <c r="C412" s="11">
        <v>5.5666895065629501E-3</v>
      </c>
    </row>
    <row r="413" spans="1:3" x14ac:dyDescent="0.25">
      <c r="A413" s="1">
        <v>41141</v>
      </c>
      <c r="B413" s="3">
        <v>40.872276999999997</v>
      </c>
      <c r="C413" s="11">
        <v>5.9787546760513991E-3</v>
      </c>
    </row>
    <row r="414" spans="1:3" x14ac:dyDescent="0.25">
      <c r="A414" s="1">
        <v>41142</v>
      </c>
      <c r="B414" s="3">
        <v>40.773311999999997</v>
      </c>
      <c r="C414" s="11">
        <v>-2.4213233825949986E-3</v>
      </c>
    </row>
    <row r="415" spans="1:3" x14ac:dyDescent="0.25">
      <c r="A415" s="1">
        <v>41143</v>
      </c>
      <c r="B415" s="3">
        <v>40.782310000000003</v>
      </c>
      <c r="C415" s="11">
        <v>2.2068356870311127E-4</v>
      </c>
    </row>
    <row r="416" spans="1:3" x14ac:dyDescent="0.25">
      <c r="A416" s="1">
        <v>41144</v>
      </c>
      <c r="B416" s="3">
        <v>40.188521000000001</v>
      </c>
      <c r="C416" s="11">
        <v>-1.4559964847503758E-2</v>
      </c>
    </row>
    <row r="417" spans="1:3" x14ac:dyDescent="0.25">
      <c r="A417" s="1">
        <v>41145</v>
      </c>
      <c r="B417" s="3">
        <v>40.656353000000003</v>
      </c>
      <c r="C417" s="11">
        <v>1.164093597771367E-2</v>
      </c>
    </row>
    <row r="418" spans="1:3" x14ac:dyDescent="0.25">
      <c r="A418" s="1">
        <v>41148</v>
      </c>
      <c r="B418" s="3">
        <v>40.791305999999999</v>
      </c>
      <c r="C418" s="11">
        <v>3.3193582316642092E-3</v>
      </c>
    </row>
    <row r="419" spans="1:3" x14ac:dyDescent="0.25">
      <c r="A419" s="1">
        <v>41149</v>
      </c>
      <c r="B419" s="3">
        <v>40.476421000000002</v>
      </c>
      <c r="C419" s="11">
        <v>-7.7194145242615369E-3</v>
      </c>
    </row>
    <row r="420" spans="1:3" x14ac:dyDescent="0.25">
      <c r="A420" s="1">
        <v>41150</v>
      </c>
      <c r="B420" s="3">
        <v>40.539397999999998</v>
      </c>
      <c r="C420" s="11">
        <v>1.5558934916700394E-3</v>
      </c>
    </row>
    <row r="421" spans="1:3" x14ac:dyDescent="0.25">
      <c r="A421" s="1">
        <v>41151</v>
      </c>
      <c r="B421" s="3">
        <v>40.125543999999998</v>
      </c>
      <c r="C421" s="11">
        <v>-1.0208686374671884E-2</v>
      </c>
    </row>
    <row r="422" spans="1:3" x14ac:dyDescent="0.25">
      <c r="A422" s="1">
        <v>41152</v>
      </c>
      <c r="B422" s="3">
        <v>40.314478999999999</v>
      </c>
      <c r="C422" s="11">
        <v>4.7085965987152907E-3</v>
      </c>
    </row>
    <row r="423" spans="1:3" x14ac:dyDescent="0.25">
      <c r="A423" s="1">
        <v>41156</v>
      </c>
      <c r="B423" s="3">
        <v>40.422438999999997</v>
      </c>
      <c r="C423" s="11">
        <v>2.6779460550637032E-3</v>
      </c>
    </row>
    <row r="424" spans="1:3" x14ac:dyDescent="0.25">
      <c r="A424" s="1">
        <v>41157</v>
      </c>
      <c r="B424" s="3">
        <v>40.296484999999997</v>
      </c>
      <c r="C424" s="11">
        <v>-3.1159426080153187E-3</v>
      </c>
    </row>
    <row r="425" spans="1:3" x14ac:dyDescent="0.25">
      <c r="A425" s="1">
        <v>41158</v>
      </c>
      <c r="B425" s="3">
        <v>40.881272000000003</v>
      </c>
      <c r="C425" s="11">
        <v>1.4512109430884747E-2</v>
      </c>
    </row>
    <row r="426" spans="1:3" x14ac:dyDescent="0.25">
      <c r="A426" s="1">
        <v>41159</v>
      </c>
      <c r="B426" s="3">
        <v>40.431434000000003</v>
      </c>
      <c r="C426" s="11">
        <v>-1.1003522590980039E-2</v>
      </c>
    </row>
    <row r="427" spans="1:3" x14ac:dyDescent="0.25">
      <c r="A427" s="1">
        <v>41162</v>
      </c>
      <c r="B427" s="3">
        <v>40.098554999999998</v>
      </c>
      <c r="C427" s="11">
        <v>-8.233173228533161E-3</v>
      </c>
    </row>
    <row r="428" spans="1:3" x14ac:dyDescent="0.25">
      <c r="A428" s="1">
        <v>41163</v>
      </c>
      <c r="B428" s="3">
        <v>40.332473</v>
      </c>
      <c r="C428" s="11">
        <v>5.8335767959718935E-3</v>
      </c>
    </row>
    <row r="429" spans="1:3" x14ac:dyDescent="0.25">
      <c r="A429" s="1">
        <v>41164</v>
      </c>
      <c r="B429" s="3">
        <v>40.341467999999999</v>
      </c>
      <c r="C429" s="11">
        <v>2.2302128609864202E-4</v>
      </c>
    </row>
    <row r="430" spans="1:3" x14ac:dyDescent="0.25">
      <c r="A430" s="1">
        <v>41165</v>
      </c>
      <c r="B430" s="3">
        <v>41.157362999999997</v>
      </c>
      <c r="C430" s="11">
        <v>2.0224722610490964E-2</v>
      </c>
    </row>
    <row r="431" spans="1:3" x14ac:dyDescent="0.25">
      <c r="A431" s="1">
        <v>41166</v>
      </c>
      <c r="B431" s="3">
        <v>39.960717000000002</v>
      </c>
      <c r="C431" s="11">
        <v>-2.9074894812867243E-2</v>
      </c>
    </row>
    <row r="432" spans="1:3" x14ac:dyDescent="0.25">
      <c r="A432" s="1">
        <v>41169</v>
      </c>
      <c r="B432" s="3">
        <v>39.915387000000003</v>
      </c>
      <c r="C432" s="11">
        <v>-1.1343640305553043E-3</v>
      </c>
    </row>
    <row r="433" spans="1:3" x14ac:dyDescent="0.25">
      <c r="A433" s="1">
        <v>41170</v>
      </c>
      <c r="B433" s="3">
        <v>40.223613999999998</v>
      </c>
      <c r="C433" s="11">
        <v>7.722009559872115E-3</v>
      </c>
    </row>
    <row r="434" spans="1:3" x14ac:dyDescent="0.25">
      <c r="A434" s="1">
        <v>41171</v>
      </c>
      <c r="B434" s="3">
        <v>40.513710000000003</v>
      </c>
      <c r="C434" s="11">
        <v>7.212081937739495E-3</v>
      </c>
    </row>
    <row r="435" spans="1:3" x14ac:dyDescent="0.25">
      <c r="A435" s="1">
        <v>41172</v>
      </c>
      <c r="B435" s="3">
        <v>40.305204000000003</v>
      </c>
      <c r="C435" s="11">
        <v>-5.146554092429448E-3</v>
      </c>
    </row>
    <row r="436" spans="1:3" x14ac:dyDescent="0.25">
      <c r="A436" s="1">
        <v>41173</v>
      </c>
      <c r="B436" s="3">
        <v>39.679685999999997</v>
      </c>
      <c r="C436" s="11">
        <v>-1.5519534400570374E-2</v>
      </c>
    </row>
    <row r="437" spans="1:3" x14ac:dyDescent="0.25">
      <c r="A437" s="1">
        <v>41176</v>
      </c>
      <c r="B437" s="3">
        <v>39.770339</v>
      </c>
      <c r="C437" s="11">
        <v>2.2846198934135518E-3</v>
      </c>
    </row>
    <row r="438" spans="1:3" x14ac:dyDescent="0.25">
      <c r="A438" s="1">
        <v>41177</v>
      </c>
      <c r="B438" s="3">
        <v>39.60716</v>
      </c>
      <c r="C438" s="11">
        <v>-4.103032664619719E-3</v>
      </c>
    </row>
    <row r="439" spans="1:3" x14ac:dyDescent="0.25">
      <c r="A439" s="1">
        <v>41178</v>
      </c>
      <c r="B439" s="3">
        <v>39.851928999999998</v>
      </c>
      <c r="C439" s="11">
        <v>6.1799179744267962E-3</v>
      </c>
    </row>
    <row r="440" spans="1:3" x14ac:dyDescent="0.25">
      <c r="A440" s="1">
        <v>41179</v>
      </c>
      <c r="B440" s="3">
        <v>40.250813000000001</v>
      </c>
      <c r="C440" s="11">
        <v>1.0009151627265081E-2</v>
      </c>
    </row>
    <row r="441" spans="1:3" x14ac:dyDescent="0.25">
      <c r="A441" s="1">
        <v>41180</v>
      </c>
      <c r="B441" s="3">
        <v>40.368662</v>
      </c>
      <c r="C441" s="11">
        <v>2.9278663265758049E-3</v>
      </c>
    </row>
    <row r="442" spans="1:3" x14ac:dyDescent="0.25">
      <c r="A442" s="1">
        <v>41183</v>
      </c>
      <c r="B442" s="3">
        <v>40.459319000000001</v>
      </c>
      <c r="C442" s="11">
        <v>2.2457271434956206E-3</v>
      </c>
    </row>
    <row r="443" spans="1:3" x14ac:dyDescent="0.25">
      <c r="A443" s="1">
        <v>41184</v>
      </c>
      <c r="B443" s="3">
        <v>40.477449999999997</v>
      </c>
      <c r="C443" s="11">
        <v>4.481291442398422E-4</v>
      </c>
    </row>
    <row r="444" spans="1:3" x14ac:dyDescent="0.25">
      <c r="A444" s="1">
        <v>41185</v>
      </c>
      <c r="B444" s="3">
        <v>40.160156000000001</v>
      </c>
      <c r="C444" s="11">
        <v>-7.8387843107704872E-3</v>
      </c>
    </row>
    <row r="445" spans="1:3" x14ac:dyDescent="0.25">
      <c r="A445" s="1">
        <v>41186</v>
      </c>
      <c r="B445" s="3">
        <v>39.661554000000002</v>
      </c>
      <c r="C445" s="11">
        <v>-1.2415340219295917E-2</v>
      </c>
    </row>
    <row r="446" spans="1:3" x14ac:dyDescent="0.25">
      <c r="A446" s="1">
        <v>41187</v>
      </c>
      <c r="B446" s="3">
        <v>39.906323</v>
      </c>
      <c r="C446" s="11">
        <v>6.1714425007148733E-3</v>
      </c>
    </row>
    <row r="447" spans="1:3" x14ac:dyDescent="0.25">
      <c r="A447" s="1">
        <v>41190</v>
      </c>
      <c r="B447" s="3">
        <v>39.933517999999999</v>
      </c>
      <c r="C447" s="11">
        <v>6.8147095386360127E-4</v>
      </c>
    </row>
    <row r="448" spans="1:3" x14ac:dyDescent="0.25">
      <c r="A448" s="1">
        <v>41191</v>
      </c>
      <c r="B448" s="3">
        <v>39.806601999999998</v>
      </c>
      <c r="C448" s="11">
        <v>-3.1781822978882391E-3</v>
      </c>
    </row>
    <row r="449" spans="1:3" x14ac:dyDescent="0.25">
      <c r="A449" s="1">
        <v>41192</v>
      </c>
      <c r="B449" s="3">
        <v>39.190148000000001</v>
      </c>
      <c r="C449" s="11">
        <v>-1.5486225124164012E-2</v>
      </c>
    </row>
    <row r="450" spans="1:3" x14ac:dyDescent="0.25">
      <c r="A450" s="1">
        <v>41193</v>
      </c>
      <c r="B450" s="3">
        <v>39.353327</v>
      </c>
      <c r="C450" s="11">
        <v>4.1637760592279343E-3</v>
      </c>
    </row>
    <row r="451" spans="1:3" x14ac:dyDescent="0.25">
      <c r="A451" s="1">
        <v>41194</v>
      </c>
      <c r="B451" s="3">
        <v>39.398654000000001</v>
      </c>
      <c r="C451" s="11">
        <v>1.1517958824675825E-3</v>
      </c>
    </row>
    <row r="452" spans="1:3" x14ac:dyDescent="0.25">
      <c r="A452" s="1">
        <v>41197</v>
      </c>
      <c r="B452" s="3">
        <v>39.579965000000001</v>
      </c>
      <c r="C452" s="11">
        <v>4.6019592445975662E-3</v>
      </c>
    </row>
    <row r="453" spans="1:3" x14ac:dyDescent="0.25">
      <c r="A453" s="1">
        <v>41198</v>
      </c>
      <c r="B453" s="3">
        <v>40.413992</v>
      </c>
      <c r="C453" s="11">
        <v>2.1071948901420175E-2</v>
      </c>
    </row>
    <row r="454" spans="1:3" x14ac:dyDescent="0.25">
      <c r="A454" s="1">
        <v>41199</v>
      </c>
      <c r="B454" s="3">
        <v>40.513710000000003</v>
      </c>
      <c r="C454" s="11">
        <v>2.4674127712996743E-3</v>
      </c>
    </row>
    <row r="455" spans="1:3" x14ac:dyDescent="0.25">
      <c r="A455" s="1">
        <v>41200</v>
      </c>
      <c r="B455" s="3">
        <v>41.03951</v>
      </c>
      <c r="C455" s="11">
        <v>1.2978322646827375E-2</v>
      </c>
    </row>
    <row r="456" spans="1:3" x14ac:dyDescent="0.25">
      <c r="A456" s="1">
        <v>41201</v>
      </c>
      <c r="B456" s="3">
        <v>40.305204000000003</v>
      </c>
      <c r="C456" s="11">
        <v>-1.7892660024449527E-2</v>
      </c>
    </row>
    <row r="457" spans="1:3" x14ac:dyDescent="0.25">
      <c r="A457" s="1">
        <v>41204</v>
      </c>
      <c r="B457" s="3">
        <v>40.187354999999997</v>
      </c>
      <c r="C457" s="11">
        <v>-2.923915234370399E-3</v>
      </c>
    </row>
    <row r="458" spans="1:3" x14ac:dyDescent="0.25">
      <c r="A458" s="1">
        <v>41205</v>
      </c>
      <c r="B458" s="3">
        <v>39.933517999999999</v>
      </c>
      <c r="C458" s="11">
        <v>-6.3163400527354247E-3</v>
      </c>
    </row>
    <row r="459" spans="1:3" x14ac:dyDescent="0.25">
      <c r="A459" s="1">
        <v>41206</v>
      </c>
      <c r="B459" s="3">
        <v>38.628087999999998</v>
      </c>
      <c r="C459" s="11">
        <v>-3.2690082551705094E-2</v>
      </c>
    </row>
    <row r="460" spans="1:3" x14ac:dyDescent="0.25">
      <c r="A460" s="1">
        <v>41207</v>
      </c>
      <c r="B460" s="3">
        <v>38.909115999999997</v>
      </c>
      <c r="C460" s="11">
        <v>7.2752241840186131E-3</v>
      </c>
    </row>
    <row r="461" spans="1:3" x14ac:dyDescent="0.25">
      <c r="A461" s="1">
        <v>41208</v>
      </c>
      <c r="B461" s="3">
        <v>38.764068000000002</v>
      </c>
      <c r="C461" s="11">
        <v>-3.7278667549269337E-3</v>
      </c>
    </row>
    <row r="462" spans="1:3" x14ac:dyDescent="0.25">
      <c r="A462" s="1">
        <v>41213</v>
      </c>
      <c r="B462" s="3">
        <v>38.845658</v>
      </c>
      <c r="C462" s="11">
        <v>2.1047842553572676E-3</v>
      </c>
    </row>
    <row r="463" spans="1:3" x14ac:dyDescent="0.25">
      <c r="A463" s="1">
        <v>41214</v>
      </c>
      <c r="B463" s="3">
        <v>39.235475000000001</v>
      </c>
      <c r="C463" s="11">
        <v>1.0035021159893874E-2</v>
      </c>
    </row>
    <row r="464" spans="1:3" x14ac:dyDescent="0.25">
      <c r="A464" s="1">
        <v>41215</v>
      </c>
      <c r="B464" s="3">
        <v>38.927247999999999</v>
      </c>
      <c r="C464" s="11">
        <v>-7.8558243528338133E-3</v>
      </c>
    </row>
    <row r="465" spans="1:3" x14ac:dyDescent="0.25">
      <c r="A465" s="1">
        <v>41218</v>
      </c>
      <c r="B465" s="3">
        <v>39.244542000000003</v>
      </c>
      <c r="C465" s="11">
        <v>8.1509486619758993E-3</v>
      </c>
    </row>
    <row r="466" spans="1:3" x14ac:dyDescent="0.25">
      <c r="A466" s="1">
        <v>41219</v>
      </c>
      <c r="B466" s="3">
        <v>39.634359000000003</v>
      </c>
      <c r="C466" s="11">
        <v>9.9330245719264788E-3</v>
      </c>
    </row>
    <row r="467" spans="1:3" x14ac:dyDescent="0.25">
      <c r="A467" s="1">
        <v>41220</v>
      </c>
      <c r="B467" s="3">
        <v>39.471179999999997</v>
      </c>
      <c r="C467" s="11">
        <v>-4.1171096017979403E-3</v>
      </c>
    </row>
    <row r="468" spans="1:3" x14ac:dyDescent="0.25">
      <c r="A468" s="1">
        <v>41221</v>
      </c>
      <c r="B468" s="3">
        <v>39.199215000000002</v>
      </c>
      <c r="C468" s="11">
        <v>-6.89021711537366E-3</v>
      </c>
    </row>
    <row r="469" spans="1:3" x14ac:dyDescent="0.25">
      <c r="A469" s="1">
        <v>41222</v>
      </c>
      <c r="B469" s="3">
        <v>39.443981000000001</v>
      </c>
      <c r="C469" s="11">
        <v>6.2441556546476368E-3</v>
      </c>
    </row>
    <row r="470" spans="1:3" x14ac:dyDescent="0.25">
      <c r="A470" s="1">
        <v>41225</v>
      </c>
      <c r="B470" s="3">
        <v>39.851928999999998</v>
      </c>
      <c r="C470" s="11">
        <v>1.0342465178654191E-2</v>
      </c>
    </row>
    <row r="471" spans="1:3" x14ac:dyDescent="0.25">
      <c r="A471" s="1">
        <v>41226</v>
      </c>
      <c r="B471" s="3">
        <v>39.389589999999998</v>
      </c>
      <c r="C471" s="11">
        <v>-1.1601420849665773E-2</v>
      </c>
    </row>
    <row r="472" spans="1:3" x14ac:dyDescent="0.25">
      <c r="A472" s="1">
        <v>41227</v>
      </c>
      <c r="B472" s="3">
        <v>38.990706000000003</v>
      </c>
      <c r="C472" s="11">
        <v>-1.0126634981475953E-2</v>
      </c>
    </row>
    <row r="473" spans="1:3" x14ac:dyDescent="0.25">
      <c r="A473" s="1">
        <v>41228</v>
      </c>
      <c r="B473" s="3">
        <v>38.619020999999996</v>
      </c>
      <c r="C473" s="11">
        <v>-9.5326563207141328E-3</v>
      </c>
    </row>
    <row r="474" spans="1:3" x14ac:dyDescent="0.25">
      <c r="A474" s="1">
        <v>41229</v>
      </c>
      <c r="B474" s="3">
        <v>38.845658</v>
      </c>
      <c r="C474" s="11">
        <v>5.8685330215906759E-3</v>
      </c>
    </row>
    <row r="475" spans="1:3" x14ac:dyDescent="0.25">
      <c r="A475" s="1">
        <v>41232</v>
      </c>
      <c r="B475" s="3">
        <v>39.389589999999998</v>
      </c>
      <c r="C475" s="11">
        <v>1.4002388632469505E-2</v>
      </c>
    </row>
    <row r="476" spans="1:3" x14ac:dyDescent="0.25">
      <c r="A476" s="1">
        <v>41233</v>
      </c>
      <c r="B476" s="3">
        <v>39.770339</v>
      </c>
      <c r="C476" s="11">
        <v>9.6662341496827359E-3</v>
      </c>
    </row>
    <row r="477" spans="1:3" x14ac:dyDescent="0.25">
      <c r="A477" s="1">
        <v>41234</v>
      </c>
      <c r="B477" s="3">
        <v>39.915387000000003</v>
      </c>
      <c r="C477" s="11">
        <v>3.6471401463287183E-3</v>
      </c>
    </row>
    <row r="478" spans="1:3" x14ac:dyDescent="0.25">
      <c r="A478" s="1">
        <v>41236</v>
      </c>
      <c r="B478" s="3">
        <v>40.622498</v>
      </c>
      <c r="C478" s="11">
        <v>1.771524850805023E-2</v>
      </c>
    </row>
    <row r="479" spans="1:3" x14ac:dyDescent="0.25">
      <c r="A479" s="1">
        <v>41239</v>
      </c>
      <c r="B479" s="3">
        <v>40.105764999999998</v>
      </c>
      <c r="C479" s="11">
        <v>-1.2720364956384565E-2</v>
      </c>
    </row>
    <row r="480" spans="1:3" x14ac:dyDescent="0.25">
      <c r="A480" s="1">
        <v>41240</v>
      </c>
      <c r="B480" s="3">
        <v>40.096698000000004</v>
      </c>
      <c r="C480" s="11">
        <v>-2.2607722356111665E-4</v>
      </c>
    </row>
    <row r="481" spans="1:3" x14ac:dyDescent="0.25">
      <c r="A481" s="1">
        <v>41241</v>
      </c>
      <c r="B481" s="3">
        <v>40.486514</v>
      </c>
      <c r="C481" s="11">
        <v>9.7218977981677231E-3</v>
      </c>
    </row>
    <row r="482" spans="1:3" x14ac:dyDescent="0.25">
      <c r="A482" s="1">
        <v>41242</v>
      </c>
      <c r="B482" s="3">
        <v>40.658757999999999</v>
      </c>
      <c r="C482" s="11">
        <v>4.254354919270135E-3</v>
      </c>
    </row>
    <row r="483" spans="1:3" x14ac:dyDescent="0.25">
      <c r="A483" s="1">
        <v>41243</v>
      </c>
      <c r="B483" s="3">
        <v>40.658757999999999</v>
      </c>
      <c r="C483" s="11">
        <v>0</v>
      </c>
    </row>
    <row r="484" spans="1:3" x14ac:dyDescent="0.25">
      <c r="A484" s="1">
        <v>41246</v>
      </c>
      <c r="B484" s="3">
        <v>40.649693999999997</v>
      </c>
      <c r="C484" s="11">
        <v>-2.229286000325485E-4</v>
      </c>
    </row>
    <row r="485" spans="1:3" x14ac:dyDescent="0.25">
      <c r="A485" s="1">
        <v>41247</v>
      </c>
      <c r="B485" s="3">
        <v>40.803804999999997</v>
      </c>
      <c r="C485" s="11">
        <v>3.7911970505854322E-3</v>
      </c>
    </row>
    <row r="486" spans="1:3" x14ac:dyDescent="0.25">
      <c r="A486" s="1">
        <v>41248</v>
      </c>
      <c r="B486" s="3">
        <v>41.202689999999997</v>
      </c>
      <c r="C486" s="11">
        <v>9.7756814591188242E-3</v>
      </c>
    </row>
    <row r="487" spans="1:3" x14ac:dyDescent="0.25">
      <c r="A487" s="1">
        <v>41249</v>
      </c>
      <c r="B487" s="3">
        <v>41.248016</v>
      </c>
      <c r="C487" s="11">
        <v>1.1000738058608035E-3</v>
      </c>
    </row>
    <row r="488" spans="1:3" x14ac:dyDescent="0.25">
      <c r="A488" s="1">
        <v>41250</v>
      </c>
      <c r="B488" s="3">
        <v>41.257080000000002</v>
      </c>
      <c r="C488" s="11">
        <v>2.1974390234919859E-4</v>
      </c>
    </row>
    <row r="489" spans="1:3" x14ac:dyDescent="0.25">
      <c r="A489" s="1">
        <v>41253</v>
      </c>
      <c r="B489" s="3">
        <v>41.619701999999997</v>
      </c>
      <c r="C489" s="11">
        <v>8.7893277953746286E-3</v>
      </c>
    </row>
    <row r="490" spans="1:3" x14ac:dyDescent="0.25">
      <c r="A490" s="1">
        <v>41254</v>
      </c>
      <c r="B490" s="3">
        <v>41.284278999999998</v>
      </c>
      <c r="C490" s="11">
        <v>-8.0592359839577587E-3</v>
      </c>
    </row>
    <row r="491" spans="1:3" x14ac:dyDescent="0.25">
      <c r="A491" s="1">
        <v>41255</v>
      </c>
      <c r="B491" s="3">
        <v>40.957920999999999</v>
      </c>
      <c r="C491" s="11">
        <v>-7.9051398717656929E-3</v>
      </c>
    </row>
    <row r="492" spans="1:3" x14ac:dyDescent="0.25">
      <c r="A492" s="1">
        <v>41256</v>
      </c>
      <c r="B492" s="3">
        <v>40.583418999999999</v>
      </c>
      <c r="C492" s="11">
        <v>-9.1435793335311061E-3</v>
      </c>
    </row>
    <row r="493" spans="1:3" x14ac:dyDescent="0.25">
      <c r="A493" s="1">
        <v>41257</v>
      </c>
      <c r="B493" s="3">
        <v>40.766103999999999</v>
      </c>
      <c r="C493" s="11">
        <v>4.5014689373509735E-3</v>
      </c>
    </row>
    <row r="494" spans="1:3" x14ac:dyDescent="0.25">
      <c r="A494" s="1">
        <v>41260</v>
      </c>
      <c r="B494" s="3">
        <v>40.729565999999998</v>
      </c>
      <c r="C494" s="11">
        <v>-8.9628383423640836E-4</v>
      </c>
    </row>
    <row r="495" spans="1:3" x14ac:dyDescent="0.25">
      <c r="A495" s="1">
        <v>41261</v>
      </c>
      <c r="B495" s="3">
        <v>40.820906999999998</v>
      </c>
      <c r="C495" s="11">
        <v>2.2426214902461741E-3</v>
      </c>
    </row>
    <row r="496" spans="1:3" x14ac:dyDescent="0.25">
      <c r="A496" s="1">
        <v>41262</v>
      </c>
      <c r="B496" s="3">
        <v>40.629089</v>
      </c>
      <c r="C496" s="11">
        <v>-4.6990136696374194E-3</v>
      </c>
    </row>
    <row r="497" spans="1:3" x14ac:dyDescent="0.25">
      <c r="A497" s="1">
        <v>41263</v>
      </c>
      <c r="B497" s="3">
        <v>40.939653</v>
      </c>
      <c r="C497" s="11">
        <v>7.643882933235333E-3</v>
      </c>
    </row>
    <row r="498" spans="1:3" x14ac:dyDescent="0.25">
      <c r="A498" s="1">
        <v>41264</v>
      </c>
      <c r="B498" s="3">
        <v>40.811774999999997</v>
      </c>
      <c r="C498" s="11">
        <v>-3.1235731284777282E-3</v>
      </c>
    </row>
    <row r="499" spans="1:3" x14ac:dyDescent="0.25">
      <c r="A499" s="1">
        <v>41267</v>
      </c>
      <c r="B499" s="3">
        <v>40.830044000000001</v>
      </c>
      <c r="C499" s="11">
        <v>4.4764041750214599E-4</v>
      </c>
    </row>
    <row r="500" spans="1:3" x14ac:dyDescent="0.25">
      <c r="A500" s="1">
        <v>41269</v>
      </c>
      <c r="B500" s="3">
        <v>40.446404000000001</v>
      </c>
      <c r="C500" s="11">
        <v>-9.3960222036498352E-3</v>
      </c>
    </row>
    <row r="501" spans="1:3" x14ac:dyDescent="0.25">
      <c r="A501" s="1">
        <v>41270</v>
      </c>
      <c r="B501" s="3">
        <v>40.382463999999999</v>
      </c>
      <c r="C501" s="11">
        <v>-1.5808574725209767E-3</v>
      </c>
    </row>
    <row r="502" spans="1:3" x14ac:dyDescent="0.25">
      <c r="A502" s="1">
        <v>41271</v>
      </c>
      <c r="B502" s="3">
        <v>40.081035999999997</v>
      </c>
      <c r="C502" s="11">
        <v>-7.4643290711532946E-3</v>
      </c>
    </row>
    <row r="503" spans="1:3" x14ac:dyDescent="0.25">
      <c r="A503" s="1">
        <v>41274</v>
      </c>
      <c r="B503" s="3">
        <v>40.355063000000001</v>
      </c>
      <c r="C503" s="11">
        <v>6.8368242776959114E-3</v>
      </c>
    </row>
    <row r="504" spans="1:3" x14ac:dyDescent="0.25">
      <c r="A504" s="1">
        <v>41276</v>
      </c>
      <c r="B504" s="3">
        <v>41.652123000000003</v>
      </c>
      <c r="C504" s="11">
        <v>3.2141196260801322E-2</v>
      </c>
    </row>
    <row r="505" spans="1:3" x14ac:dyDescent="0.25">
      <c r="A505" s="1">
        <v>41277</v>
      </c>
      <c r="B505" s="3">
        <v>41.487706000000003</v>
      </c>
      <c r="C505" s="11">
        <v>-3.9473858271281935E-3</v>
      </c>
    </row>
    <row r="506" spans="1:3" x14ac:dyDescent="0.25">
      <c r="A506" s="1">
        <v>41278</v>
      </c>
      <c r="B506" s="3">
        <v>41.725197999999999</v>
      </c>
      <c r="C506" s="11">
        <v>5.7243945953530436E-3</v>
      </c>
    </row>
    <row r="507" spans="1:3" x14ac:dyDescent="0.25">
      <c r="A507" s="1">
        <v>41281</v>
      </c>
      <c r="B507" s="3">
        <v>41.323293</v>
      </c>
      <c r="C507" s="11">
        <v>-9.6321891630088679E-3</v>
      </c>
    </row>
    <row r="508" spans="1:3" x14ac:dyDescent="0.25">
      <c r="A508" s="1">
        <v>41282</v>
      </c>
      <c r="B508" s="3">
        <v>41.451172</v>
      </c>
      <c r="C508" s="11">
        <v>3.0945984871050833E-3</v>
      </c>
    </row>
    <row r="509" spans="1:3" x14ac:dyDescent="0.25">
      <c r="A509" s="1">
        <v>41283</v>
      </c>
      <c r="B509" s="3">
        <v>41.743467000000003</v>
      </c>
      <c r="C509" s="11">
        <v>7.0515497125148326E-3</v>
      </c>
    </row>
    <row r="510" spans="1:3" x14ac:dyDescent="0.25">
      <c r="A510" s="1">
        <v>41284</v>
      </c>
      <c r="B510" s="3">
        <v>41.798270000000002</v>
      </c>
      <c r="C510" s="11">
        <v>1.3128521404319317E-3</v>
      </c>
    </row>
    <row r="511" spans="1:3" x14ac:dyDescent="0.25">
      <c r="A511" s="1">
        <v>41285</v>
      </c>
      <c r="B511" s="3">
        <v>41.177146</v>
      </c>
      <c r="C511" s="11">
        <v>-1.4860040858150391E-2</v>
      </c>
    </row>
    <row r="512" spans="1:3" x14ac:dyDescent="0.25">
      <c r="A512" s="1">
        <v>41288</v>
      </c>
      <c r="B512" s="3">
        <v>41.277619000000001</v>
      </c>
      <c r="C512" s="11">
        <v>2.4400185481529223E-3</v>
      </c>
    </row>
    <row r="513" spans="1:3" x14ac:dyDescent="0.25">
      <c r="A513" s="1">
        <v>41289</v>
      </c>
      <c r="B513" s="3">
        <v>41.359827000000003</v>
      </c>
      <c r="C513" s="11">
        <v>1.9915877415313463E-3</v>
      </c>
    </row>
    <row r="514" spans="1:3" x14ac:dyDescent="0.25">
      <c r="A514" s="1">
        <v>41290</v>
      </c>
      <c r="B514" s="3">
        <v>41.049263000000003</v>
      </c>
      <c r="C514" s="11">
        <v>-7.5088321815272429E-3</v>
      </c>
    </row>
    <row r="515" spans="1:3" x14ac:dyDescent="0.25">
      <c r="A515" s="1">
        <v>41291</v>
      </c>
      <c r="B515" s="3">
        <v>41.168008999999998</v>
      </c>
      <c r="C515" s="11">
        <v>2.8927681356908761E-3</v>
      </c>
    </row>
    <row r="516" spans="1:3" x14ac:dyDescent="0.25">
      <c r="A516" s="1">
        <v>41292</v>
      </c>
      <c r="B516" s="3">
        <v>41.378095999999999</v>
      </c>
      <c r="C516" s="11">
        <v>5.1031615349676363E-3</v>
      </c>
    </row>
    <row r="517" spans="1:3" x14ac:dyDescent="0.25">
      <c r="A517" s="1">
        <v>41296</v>
      </c>
      <c r="B517" s="3">
        <v>41.286754999999999</v>
      </c>
      <c r="C517" s="11">
        <v>-2.2074722819532318E-3</v>
      </c>
    </row>
    <row r="518" spans="1:3" x14ac:dyDescent="0.25">
      <c r="A518" s="1">
        <v>41297</v>
      </c>
      <c r="B518" s="3">
        <v>40.446404000000001</v>
      </c>
      <c r="C518" s="11">
        <v>-2.0354009415368156E-2</v>
      </c>
    </row>
    <row r="519" spans="1:3" x14ac:dyDescent="0.25">
      <c r="A519" s="1">
        <v>41298</v>
      </c>
      <c r="B519" s="3">
        <v>40.683895999999997</v>
      </c>
      <c r="C519" s="11">
        <v>5.8717704545500765E-3</v>
      </c>
    </row>
    <row r="520" spans="1:3" x14ac:dyDescent="0.25">
      <c r="A520" s="1">
        <v>41299</v>
      </c>
      <c r="B520" s="3">
        <v>40.702165000000001</v>
      </c>
      <c r="C520" s="11">
        <v>4.4904745602544175E-4</v>
      </c>
    </row>
    <row r="521" spans="1:3" x14ac:dyDescent="0.25">
      <c r="A521" s="1">
        <v>41302</v>
      </c>
      <c r="B521" s="3">
        <v>40.784373000000002</v>
      </c>
      <c r="C521" s="11">
        <v>2.0197451413211409E-3</v>
      </c>
    </row>
    <row r="522" spans="1:3" x14ac:dyDescent="0.25">
      <c r="A522" s="1">
        <v>41303</v>
      </c>
      <c r="B522" s="3">
        <v>41.113202999999999</v>
      </c>
      <c r="C522" s="11">
        <v>8.0626469358741001E-3</v>
      </c>
    </row>
    <row r="523" spans="1:3" x14ac:dyDescent="0.25">
      <c r="A523" s="1">
        <v>41304</v>
      </c>
      <c r="B523" s="3">
        <v>41.378095999999999</v>
      </c>
      <c r="C523" s="11">
        <v>6.4430153982408212E-3</v>
      </c>
    </row>
    <row r="524" spans="1:3" x14ac:dyDescent="0.25">
      <c r="A524" s="1">
        <v>41305</v>
      </c>
      <c r="B524" s="3">
        <v>41.168008999999998</v>
      </c>
      <c r="C524" s="11">
        <v>-5.0772515004074009E-3</v>
      </c>
    </row>
    <row r="525" spans="1:3" x14ac:dyDescent="0.25">
      <c r="A525" s="1">
        <v>41306</v>
      </c>
      <c r="B525" s="3">
        <v>41.323293</v>
      </c>
      <c r="C525" s="11">
        <v>3.7719579783419151E-3</v>
      </c>
    </row>
    <row r="526" spans="1:3" x14ac:dyDescent="0.25">
      <c r="A526" s="1">
        <v>41309</v>
      </c>
      <c r="B526" s="3">
        <v>41.487706000000003</v>
      </c>
      <c r="C526" s="11">
        <v>3.9787003422017521E-3</v>
      </c>
    </row>
    <row r="527" spans="1:3" x14ac:dyDescent="0.25">
      <c r="A527" s="1">
        <v>41310</v>
      </c>
      <c r="B527" s="3">
        <v>41.926152999999999</v>
      </c>
      <c r="C527" s="11">
        <v>1.0568118661465554E-2</v>
      </c>
    </row>
    <row r="528" spans="1:3" x14ac:dyDescent="0.25">
      <c r="A528" s="1">
        <v>41311</v>
      </c>
      <c r="B528" s="3">
        <v>42.054031999999999</v>
      </c>
      <c r="C528" s="11">
        <v>3.0501009715821073E-3</v>
      </c>
    </row>
    <row r="529" spans="1:3" x14ac:dyDescent="0.25">
      <c r="A529" s="1">
        <v>41312</v>
      </c>
      <c r="B529" s="3">
        <v>41.999225000000003</v>
      </c>
      <c r="C529" s="11">
        <v>-1.3032519688004403E-3</v>
      </c>
    </row>
    <row r="530" spans="1:3" x14ac:dyDescent="0.25">
      <c r="A530" s="1">
        <v>41313</v>
      </c>
      <c r="B530" s="3">
        <v>41.770868999999998</v>
      </c>
      <c r="C530" s="11">
        <v>-5.4371479473729594E-3</v>
      </c>
    </row>
    <row r="531" spans="1:3" x14ac:dyDescent="0.25">
      <c r="A531" s="1">
        <v>41316</v>
      </c>
      <c r="B531" s="3">
        <v>41.487706000000003</v>
      </c>
      <c r="C531" s="11">
        <v>-6.7789588002106146E-3</v>
      </c>
    </row>
    <row r="532" spans="1:3" x14ac:dyDescent="0.25">
      <c r="A532" s="1">
        <v>41317</v>
      </c>
      <c r="B532" s="3">
        <v>41.396365000000003</v>
      </c>
      <c r="C532" s="11">
        <v>-2.2016401678126019E-3</v>
      </c>
    </row>
    <row r="533" spans="1:3" x14ac:dyDescent="0.25">
      <c r="A533" s="1">
        <v>41318</v>
      </c>
      <c r="B533" s="3">
        <v>38.994059999999998</v>
      </c>
      <c r="C533" s="11">
        <v>-5.803178612421659E-2</v>
      </c>
    </row>
    <row r="534" spans="1:3" x14ac:dyDescent="0.25">
      <c r="A534" s="1">
        <v>41319</v>
      </c>
      <c r="B534" s="3">
        <v>39.094537000000003</v>
      </c>
      <c r="C534" s="11">
        <v>2.5767257884920175E-3</v>
      </c>
    </row>
    <row r="535" spans="1:3" x14ac:dyDescent="0.25">
      <c r="A535" s="1">
        <v>41320</v>
      </c>
      <c r="B535" s="3">
        <v>39.195014</v>
      </c>
      <c r="C535" s="11">
        <v>2.5701033369444413E-3</v>
      </c>
    </row>
    <row r="536" spans="1:3" x14ac:dyDescent="0.25">
      <c r="A536" s="1">
        <v>41324</v>
      </c>
      <c r="B536" s="3">
        <v>39.277222000000002</v>
      </c>
      <c r="C536" s="11">
        <v>2.0974096348071567E-3</v>
      </c>
    </row>
    <row r="537" spans="1:3" x14ac:dyDescent="0.25">
      <c r="A537" s="1">
        <v>41325</v>
      </c>
      <c r="B537" s="3">
        <v>38.793109000000001</v>
      </c>
      <c r="C537" s="11">
        <v>-1.2325540742163502E-2</v>
      </c>
    </row>
    <row r="538" spans="1:3" x14ac:dyDescent="0.25">
      <c r="A538" s="1">
        <v>41326</v>
      </c>
      <c r="B538" s="3">
        <v>38.884450000000001</v>
      </c>
      <c r="C538" s="11">
        <v>2.3545676630352028E-3</v>
      </c>
    </row>
    <row r="539" spans="1:3" x14ac:dyDescent="0.25">
      <c r="A539" s="1">
        <v>41327</v>
      </c>
      <c r="B539" s="3">
        <v>39.185881000000002</v>
      </c>
      <c r="C539" s="11">
        <v>7.7519676888833681E-3</v>
      </c>
    </row>
    <row r="540" spans="1:3" x14ac:dyDescent="0.25">
      <c r="A540" s="1">
        <v>41330</v>
      </c>
      <c r="B540" s="3">
        <v>39.021464999999999</v>
      </c>
      <c r="C540" s="11">
        <v>-4.195796950437398E-3</v>
      </c>
    </row>
    <row r="541" spans="1:3" x14ac:dyDescent="0.25">
      <c r="A541" s="1">
        <v>41331</v>
      </c>
      <c r="B541" s="3">
        <v>39.085403999999997</v>
      </c>
      <c r="C541" s="11">
        <v>1.6385597004109852E-3</v>
      </c>
    </row>
    <row r="542" spans="1:3" x14ac:dyDescent="0.25">
      <c r="A542" s="1">
        <v>41332</v>
      </c>
      <c r="B542" s="3">
        <v>39.459907999999999</v>
      </c>
      <c r="C542" s="11">
        <v>9.5816842522595327E-3</v>
      </c>
    </row>
    <row r="543" spans="1:3" x14ac:dyDescent="0.25">
      <c r="A543" s="1">
        <v>41333</v>
      </c>
      <c r="B543" s="3">
        <v>39.843544000000001</v>
      </c>
      <c r="C543" s="11">
        <v>9.7221716786567974E-3</v>
      </c>
    </row>
    <row r="544" spans="1:3" x14ac:dyDescent="0.25">
      <c r="A544" s="1">
        <v>41334</v>
      </c>
      <c r="B544" s="3">
        <v>39.989691999999998</v>
      </c>
      <c r="C544" s="11">
        <v>3.6680471998172806E-3</v>
      </c>
    </row>
    <row r="545" spans="1:3" x14ac:dyDescent="0.25">
      <c r="A545" s="1">
        <v>41337</v>
      </c>
      <c r="B545" s="3">
        <v>40.026229999999998</v>
      </c>
      <c r="C545" s="11">
        <v>9.1368545674220701E-4</v>
      </c>
    </row>
    <row r="546" spans="1:3" x14ac:dyDescent="0.25">
      <c r="A546" s="1">
        <v>41338</v>
      </c>
      <c r="B546" s="3">
        <v>40.446404000000001</v>
      </c>
      <c r="C546" s="11">
        <v>1.0497466286482713E-2</v>
      </c>
    </row>
    <row r="547" spans="1:3" x14ac:dyDescent="0.25">
      <c r="A547" s="1">
        <v>41339</v>
      </c>
      <c r="B547" s="3">
        <v>40.355063000000001</v>
      </c>
      <c r="C547" s="11">
        <v>-2.2583219017443404E-3</v>
      </c>
    </row>
    <row r="548" spans="1:3" x14ac:dyDescent="0.25">
      <c r="A548" s="1">
        <v>41340</v>
      </c>
      <c r="B548" s="3">
        <v>40.053631000000003</v>
      </c>
      <c r="C548" s="11">
        <v>-7.469496454509273E-3</v>
      </c>
    </row>
    <row r="549" spans="1:3" x14ac:dyDescent="0.25">
      <c r="A549" s="1">
        <v>41341</v>
      </c>
      <c r="B549" s="3">
        <v>40.190646000000001</v>
      </c>
      <c r="C549" s="11">
        <v>3.4207884923091766E-3</v>
      </c>
    </row>
    <row r="550" spans="1:3" x14ac:dyDescent="0.25">
      <c r="A550" s="1">
        <v>41344</v>
      </c>
      <c r="B550" s="3">
        <v>40.318525000000001</v>
      </c>
      <c r="C550" s="11">
        <v>3.1818100161913315E-3</v>
      </c>
    </row>
    <row r="551" spans="1:3" x14ac:dyDescent="0.25">
      <c r="A551" s="1">
        <v>41345</v>
      </c>
      <c r="B551" s="3">
        <v>40.546880999999999</v>
      </c>
      <c r="C551" s="11">
        <v>5.6637984648495445E-3</v>
      </c>
    </row>
    <row r="552" spans="1:3" x14ac:dyDescent="0.25">
      <c r="A552" s="1">
        <v>41346</v>
      </c>
      <c r="B552" s="3">
        <v>40.279701000000003</v>
      </c>
      <c r="C552" s="11">
        <v>-6.5894094295439447E-3</v>
      </c>
    </row>
    <row r="553" spans="1:3" x14ac:dyDescent="0.25">
      <c r="A553" s="1">
        <v>41347</v>
      </c>
      <c r="B553" s="3">
        <v>40.334977000000002</v>
      </c>
      <c r="C553" s="11">
        <v>1.3723041290698561E-3</v>
      </c>
    </row>
    <row r="554" spans="1:3" x14ac:dyDescent="0.25">
      <c r="A554" s="1">
        <v>41348</v>
      </c>
      <c r="B554" s="3">
        <v>40.602158000000003</v>
      </c>
      <c r="C554" s="11">
        <v>6.62405237022946E-3</v>
      </c>
    </row>
    <row r="555" spans="1:3" x14ac:dyDescent="0.25">
      <c r="A555" s="1">
        <v>41351</v>
      </c>
      <c r="B555" s="3">
        <v>40.860123999999999</v>
      </c>
      <c r="C555" s="11">
        <v>6.3535046585453938E-3</v>
      </c>
    </row>
    <row r="556" spans="1:3" x14ac:dyDescent="0.25">
      <c r="A556" s="1">
        <v>41352</v>
      </c>
      <c r="B556" s="3">
        <v>41.440550999999999</v>
      </c>
      <c r="C556" s="11">
        <v>1.4205218760471707E-2</v>
      </c>
    </row>
    <row r="557" spans="1:3" x14ac:dyDescent="0.25">
      <c r="A557" s="1">
        <v>41353</v>
      </c>
      <c r="B557" s="3">
        <v>42.177598000000003</v>
      </c>
      <c r="C557" s="11">
        <v>1.7785646720768843E-2</v>
      </c>
    </row>
    <row r="558" spans="1:3" x14ac:dyDescent="0.25">
      <c r="A558" s="1">
        <v>41354</v>
      </c>
      <c r="B558" s="3">
        <v>42.011761999999997</v>
      </c>
      <c r="C558" s="11">
        <v>-3.9318502680025982E-3</v>
      </c>
    </row>
    <row r="559" spans="1:3" x14ac:dyDescent="0.25">
      <c r="A559" s="1">
        <v>41355</v>
      </c>
      <c r="B559" s="3">
        <v>42.767237000000002</v>
      </c>
      <c r="C559" s="11">
        <v>1.7982464053757235E-2</v>
      </c>
    </row>
    <row r="560" spans="1:3" x14ac:dyDescent="0.25">
      <c r="A560" s="1">
        <v>41358</v>
      </c>
      <c r="B560" s="3">
        <v>42.711959999999998</v>
      </c>
      <c r="C560" s="11">
        <v>-1.2925080944556646E-3</v>
      </c>
    </row>
    <row r="561" spans="1:3" x14ac:dyDescent="0.25">
      <c r="A561" s="1">
        <v>41359</v>
      </c>
      <c r="B561" s="3">
        <v>43.025205999999997</v>
      </c>
      <c r="C561" s="11">
        <v>7.333917712977805E-3</v>
      </c>
    </row>
    <row r="562" spans="1:3" x14ac:dyDescent="0.25">
      <c r="A562" s="1">
        <v>41360</v>
      </c>
      <c r="B562" s="3">
        <v>42.997563999999997</v>
      </c>
      <c r="C562" s="11">
        <v>-6.4246060785856944E-4</v>
      </c>
    </row>
    <row r="563" spans="1:3" x14ac:dyDescent="0.25">
      <c r="A563" s="1">
        <v>41361</v>
      </c>
      <c r="B563" s="3">
        <v>43.255533999999997</v>
      </c>
      <c r="C563" s="11">
        <v>5.9996422122890556E-3</v>
      </c>
    </row>
    <row r="564" spans="1:3" x14ac:dyDescent="0.25">
      <c r="A564" s="1">
        <v>41365</v>
      </c>
      <c r="B564" s="3">
        <v>42.997563999999997</v>
      </c>
      <c r="C564" s="11">
        <v>-5.9638611790112286E-3</v>
      </c>
    </row>
    <row r="565" spans="1:3" x14ac:dyDescent="0.25">
      <c r="A565" s="1">
        <v>41366</v>
      </c>
      <c r="B565" s="3">
        <v>42.969926000000001</v>
      </c>
      <c r="C565" s="11">
        <v>-6.4278060031484701E-4</v>
      </c>
    </row>
    <row r="566" spans="1:3" x14ac:dyDescent="0.25">
      <c r="A566" s="1">
        <v>41367</v>
      </c>
      <c r="B566" s="3">
        <v>42.647469000000001</v>
      </c>
      <c r="C566" s="11">
        <v>-7.5042484364529734E-3</v>
      </c>
    </row>
    <row r="567" spans="1:3" x14ac:dyDescent="0.25">
      <c r="A567" s="1">
        <v>41368</v>
      </c>
      <c r="B567" s="3">
        <v>42.840943000000003</v>
      </c>
      <c r="C567" s="11">
        <v>4.5365880915465796E-3</v>
      </c>
    </row>
    <row r="568" spans="1:3" x14ac:dyDescent="0.25">
      <c r="A568" s="1">
        <v>41369</v>
      </c>
      <c r="B568" s="3">
        <v>42.490844000000003</v>
      </c>
      <c r="C568" s="11">
        <v>-8.172065680253587E-3</v>
      </c>
    </row>
    <row r="569" spans="1:3" x14ac:dyDescent="0.25">
      <c r="A569" s="1">
        <v>41372</v>
      </c>
      <c r="B569" s="3">
        <v>43.006779000000002</v>
      </c>
      <c r="C569" s="11">
        <v>1.2142262930809255E-2</v>
      </c>
    </row>
    <row r="570" spans="1:3" x14ac:dyDescent="0.25">
      <c r="A570" s="1">
        <v>41373</v>
      </c>
      <c r="B570" s="3">
        <v>42.702745</v>
      </c>
      <c r="C570" s="11">
        <v>-7.069443633525809E-3</v>
      </c>
    </row>
    <row r="571" spans="1:3" x14ac:dyDescent="0.25">
      <c r="A571" s="1">
        <v>41374</v>
      </c>
      <c r="B571" s="3">
        <v>43.283172</v>
      </c>
      <c r="C571" s="11">
        <v>1.3592264384877371E-2</v>
      </c>
    </row>
    <row r="572" spans="1:3" x14ac:dyDescent="0.25">
      <c r="A572" s="1">
        <v>41375</v>
      </c>
      <c r="B572" s="3">
        <v>43.863598000000003</v>
      </c>
      <c r="C572" s="11">
        <v>1.3409969121486816E-2</v>
      </c>
    </row>
    <row r="573" spans="1:3" x14ac:dyDescent="0.25">
      <c r="A573" s="1">
        <v>41376</v>
      </c>
      <c r="B573" s="3">
        <v>43.891236999999997</v>
      </c>
      <c r="C573" s="11">
        <v>6.301124682018454E-4</v>
      </c>
    </row>
    <row r="574" spans="1:3" x14ac:dyDescent="0.25">
      <c r="A574" s="1">
        <v>41379</v>
      </c>
      <c r="B574" s="3">
        <v>43.052844</v>
      </c>
      <c r="C574" s="11">
        <v>-1.9101603356496799E-2</v>
      </c>
    </row>
    <row r="575" spans="1:3" x14ac:dyDescent="0.25">
      <c r="A575" s="1">
        <v>41380</v>
      </c>
      <c r="B575" s="3">
        <v>43.780679999999997</v>
      </c>
      <c r="C575" s="11">
        <v>1.6905642749175789E-2</v>
      </c>
    </row>
    <row r="576" spans="1:3" x14ac:dyDescent="0.25">
      <c r="A576" s="1">
        <v>41381</v>
      </c>
      <c r="B576" s="3">
        <v>43.237107000000002</v>
      </c>
      <c r="C576" s="11">
        <v>-1.2415819032504634E-2</v>
      </c>
    </row>
    <row r="577" spans="1:3" x14ac:dyDescent="0.25">
      <c r="A577" s="1">
        <v>41382</v>
      </c>
      <c r="B577" s="3">
        <v>43.402943</v>
      </c>
      <c r="C577" s="11">
        <v>3.8355017600969175E-3</v>
      </c>
    </row>
    <row r="578" spans="1:3" x14ac:dyDescent="0.25">
      <c r="A578" s="1">
        <v>41383</v>
      </c>
      <c r="B578" s="3">
        <v>44.287399999999998</v>
      </c>
      <c r="C578" s="11">
        <v>2.0377811707376563E-2</v>
      </c>
    </row>
    <row r="579" spans="1:3" x14ac:dyDescent="0.25">
      <c r="A579" s="1">
        <v>41386</v>
      </c>
      <c r="B579" s="3">
        <v>44.112352999999999</v>
      </c>
      <c r="C579" s="11">
        <v>-3.9525237426446189E-3</v>
      </c>
    </row>
    <row r="580" spans="1:3" x14ac:dyDescent="0.25">
      <c r="A580" s="1">
        <v>41387</v>
      </c>
      <c r="B580" s="3">
        <v>44.020220000000002</v>
      </c>
      <c r="C580" s="11">
        <v>-2.0885986290506181E-3</v>
      </c>
    </row>
    <row r="581" spans="1:3" x14ac:dyDescent="0.25">
      <c r="A581" s="1">
        <v>41388</v>
      </c>
      <c r="B581" s="3">
        <v>44.397956999999998</v>
      </c>
      <c r="C581" s="11">
        <v>8.5809884639376222E-3</v>
      </c>
    </row>
    <row r="582" spans="1:3" x14ac:dyDescent="0.25">
      <c r="A582" s="1">
        <v>41389</v>
      </c>
      <c r="B582" s="3">
        <v>44.333464999999997</v>
      </c>
      <c r="C582" s="11">
        <v>-1.4525893612627565E-3</v>
      </c>
    </row>
    <row r="583" spans="1:3" x14ac:dyDescent="0.25">
      <c r="A583" s="1">
        <v>41390</v>
      </c>
      <c r="B583" s="3">
        <v>44.296616</v>
      </c>
      <c r="C583" s="11">
        <v>-8.3117798259162872E-4</v>
      </c>
    </row>
    <row r="584" spans="1:3" x14ac:dyDescent="0.25">
      <c r="A584" s="1">
        <v>41393</v>
      </c>
      <c r="B584" s="3">
        <v>44.342680000000001</v>
      </c>
      <c r="C584" s="11">
        <v>1.0398988491581663E-3</v>
      </c>
    </row>
    <row r="585" spans="1:3" x14ac:dyDescent="0.25">
      <c r="A585" s="1">
        <v>41394</v>
      </c>
      <c r="B585" s="3">
        <v>44.987597999999998</v>
      </c>
      <c r="C585" s="11">
        <v>1.4543956296732561E-2</v>
      </c>
    </row>
    <row r="586" spans="1:3" x14ac:dyDescent="0.25">
      <c r="A586" s="1">
        <v>41395</v>
      </c>
      <c r="B586" s="3">
        <v>44.278188999999998</v>
      </c>
      <c r="C586" s="11">
        <v>-1.5768990378192693E-2</v>
      </c>
    </row>
    <row r="587" spans="1:3" x14ac:dyDescent="0.25">
      <c r="A587" s="1">
        <v>41396</v>
      </c>
      <c r="B587" s="3">
        <v>44.849400000000003</v>
      </c>
      <c r="C587" s="11">
        <v>1.2900505031947113E-2</v>
      </c>
    </row>
    <row r="588" spans="1:3" x14ac:dyDescent="0.25">
      <c r="A588" s="1">
        <v>41397</v>
      </c>
      <c r="B588" s="3">
        <v>45.328482000000001</v>
      </c>
      <c r="C588" s="11">
        <v>1.0682015812920534E-2</v>
      </c>
    </row>
    <row r="589" spans="1:3" x14ac:dyDescent="0.25">
      <c r="A589" s="1">
        <v>41400</v>
      </c>
      <c r="B589" s="3">
        <v>45.439039000000001</v>
      </c>
      <c r="C589" s="11">
        <v>2.4390183637740177E-3</v>
      </c>
    </row>
    <row r="590" spans="1:3" x14ac:dyDescent="0.25">
      <c r="A590" s="1">
        <v>41401</v>
      </c>
      <c r="B590" s="3">
        <v>45.595663000000002</v>
      </c>
      <c r="C590" s="11">
        <v>3.4469038836847047E-3</v>
      </c>
    </row>
    <row r="591" spans="1:3" x14ac:dyDescent="0.25">
      <c r="A591" s="1">
        <v>41402</v>
      </c>
      <c r="B591" s="3">
        <v>45.512745000000002</v>
      </c>
      <c r="C591" s="11">
        <v>-1.8185501546495635E-3</v>
      </c>
    </row>
    <row r="592" spans="1:3" x14ac:dyDescent="0.25">
      <c r="A592" s="1">
        <v>41403</v>
      </c>
      <c r="B592" s="3">
        <v>44.794120999999997</v>
      </c>
      <c r="C592" s="11">
        <v>-1.5789511267668109E-2</v>
      </c>
    </row>
    <row r="593" spans="1:3" x14ac:dyDescent="0.25">
      <c r="A593" s="1">
        <v>41404</v>
      </c>
      <c r="B593" s="3">
        <v>45.144219999999997</v>
      </c>
      <c r="C593" s="11">
        <v>7.8157354622496143E-3</v>
      </c>
    </row>
    <row r="594" spans="1:3" x14ac:dyDescent="0.25">
      <c r="A594" s="1">
        <v>41407</v>
      </c>
      <c r="B594" s="3">
        <v>45.070512999999998</v>
      </c>
      <c r="C594" s="11">
        <v>-1.632700708972242E-3</v>
      </c>
    </row>
    <row r="595" spans="1:3" x14ac:dyDescent="0.25">
      <c r="A595" s="1">
        <v>41408</v>
      </c>
      <c r="B595" s="3">
        <v>45.420611999999998</v>
      </c>
      <c r="C595" s="11">
        <v>7.7678059710569562E-3</v>
      </c>
    </row>
    <row r="596" spans="1:3" x14ac:dyDescent="0.25">
      <c r="A596" s="1">
        <v>41409</v>
      </c>
      <c r="B596" s="3">
        <v>46.397202999999998</v>
      </c>
      <c r="C596" s="11">
        <v>2.1501053310334063E-2</v>
      </c>
    </row>
    <row r="597" spans="1:3" x14ac:dyDescent="0.25">
      <c r="A597" s="1">
        <v>41410</v>
      </c>
      <c r="B597" s="3">
        <v>45.687792999999999</v>
      </c>
      <c r="C597" s="11">
        <v>-1.5289930300324318E-2</v>
      </c>
    </row>
    <row r="598" spans="1:3" x14ac:dyDescent="0.25">
      <c r="A598" s="1">
        <v>41411</v>
      </c>
      <c r="B598" s="3">
        <v>45.374547</v>
      </c>
      <c r="C598" s="11">
        <v>-6.8562296279008157E-3</v>
      </c>
    </row>
    <row r="599" spans="1:3" x14ac:dyDescent="0.25">
      <c r="A599" s="1">
        <v>41414</v>
      </c>
      <c r="B599" s="3">
        <v>44.932319</v>
      </c>
      <c r="C599" s="11">
        <v>-9.7461689259399128E-3</v>
      </c>
    </row>
    <row r="600" spans="1:3" x14ac:dyDescent="0.25">
      <c r="A600" s="1">
        <v>41415</v>
      </c>
      <c r="B600" s="3">
        <v>44.480874999999997</v>
      </c>
      <c r="C600" s="11">
        <v>-1.0047200101112123E-2</v>
      </c>
    </row>
    <row r="601" spans="1:3" x14ac:dyDescent="0.25">
      <c r="A601" s="1">
        <v>41416</v>
      </c>
      <c r="B601" s="3">
        <v>44.462448000000002</v>
      </c>
      <c r="C601" s="11">
        <v>-4.1426792975622742E-4</v>
      </c>
    </row>
    <row r="602" spans="1:3" x14ac:dyDescent="0.25">
      <c r="A602" s="1">
        <v>41417</v>
      </c>
      <c r="B602" s="3">
        <v>43.882024999999999</v>
      </c>
      <c r="C602" s="11">
        <v>-1.3054229492717163E-2</v>
      </c>
    </row>
    <row r="603" spans="1:3" x14ac:dyDescent="0.25">
      <c r="A603" s="1">
        <v>41418</v>
      </c>
      <c r="B603" s="3">
        <v>44.305827000000001</v>
      </c>
      <c r="C603" s="11">
        <v>9.6577585013454155E-3</v>
      </c>
    </row>
    <row r="604" spans="1:3" x14ac:dyDescent="0.25">
      <c r="A604" s="1">
        <v>41422</v>
      </c>
      <c r="B604" s="3">
        <v>44.757271000000003</v>
      </c>
      <c r="C604" s="11">
        <v>1.0189269235398814E-2</v>
      </c>
    </row>
    <row r="605" spans="1:3" x14ac:dyDescent="0.25">
      <c r="A605" s="1">
        <v>41423</v>
      </c>
      <c r="B605" s="3">
        <v>43.7254</v>
      </c>
      <c r="C605" s="11">
        <v>-2.3054823874315358E-2</v>
      </c>
    </row>
    <row r="606" spans="1:3" x14ac:dyDescent="0.25">
      <c r="A606" s="1">
        <v>41424</v>
      </c>
      <c r="B606" s="3">
        <v>43.264744999999998</v>
      </c>
      <c r="C606" s="11">
        <v>-1.0535180924588517E-2</v>
      </c>
    </row>
    <row r="607" spans="1:3" x14ac:dyDescent="0.25">
      <c r="A607" s="1">
        <v>41425</v>
      </c>
      <c r="B607" s="3">
        <v>42.361860999999998</v>
      </c>
      <c r="C607" s="11">
        <v>-2.0868815937780293E-2</v>
      </c>
    </row>
    <row r="608" spans="1:3" x14ac:dyDescent="0.25">
      <c r="A608" s="1">
        <v>41428</v>
      </c>
      <c r="B608" s="3">
        <v>43.320025000000001</v>
      </c>
      <c r="C608" s="11">
        <v>2.2618553042322753E-2</v>
      </c>
    </row>
    <row r="609" spans="1:3" x14ac:dyDescent="0.25">
      <c r="A609" s="1">
        <v>41429</v>
      </c>
      <c r="B609" s="3">
        <v>43.218679999999999</v>
      </c>
      <c r="C609" s="11">
        <v>-2.3394492500870443E-3</v>
      </c>
    </row>
    <row r="610" spans="1:3" x14ac:dyDescent="0.25">
      <c r="A610" s="1">
        <v>41430</v>
      </c>
      <c r="B610" s="3">
        <v>42.831732000000002</v>
      </c>
      <c r="C610" s="11">
        <v>-8.9532581744744804E-3</v>
      </c>
    </row>
    <row r="611" spans="1:3" x14ac:dyDescent="0.25">
      <c r="A611" s="1">
        <v>41431</v>
      </c>
      <c r="B611" s="3">
        <v>42.453994000000002</v>
      </c>
      <c r="C611" s="11">
        <v>-8.8191156967455994E-3</v>
      </c>
    </row>
    <row r="612" spans="1:3" x14ac:dyDescent="0.25">
      <c r="A612" s="1">
        <v>41432</v>
      </c>
      <c r="B612" s="3">
        <v>42.684322000000002</v>
      </c>
      <c r="C612" s="11">
        <v>5.4253552681050475E-3</v>
      </c>
    </row>
    <row r="613" spans="1:3" x14ac:dyDescent="0.25">
      <c r="A613" s="1">
        <v>41435</v>
      </c>
      <c r="B613" s="3">
        <v>43.347662999999997</v>
      </c>
      <c r="C613" s="11">
        <v>1.5540624025842451E-2</v>
      </c>
    </row>
    <row r="614" spans="1:3" x14ac:dyDescent="0.25">
      <c r="A614" s="1">
        <v>41436</v>
      </c>
      <c r="B614" s="3">
        <v>42.988352999999996</v>
      </c>
      <c r="C614" s="11">
        <v>-8.2890281766747308E-3</v>
      </c>
    </row>
    <row r="615" spans="1:3" x14ac:dyDescent="0.25">
      <c r="A615" s="1">
        <v>41437</v>
      </c>
      <c r="B615" s="3">
        <v>43.301597999999998</v>
      </c>
      <c r="C615" s="11">
        <v>7.2867411319526947E-3</v>
      </c>
    </row>
    <row r="616" spans="1:3" x14ac:dyDescent="0.25">
      <c r="A616" s="1">
        <v>41438</v>
      </c>
      <c r="B616" s="3">
        <v>43.478076999999999</v>
      </c>
      <c r="C616" s="11">
        <v>4.075577072236468E-3</v>
      </c>
    </row>
    <row r="617" spans="1:3" x14ac:dyDescent="0.25">
      <c r="A617" s="1">
        <v>41439</v>
      </c>
      <c r="B617" s="3">
        <v>43.589534999999998</v>
      </c>
      <c r="C617" s="11">
        <v>2.5635448412311096E-3</v>
      </c>
    </row>
    <row r="618" spans="1:3" x14ac:dyDescent="0.25">
      <c r="A618" s="1">
        <v>41442</v>
      </c>
      <c r="B618" s="3">
        <v>43.747432000000003</v>
      </c>
      <c r="C618" s="11">
        <v>3.6223602752359142E-3</v>
      </c>
    </row>
    <row r="619" spans="1:3" x14ac:dyDescent="0.25">
      <c r="A619" s="1">
        <v>41443</v>
      </c>
      <c r="B619" s="3">
        <v>44.053944999999999</v>
      </c>
      <c r="C619" s="11">
        <v>7.0064226855646146E-3</v>
      </c>
    </row>
    <row r="620" spans="1:3" x14ac:dyDescent="0.25">
      <c r="A620" s="1">
        <v>41444</v>
      </c>
      <c r="B620" s="3">
        <v>43.283022000000003</v>
      </c>
      <c r="C620" s="11">
        <v>-1.7499522460474228E-2</v>
      </c>
    </row>
    <row r="621" spans="1:3" x14ac:dyDescent="0.25">
      <c r="A621" s="1">
        <v>41445</v>
      </c>
      <c r="B621" s="3">
        <v>42.149864000000001</v>
      </c>
      <c r="C621" s="11">
        <v>-2.6180196013115758E-2</v>
      </c>
    </row>
    <row r="622" spans="1:3" x14ac:dyDescent="0.25">
      <c r="A622" s="1">
        <v>41446</v>
      </c>
      <c r="B622" s="3">
        <v>42.298475000000003</v>
      </c>
      <c r="C622" s="11">
        <v>3.525776500726135E-3</v>
      </c>
    </row>
    <row r="623" spans="1:3" x14ac:dyDescent="0.25">
      <c r="A623" s="1">
        <v>41449</v>
      </c>
      <c r="B623" s="3">
        <v>41.973385999999998</v>
      </c>
      <c r="C623" s="11">
        <v>-7.6855962301242654E-3</v>
      </c>
    </row>
    <row r="624" spans="1:3" x14ac:dyDescent="0.25">
      <c r="A624" s="1">
        <v>41450</v>
      </c>
      <c r="B624" s="3">
        <v>41.778334999999998</v>
      </c>
      <c r="C624" s="11">
        <v>-4.6470160877656961E-3</v>
      </c>
    </row>
    <row r="625" spans="1:3" x14ac:dyDescent="0.25">
      <c r="A625" s="1">
        <v>41451</v>
      </c>
      <c r="B625" s="3">
        <v>42.391356000000002</v>
      </c>
      <c r="C625" s="11">
        <v>1.4673179292568825E-2</v>
      </c>
    </row>
    <row r="626" spans="1:3" x14ac:dyDescent="0.25">
      <c r="A626" s="1">
        <v>41452</v>
      </c>
      <c r="B626" s="3">
        <v>42.725732000000001</v>
      </c>
      <c r="C626" s="11">
        <v>7.8878344915411271E-3</v>
      </c>
    </row>
    <row r="627" spans="1:3" x14ac:dyDescent="0.25">
      <c r="A627" s="1">
        <v>41453</v>
      </c>
      <c r="B627" s="3">
        <v>42.660713999999999</v>
      </c>
      <c r="C627" s="11">
        <v>-1.5217527460969426E-3</v>
      </c>
    </row>
    <row r="628" spans="1:3" x14ac:dyDescent="0.25">
      <c r="A628" s="1">
        <v>41456</v>
      </c>
      <c r="B628" s="3">
        <v>43.106547999999997</v>
      </c>
      <c r="C628" s="11">
        <v>1.0450692409883198E-2</v>
      </c>
    </row>
    <row r="629" spans="1:3" x14ac:dyDescent="0.25">
      <c r="A629" s="1">
        <v>41457</v>
      </c>
      <c r="B629" s="3">
        <v>43.283022000000003</v>
      </c>
      <c r="C629" s="11">
        <v>4.0939023927410289E-3</v>
      </c>
    </row>
    <row r="630" spans="1:3" x14ac:dyDescent="0.25">
      <c r="A630" s="1">
        <v>41458</v>
      </c>
      <c r="B630" s="3">
        <v>43.264448999999999</v>
      </c>
      <c r="C630" s="11">
        <v>-4.2910589745798021E-4</v>
      </c>
    </row>
    <row r="631" spans="1:3" x14ac:dyDescent="0.25">
      <c r="A631" s="1">
        <v>41460</v>
      </c>
      <c r="B631" s="3">
        <v>43.069394000000003</v>
      </c>
      <c r="C631" s="11">
        <v>-4.5084360140584812E-3</v>
      </c>
    </row>
    <row r="632" spans="1:3" x14ac:dyDescent="0.25">
      <c r="A632" s="1">
        <v>41463</v>
      </c>
      <c r="B632" s="3">
        <v>43.087971000000003</v>
      </c>
      <c r="C632" s="11">
        <v>4.3132717400204212E-4</v>
      </c>
    </row>
    <row r="633" spans="1:3" x14ac:dyDescent="0.25">
      <c r="A633" s="1">
        <v>41464</v>
      </c>
      <c r="B633" s="3">
        <v>43.283022000000003</v>
      </c>
      <c r="C633" s="11">
        <v>4.5268086538583913E-3</v>
      </c>
    </row>
    <row r="634" spans="1:3" x14ac:dyDescent="0.25">
      <c r="A634" s="1">
        <v>41465</v>
      </c>
      <c r="B634" s="3">
        <v>43.617398000000001</v>
      </c>
      <c r="C634" s="11">
        <v>7.7253385865709394E-3</v>
      </c>
    </row>
    <row r="635" spans="1:3" x14ac:dyDescent="0.25">
      <c r="A635" s="1">
        <v>41466</v>
      </c>
      <c r="B635" s="3">
        <v>44.183979000000001</v>
      </c>
      <c r="C635" s="11">
        <v>1.2989793659860208E-2</v>
      </c>
    </row>
    <row r="636" spans="1:3" x14ac:dyDescent="0.25">
      <c r="A636" s="1">
        <v>41467</v>
      </c>
      <c r="B636" s="3">
        <v>44.081808000000002</v>
      </c>
      <c r="C636" s="11">
        <v>-2.3123992522266603E-3</v>
      </c>
    </row>
    <row r="637" spans="1:3" x14ac:dyDescent="0.25">
      <c r="A637" s="1">
        <v>41470</v>
      </c>
      <c r="B637" s="3">
        <v>44.118962000000003</v>
      </c>
      <c r="C637" s="11">
        <v>8.4284201773214518E-4</v>
      </c>
    </row>
    <row r="638" spans="1:3" x14ac:dyDescent="0.25">
      <c r="A638" s="1">
        <v>41471</v>
      </c>
      <c r="B638" s="3">
        <v>43.942487</v>
      </c>
      <c r="C638" s="11">
        <v>-3.999980779239627E-3</v>
      </c>
    </row>
    <row r="639" spans="1:3" x14ac:dyDescent="0.25">
      <c r="A639" s="1">
        <v>41472</v>
      </c>
      <c r="B639" s="3">
        <v>44.304727</v>
      </c>
      <c r="C639" s="11">
        <v>8.2435024672135628E-3</v>
      </c>
    </row>
    <row r="640" spans="1:3" x14ac:dyDescent="0.25">
      <c r="A640" s="1">
        <v>41473</v>
      </c>
      <c r="B640" s="3">
        <v>44.499777999999999</v>
      </c>
      <c r="C640" s="11">
        <v>4.4024873463276151E-3</v>
      </c>
    </row>
    <row r="641" spans="1:3" x14ac:dyDescent="0.25">
      <c r="A641" s="1">
        <v>41474</v>
      </c>
      <c r="B641" s="3">
        <v>44.852730999999999</v>
      </c>
      <c r="C641" s="11">
        <v>7.9315676586071832E-3</v>
      </c>
    </row>
    <row r="642" spans="1:3" x14ac:dyDescent="0.25">
      <c r="A642" s="1">
        <v>41477</v>
      </c>
      <c r="B642" s="3">
        <v>44.416184000000001</v>
      </c>
      <c r="C642" s="11">
        <v>-9.7328967549377837E-3</v>
      </c>
    </row>
    <row r="643" spans="1:3" x14ac:dyDescent="0.25">
      <c r="A643" s="1">
        <v>41478</v>
      </c>
      <c r="B643" s="3">
        <v>44.286149999999999</v>
      </c>
      <c r="C643" s="11">
        <v>-2.9276265606248833E-3</v>
      </c>
    </row>
    <row r="644" spans="1:3" x14ac:dyDescent="0.25">
      <c r="A644" s="1">
        <v>41479</v>
      </c>
      <c r="B644" s="3">
        <v>43.022953999999999</v>
      </c>
      <c r="C644" s="11">
        <v>-2.8523500010725716E-2</v>
      </c>
    </row>
    <row r="645" spans="1:3" x14ac:dyDescent="0.25">
      <c r="A645" s="1">
        <v>41480</v>
      </c>
      <c r="B645" s="3">
        <v>42.827902000000002</v>
      </c>
      <c r="C645" s="11">
        <v>-4.5336728854089587E-3</v>
      </c>
    </row>
    <row r="646" spans="1:3" x14ac:dyDescent="0.25">
      <c r="A646" s="1">
        <v>41481</v>
      </c>
      <c r="B646" s="3">
        <v>43.320175999999996</v>
      </c>
      <c r="C646" s="11">
        <v>1.1494235697092861E-2</v>
      </c>
    </row>
    <row r="647" spans="1:3" x14ac:dyDescent="0.25">
      <c r="A647" s="1">
        <v>41484</v>
      </c>
      <c r="B647" s="3">
        <v>43.468786999999999</v>
      </c>
      <c r="C647" s="11">
        <v>3.4305262287023606E-3</v>
      </c>
    </row>
    <row r="648" spans="1:3" x14ac:dyDescent="0.25">
      <c r="A648" s="1">
        <v>41485</v>
      </c>
      <c r="B648" s="3">
        <v>43.143701</v>
      </c>
      <c r="C648" s="11">
        <v>-7.4786075811132911E-3</v>
      </c>
    </row>
    <row r="649" spans="1:3" x14ac:dyDescent="0.25">
      <c r="A649" s="1">
        <v>41486</v>
      </c>
      <c r="B649" s="3">
        <v>43.413060000000002</v>
      </c>
      <c r="C649" s="11">
        <v>6.2432984133651741E-3</v>
      </c>
    </row>
    <row r="650" spans="1:3" x14ac:dyDescent="0.25">
      <c r="A650" s="1">
        <v>41487</v>
      </c>
      <c r="B650" s="3">
        <v>43.896044000000003</v>
      </c>
      <c r="C650" s="11">
        <v>1.1125315745999058E-2</v>
      </c>
    </row>
    <row r="651" spans="1:3" x14ac:dyDescent="0.25">
      <c r="A651" s="1">
        <v>41488</v>
      </c>
      <c r="B651" s="3">
        <v>44.035367999999998</v>
      </c>
      <c r="C651" s="11">
        <v>3.173953443276002E-3</v>
      </c>
    </row>
    <row r="652" spans="1:3" x14ac:dyDescent="0.25">
      <c r="A652" s="1">
        <v>41491</v>
      </c>
      <c r="B652" s="3">
        <v>44.091099</v>
      </c>
      <c r="C652" s="11">
        <v>1.265596327025166E-3</v>
      </c>
    </row>
    <row r="653" spans="1:3" x14ac:dyDescent="0.25">
      <c r="A653" s="1">
        <v>41492</v>
      </c>
      <c r="B653" s="3">
        <v>43.793875999999997</v>
      </c>
      <c r="C653" s="11">
        <v>-6.7411111707603947E-3</v>
      </c>
    </row>
    <row r="654" spans="1:3" x14ac:dyDescent="0.25">
      <c r="A654" s="1">
        <v>41493</v>
      </c>
      <c r="B654" s="3">
        <v>43.858893000000002</v>
      </c>
      <c r="C654" s="11">
        <v>1.4846139674872475E-3</v>
      </c>
    </row>
    <row r="655" spans="1:3" x14ac:dyDescent="0.25">
      <c r="A655" s="1">
        <v>41494</v>
      </c>
      <c r="B655" s="3">
        <v>43.691706000000003</v>
      </c>
      <c r="C655" s="11">
        <v>-3.8119293161366025E-3</v>
      </c>
    </row>
    <row r="656" spans="1:3" x14ac:dyDescent="0.25">
      <c r="A656" s="1">
        <v>41495</v>
      </c>
      <c r="B656" s="3">
        <v>43.515227000000003</v>
      </c>
      <c r="C656" s="11">
        <v>-4.0391876664188963E-3</v>
      </c>
    </row>
    <row r="657" spans="1:3" x14ac:dyDescent="0.25">
      <c r="A657" s="1">
        <v>41498</v>
      </c>
      <c r="B657" s="3">
        <v>43.301599000000003</v>
      </c>
      <c r="C657" s="11">
        <v>-4.9092700355211271E-3</v>
      </c>
    </row>
    <row r="658" spans="1:3" x14ac:dyDescent="0.25">
      <c r="A658" s="1">
        <v>41499</v>
      </c>
      <c r="B658" s="3">
        <v>43.152988000000001</v>
      </c>
      <c r="C658" s="11">
        <v>-3.4319979731003117E-3</v>
      </c>
    </row>
    <row r="659" spans="1:3" x14ac:dyDescent="0.25">
      <c r="A659" s="1">
        <v>41500</v>
      </c>
      <c r="B659" s="3">
        <v>42.595697000000001</v>
      </c>
      <c r="C659" s="11">
        <v>-1.2914308506284647E-2</v>
      </c>
    </row>
    <row r="660" spans="1:3" x14ac:dyDescent="0.25">
      <c r="A660" s="1">
        <v>41501</v>
      </c>
      <c r="B660" s="3">
        <v>42.056980000000003</v>
      </c>
      <c r="C660" s="11">
        <v>-1.2647216454751246E-2</v>
      </c>
    </row>
    <row r="661" spans="1:3" x14ac:dyDescent="0.25">
      <c r="A661" s="1">
        <v>41502</v>
      </c>
      <c r="B661" s="3">
        <v>41.639014000000003</v>
      </c>
      <c r="C661" s="11">
        <v>-9.9380887548273754E-3</v>
      </c>
    </row>
    <row r="662" spans="1:3" x14ac:dyDescent="0.25">
      <c r="A662" s="1">
        <v>41505</v>
      </c>
      <c r="B662" s="3">
        <v>41.982675999999998</v>
      </c>
      <c r="C662" s="11">
        <v>8.2533654615355393E-3</v>
      </c>
    </row>
    <row r="663" spans="1:3" x14ac:dyDescent="0.25">
      <c r="A663" s="1">
        <v>41506</v>
      </c>
      <c r="B663" s="3">
        <v>42.335628999999997</v>
      </c>
      <c r="C663" s="11">
        <v>8.4071105900919568E-3</v>
      </c>
    </row>
    <row r="664" spans="1:3" x14ac:dyDescent="0.25">
      <c r="A664" s="1">
        <v>41507</v>
      </c>
      <c r="B664" s="3">
        <v>41.945521999999997</v>
      </c>
      <c r="C664" s="11">
        <v>-9.2146262903050388E-3</v>
      </c>
    </row>
    <row r="665" spans="1:3" x14ac:dyDescent="0.25">
      <c r="A665" s="1">
        <v>41508</v>
      </c>
      <c r="B665" s="3">
        <v>42.019829999999999</v>
      </c>
      <c r="C665" s="11">
        <v>1.7715359460779162E-3</v>
      </c>
    </row>
    <row r="666" spans="1:3" x14ac:dyDescent="0.25">
      <c r="A666" s="1">
        <v>41509</v>
      </c>
      <c r="B666" s="3">
        <v>42.372779000000001</v>
      </c>
      <c r="C666" s="11">
        <v>8.3995818164900333E-3</v>
      </c>
    </row>
    <row r="667" spans="1:3" x14ac:dyDescent="0.25">
      <c r="A667" s="1">
        <v>41512</v>
      </c>
      <c r="B667" s="3">
        <v>42.094133999999997</v>
      </c>
      <c r="C667" s="11">
        <v>-6.5760378850772206E-3</v>
      </c>
    </row>
    <row r="668" spans="1:3" x14ac:dyDescent="0.25">
      <c r="A668" s="1">
        <v>41513</v>
      </c>
      <c r="B668" s="3">
        <v>42.131287</v>
      </c>
      <c r="C668" s="11">
        <v>8.8261704112985303E-4</v>
      </c>
    </row>
    <row r="669" spans="1:3" x14ac:dyDescent="0.25">
      <c r="A669" s="1">
        <v>41514</v>
      </c>
      <c r="B669" s="3">
        <v>41.704031000000001</v>
      </c>
      <c r="C669" s="11">
        <v>-1.014106215174485E-2</v>
      </c>
    </row>
    <row r="670" spans="1:3" x14ac:dyDescent="0.25">
      <c r="A670" s="1">
        <v>41515</v>
      </c>
      <c r="B670" s="3">
        <v>41.416094999999999</v>
      </c>
      <c r="C670" s="11">
        <v>-6.9042726349403004E-3</v>
      </c>
    </row>
    <row r="671" spans="1:3" x14ac:dyDescent="0.25">
      <c r="A671" s="1">
        <v>41516</v>
      </c>
      <c r="B671" s="3">
        <v>41.573993000000002</v>
      </c>
      <c r="C671" s="11">
        <v>3.8124791823083027E-3</v>
      </c>
    </row>
    <row r="672" spans="1:3" x14ac:dyDescent="0.25">
      <c r="A672" s="1">
        <v>41520</v>
      </c>
      <c r="B672" s="3">
        <v>41.425381999999999</v>
      </c>
      <c r="C672" s="11">
        <v>-3.5746145432795566E-3</v>
      </c>
    </row>
    <row r="673" spans="1:3" x14ac:dyDescent="0.25">
      <c r="A673" s="1">
        <v>41521</v>
      </c>
      <c r="B673" s="3">
        <v>42.029116000000002</v>
      </c>
      <c r="C673" s="11">
        <v>1.4574011653048918E-2</v>
      </c>
    </row>
    <row r="674" spans="1:3" x14ac:dyDescent="0.25">
      <c r="A674" s="1">
        <v>41522</v>
      </c>
      <c r="B674" s="3">
        <v>41.434671999999999</v>
      </c>
      <c r="C674" s="11">
        <v>-1.4143623672694016E-2</v>
      </c>
    </row>
    <row r="675" spans="1:3" x14ac:dyDescent="0.25">
      <c r="A675" s="1">
        <v>41523</v>
      </c>
      <c r="B675" s="3">
        <v>41.304637999999997</v>
      </c>
      <c r="C675" s="11">
        <v>-3.1382895947626179E-3</v>
      </c>
    </row>
    <row r="676" spans="1:3" x14ac:dyDescent="0.25">
      <c r="A676" s="1">
        <v>41526</v>
      </c>
      <c r="B676" s="3">
        <v>41.406809000000003</v>
      </c>
      <c r="C676" s="11">
        <v>2.4735963065456615E-3</v>
      </c>
    </row>
    <row r="677" spans="1:3" x14ac:dyDescent="0.25">
      <c r="A677" s="1">
        <v>41527</v>
      </c>
      <c r="B677" s="3">
        <v>41.369655000000002</v>
      </c>
      <c r="C677" s="11">
        <v>-8.9729203716231831E-4</v>
      </c>
    </row>
    <row r="678" spans="1:3" x14ac:dyDescent="0.25">
      <c r="A678" s="1">
        <v>41528</v>
      </c>
      <c r="B678" s="3">
        <v>41.156027000000002</v>
      </c>
      <c r="C678" s="11">
        <v>-5.1638815938880788E-3</v>
      </c>
    </row>
    <row r="679" spans="1:3" x14ac:dyDescent="0.25">
      <c r="A679" s="1">
        <v>41529</v>
      </c>
      <c r="B679" s="3">
        <v>41.746245000000002</v>
      </c>
      <c r="C679" s="11">
        <v>1.4340985829365894E-2</v>
      </c>
    </row>
    <row r="680" spans="1:3" x14ac:dyDescent="0.25">
      <c r="A680" s="1">
        <v>41530</v>
      </c>
      <c r="B680" s="3">
        <v>42.074142999999999</v>
      </c>
      <c r="C680" s="11">
        <v>7.8545507506123623E-3</v>
      </c>
    </row>
    <row r="681" spans="1:3" x14ac:dyDescent="0.25">
      <c r="A681" s="1">
        <v>41533</v>
      </c>
      <c r="B681" s="3">
        <v>42.280251999999997</v>
      </c>
      <c r="C681" s="11">
        <v>4.8987094044909696E-3</v>
      </c>
    </row>
    <row r="682" spans="1:3" x14ac:dyDescent="0.25">
      <c r="A682" s="1">
        <v>41534</v>
      </c>
      <c r="B682" s="3">
        <v>42.645625000000003</v>
      </c>
      <c r="C682" s="11">
        <v>8.6416939993641789E-3</v>
      </c>
    </row>
    <row r="683" spans="1:3" x14ac:dyDescent="0.25">
      <c r="A683" s="1">
        <v>41535</v>
      </c>
      <c r="B683" s="3">
        <v>43.179631000000001</v>
      </c>
      <c r="C683" s="11">
        <v>1.2521940996292068E-2</v>
      </c>
    </row>
    <row r="684" spans="1:3" x14ac:dyDescent="0.25">
      <c r="A684" s="1">
        <v>41536</v>
      </c>
      <c r="B684" s="3">
        <v>42.898575999999998</v>
      </c>
      <c r="C684" s="11">
        <v>-6.5089717881100474E-3</v>
      </c>
    </row>
    <row r="685" spans="1:3" x14ac:dyDescent="0.25">
      <c r="A685" s="1">
        <v>41537</v>
      </c>
      <c r="B685" s="3">
        <v>42.711204000000002</v>
      </c>
      <c r="C685" s="11">
        <v>-4.3677906697881146E-3</v>
      </c>
    </row>
    <row r="686" spans="1:3" x14ac:dyDescent="0.25">
      <c r="A686" s="1">
        <v>41540</v>
      </c>
      <c r="B686" s="3">
        <v>42.430148000000003</v>
      </c>
      <c r="C686" s="11">
        <v>-6.5803811103053783E-3</v>
      </c>
    </row>
    <row r="687" spans="1:3" x14ac:dyDescent="0.25">
      <c r="A687" s="1">
        <v>41541</v>
      </c>
      <c r="B687" s="3">
        <v>42.411411000000001</v>
      </c>
      <c r="C687" s="11">
        <v>-4.4159638566430539E-4</v>
      </c>
    </row>
    <row r="688" spans="1:3" x14ac:dyDescent="0.25">
      <c r="A688" s="1">
        <v>41542</v>
      </c>
      <c r="B688" s="3">
        <v>42.111618</v>
      </c>
      <c r="C688" s="11">
        <v>-7.0686872455151531E-3</v>
      </c>
    </row>
    <row r="689" spans="1:3" x14ac:dyDescent="0.25">
      <c r="A689" s="1">
        <v>41543</v>
      </c>
      <c r="B689" s="3">
        <v>42.224038999999998</v>
      </c>
      <c r="C689" s="11">
        <v>2.6695958345746215E-3</v>
      </c>
    </row>
    <row r="690" spans="1:3" x14ac:dyDescent="0.25">
      <c r="A690" s="1">
        <v>41544</v>
      </c>
      <c r="B690" s="3">
        <v>42.139721999999999</v>
      </c>
      <c r="C690" s="11">
        <v>-1.9968956546293133E-3</v>
      </c>
    </row>
    <row r="691" spans="1:3" x14ac:dyDescent="0.25">
      <c r="A691" s="1">
        <v>41547</v>
      </c>
      <c r="B691" s="3">
        <v>41.989826000000001</v>
      </c>
      <c r="C691" s="11">
        <v>-3.5571188628154278E-3</v>
      </c>
    </row>
    <row r="692" spans="1:3" x14ac:dyDescent="0.25">
      <c r="A692" s="1">
        <v>41548</v>
      </c>
      <c r="B692" s="3">
        <v>41.671295000000001</v>
      </c>
      <c r="C692" s="11">
        <v>-7.5859090247242297E-3</v>
      </c>
    </row>
    <row r="693" spans="1:3" x14ac:dyDescent="0.25">
      <c r="A693" s="1">
        <v>41549</v>
      </c>
      <c r="B693" s="3">
        <v>41.221604999999997</v>
      </c>
      <c r="C693" s="11">
        <v>-1.079136129558738E-2</v>
      </c>
    </row>
    <row r="694" spans="1:3" x14ac:dyDescent="0.25">
      <c r="A694" s="1">
        <v>41550</v>
      </c>
      <c r="B694" s="3">
        <v>40.668861</v>
      </c>
      <c r="C694" s="11">
        <v>-1.3409084871877188E-2</v>
      </c>
    </row>
    <row r="695" spans="1:3" x14ac:dyDescent="0.25">
      <c r="A695" s="1">
        <v>41551</v>
      </c>
      <c r="B695" s="3">
        <v>40.725073000000002</v>
      </c>
      <c r="C695" s="11">
        <v>1.3821877135925236E-3</v>
      </c>
    </row>
    <row r="696" spans="1:3" x14ac:dyDescent="0.25">
      <c r="A696" s="1">
        <v>41554</v>
      </c>
      <c r="B696" s="3">
        <v>40.640756000000003</v>
      </c>
      <c r="C696" s="11">
        <v>-2.0703953065964705E-3</v>
      </c>
    </row>
    <row r="697" spans="1:3" x14ac:dyDescent="0.25">
      <c r="A697" s="1">
        <v>41555</v>
      </c>
      <c r="B697" s="3">
        <v>40.725073000000002</v>
      </c>
      <c r="C697" s="11">
        <v>2.0746907365600835E-3</v>
      </c>
    </row>
    <row r="698" spans="1:3" x14ac:dyDescent="0.25">
      <c r="A698" s="1">
        <v>41556</v>
      </c>
      <c r="B698" s="3">
        <v>40.874969999999998</v>
      </c>
      <c r="C698" s="11">
        <v>3.6807054956045316E-3</v>
      </c>
    </row>
    <row r="699" spans="1:3" x14ac:dyDescent="0.25">
      <c r="A699" s="1">
        <v>41557</v>
      </c>
      <c r="B699" s="3">
        <v>41.268447000000002</v>
      </c>
      <c r="C699" s="11">
        <v>9.6263556890685015E-3</v>
      </c>
    </row>
    <row r="700" spans="1:3" x14ac:dyDescent="0.25">
      <c r="A700" s="1">
        <v>41558</v>
      </c>
      <c r="B700" s="3">
        <v>41.146655000000003</v>
      </c>
      <c r="C700" s="11">
        <v>-2.9512135506334714E-3</v>
      </c>
    </row>
    <row r="701" spans="1:3" x14ac:dyDescent="0.25">
      <c r="A701" s="1">
        <v>41561</v>
      </c>
      <c r="B701" s="3">
        <v>41.380868999999997</v>
      </c>
      <c r="C701" s="11">
        <v>5.6921759496608984E-3</v>
      </c>
    </row>
    <row r="702" spans="1:3" x14ac:dyDescent="0.25">
      <c r="A702" s="1">
        <v>41562</v>
      </c>
      <c r="B702" s="3">
        <v>41.015495999999999</v>
      </c>
      <c r="C702" s="11">
        <v>-8.8295149142469248E-3</v>
      </c>
    </row>
    <row r="703" spans="1:3" x14ac:dyDescent="0.25">
      <c r="A703" s="1">
        <v>41563</v>
      </c>
      <c r="B703" s="3">
        <v>42.195934999999999</v>
      </c>
      <c r="C703" s="11">
        <v>2.8780317565829262E-2</v>
      </c>
    </row>
    <row r="704" spans="1:3" x14ac:dyDescent="0.25">
      <c r="A704" s="1">
        <v>41564</v>
      </c>
      <c r="B704" s="3">
        <v>42.186563999999997</v>
      </c>
      <c r="C704" s="11">
        <v>-2.2208300396712557E-4</v>
      </c>
    </row>
    <row r="705" spans="1:3" x14ac:dyDescent="0.25">
      <c r="A705" s="1">
        <v>41565</v>
      </c>
      <c r="B705" s="3">
        <v>42.167827000000003</v>
      </c>
      <c r="C705" s="11">
        <v>-4.4414615041875544E-4</v>
      </c>
    </row>
    <row r="706" spans="1:3" x14ac:dyDescent="0.25">
      <c r="A706" s="1">
        <v>41568</v>
      </c>
      <c r="B706" s="3">
        <v>42.139721999999999</v>
      </c>
      <c r="C706" s="11">
        <v>-6.6650339843225966E-4</v>
      </c>
    </row>
    <row r="707" spans="1:3" x14ac:dyDescent="0.25">
      <c r="A707" s="1">
        <v>41569</v>
      </c>
      <c r="B707" s="3">
        <v>42.505094999999997</v>
      </c>
      <c r="C707" s="11">
        <v>8.6705128239810934E-3</v>
      </c>
    </row>
    <row r="708" spans="1:3" x14ac:dyDescent="0.25">
      <c r="A708" s="1">
        <v>41570</v>
      </c>
      <c r="B708" s="3">
        <v>43.554375</v>
      </c>
      <c r="C708" s="11">
        <v>2.4685981762892266E-2</v>
      </c>
    </row>
    <row r="709" spans="1:3" x14ac:dyDescent="0.25">
      <c r="A709" s="1">
        <v>41571</v>
      </c>
      <c r="B709" s="3">
        <v>43.554375</v>
      </c>
      <c r="C709" s="11">
        <v>0</v>
      </c>
    </row>
    <row r="710" spans="1:3" x14ac:dyDescent="0.25">
      <c r="A710" s="1">
        <v>41572</v>
      </c>
      <c r="B710" s="3">
        <v>43.723005000000001</v>
      </c>
      <c r="C710" s="11">
        <v>3.8717120840328963E-3</v>
      </c>
    </row>
    <row r="711" spans="1:3" x14ac:dyDescent="0.25">
      <c r="A711" s="1">
        <v>41575</v>
      </c>
      <c r="B711" s="3">
        <v>44.509962999999999</v>
      </c>
      <c r="C711" s="11">
        <v>1.7998717151302808E-2</v>
      </c>
    </row>
    <row r="712" spans="1:3" x14ac:dyDescent="0.25">
      <c r="A712" s="1">
        <v>41576</v>
      </c>
      <c r="B712" s="3">
        <v>44.697335000000002</v>
      </c>
      <c r="C712" s="11">
        <v>4.2096642497771435E-3</v>
      </c>
    </row>
    <row r="713" spans="1:3" x14ac:dyDescent="0.25">
      <c r="A713" s="1">
        <v>41577</v>
      </c>
      <c r="B713" s="3">
        <v>44.472492000000003</v>
      </c>
      <c r="C713" s="11">
        <v>-5.0303446503018557E-3</v>
      </c>
    </row>
    <row r="714" spans="1:3" x14ac:dyDescent="0.25">
      <c r="A714" s="1">
        <v>41578</v>
      </c>
      <c r="B714" s="3">
        <v>44.360067000000001</v>
      </c>
      <c r="C714" s="11">
        <v>-2.5279671757544365E-3</v>
      </c>
    </row>
    <row r="715" spans="1:3" x14ac:dyDescent="0.25">
      <c r="A715" s="1">
        <v>41579</v>
      </c>
      <c r="B715" s="3">
        <v>44.435017000000002</v>
      </c>
      <c r="C715" s="11">
        <v>1.6895826600081822E-3</v>
      </c>
    </row>
    <row r="716" spans="1:3" x14ac:dyDescent="0.25">
      <c r="A716" s="1">
        <v>41582</v>
      </c>
      <c r="B716" s="3">
        <v>44.200803000000001</v>
      </c>
      <c r="C716" s="11">
        <v>-5.2709330571427812E-3</v>
      </c>
    </row>
    <row r="717" spans="1:3" x14ac:dyDescent="0.25">
      <c r="A717" s="1">
        <v>41583</v>
      </c>
      <c r="B717" s="3">
        <v>44.294486999999997</v>
      </c>
      <c r="C717" s="11">
        <v>2.1195090053001096E-3</v>
      </c>
    </row>
    <row r="718" spans="1:3" x14ac:dyDescent="0.25">
      <c r="A718" s="1">
        <v>41584</v>
      </c>
      <c r="B718" s="3">
        <v>44.744177000000001</v>
      </c>
      <c r="C718" s="11">
        <v>1.0152279221565518E-2</v>
      </c>
    </row>
    <row r="719" spans="1:3" x14ac:dyDescent="0.25">
      <c r="A719" s="1">
        <v>41585</v>
      </c>
      <c r="B719" s="3">
        <v>44.341332999999999</v>
      </c>
      <c r="C719" s="11">
        <v>-9.0032720905784402E-3</v>
      </c>
    </row>
    <row r="720" spans="1:3" x14ac:dyDescent="0.25">
      <c r="A720" s="1">
        <v>41586</v>
      </c>
      <c r="B720" s="3">
        <v>44.884706999999999</v>
      </c>
      <c r="C720" s="11">
        <v>1.2254345172708273E-2</v>
      </c>
    </row>
    <row r="721" spans="1:3" x14ac:dyDescent="0.25">
      <c r="A721" s="1">
        <v>41589</v>
      </c>
      <c r="B721" s="3">
        <v>44.884706999999999</v>
      </c>
      <c r="C721" s="11">
        <v>0</v>
      </c>
    </row>
    <row r="722" spans="1:3" x14ac:dyDescent="0.25">
      <c r="A722" s="1">
        <v>41590</v>
      </c>
      <c r="B722" s="3">
        <v>44.912810999999998</v>
      </c>
      <c r="C722" s="11">
        <v>6.2613753945188987E-4</v>
      </c>
    </row>
    <row r="723" spans="1:3" x14ac:dyDescent="0.25">
      <c r="A723" s="1">
        <v>41591</v>
      </c>
      <c r="B723" s="3">
        <v>45.100183000000001</v>
      </c>
      <c r="C723" s="11">
        <v>4.1719054280526646E-3</v>
      </c>
    </row>
    <row r="724" spans="1:3" x14ac:dyDescent="0.25">
      <c r="A724" s="1">
        <v>41592</v>
      </c>
      <c r="B724" s="3">
        <v>45.671664999999997</v>
      </c>
      <c r="C724" s="11">
        <v>1.2671389825624345E-2</v>
      </c>
    </row>
    <row r="725" spans="1:3" x14ac:dyDescent="0.25">
      <c r="A725" s="1">
        <v>41593</v>
      </c>
      <c r="B725" s="3">
        <v>45.493664000000003</v>
      </c>
      <c r="C725" s="11">
        <v>-3.897405535795438E-3</v>
      </c>
    </row>
    <row r="726" spans="1:3" x14ac:dyDescent="0.25">
      <c r="A726" s="1">
        <v>41596</v>
      </c>
      <c r="B726" s="3">
        <v>45.587347999999999</v>
      </c>
      <c r="C726" s="11">
        <v>2.0592757707973597E-3</v>
      </c>
    </row>
    <row r="727" spans="1:3" x14ac:dyDescent="0.25">
      <c r="A727" s="1">
        <v>41597</v>
      </c>
      <c r="B727" s="3">
        <v>45.390608999999998</v>
      </c>
      <c r="C727" s="11">
        <v>-4.3156491577444004E-3</v>
      </c>
    </row>
    <row r="728" spans="1:3" x14ac:dyDescent="0.25">
      <c r="A728" s="1">
        <v>41598</v>
      </c>
      <c r="B728" s="3">
        <v>45.353133999999997</v>
      </c>
      <c r="C728" s="11">
        <v>-8.256113065149796E-4</v>
      </c>
    </row>
    <row r="729" spans="1:3" x14ac:dyDescent="0.25">
      <c r="A729" s="1">
        <v>41599</v>
      </c>
      <c r="B729" s="3">
        <v>46.065142000000002</v>
      </c>
      <c r="C729" s="11">
        <v>1.5699201735430334E-2</v>
      </c>
    </row>
    <row r="730" spans="1:3" x14ac:dyDescent="0.25">
      <c r="A730" s="1">
        <v>41600</v>
      </c>
      <c r="B730" s="3">
        <v>45.849665999999999</v>
      </c>
      <c r="C730" s="11">
        <v>-4.6776367258349588E-3</v>
      </c>
    </row>
    <row r="731" spans="1:3" x14ac:dyDescent="0.25">
      <c r="A731" s="1">
        <v>41603</v>
      </c>
      <c r="B731" s="3">
        <v>45.428083999999998</v>
      </c>
      <c r="C731" s="11">
        <v>-9.194876141518692E-3</v>
      </c>
    </row>
    <row r="732" spans="1:3" x14ac:dyDescent="0.25">
      <c r="A732" s="1">
        <v>41604</v>
      </c>
      <c r="B732" s="3">
        <v>45.147024999999999</v>
      </c>
      <c r="C732" s="11">
        <v>-6.1868997160434737E-3</v>
      </c>
    </row>
    <row r="733" spans="1:3" x14ac:dyDescent="0.25">
      <c r="A733" s="1">
        <v>41605</v>
      </c>
      <c r="B733" s="3">
        <v>45.409346999999997</v>
      </c>
      <c r="C733" s="11">
        <v>5.8103939296110319E-3</v>
      </c>
    </row>
    <row r="734" spans="1:3" x14ac:dyDescent="0.25">
      <c r="A734" s="1">
        <v>41607</v>
      </c>
      <c r="B734" s="3">
        <v>45.212603999999999</v>
      </c>
      <c r="C734" s="11">
        <v>-4.3326542440700125E-3</v>
      </c>
    </row>
    <row r="735" spans="1:3" x14ac:dyDescent="0.25">
      <c r="A735" s="1">
        <v>41610</v>
      </c>
      <c r="B735" s="3">
        <v>44.725442999999999</v>
      </c>
      <c r="C735" s="11">
        <v>-1.0774893655760249E-2</v>
      </c>
    </row>
    <row r="736" spans="1:3" x14ac:dyDescent="0.25">
      <c r="A736" s="1">
        <v>41611</v>
      </c>
      <c r="B736" s="3">
        <v>45.072077999999998</v>
      </c>
      <c r="C736" s="11">
        <v>7.7502865650765978E-3</v>
      </c>
    </row>
    <row r="737" spans="1:3" x14ac:dyDescent="0.25">
      <c r="A737" s="1">
        <v>41612</v>
      </c>
      <c r="B737" s="3">
        <v>45.559243000000002</v>
      </c>
      <c r="C737" s="11">
        <v>1.0808576431732404E-2</v>
      </c>
    </row>
    <row r="738" spans="1:3" x14ac:dyDescent="0.25">
      <c r="A738" s="1">
        <v>41613</v>
      </c>
      <c r="B738" s="3">
        <v>45.165762000000001</v>
      </c>
      <c r="C738" s="11">
        <v>-8.6366887175891235E-3</v>
      </c>
    </row>
    <row r="739" spans="1:3" x14ac:dyDescent="0.25">
      <c r="A739" s="1">
        <v>41614</v>
      </c>
      <c r="B739" s="3">
        <v>45.905878000000001</v>
      </c>
      <c r="C739" s="11">
        <v>1.6386660320266498E-2</v>
      </c>
    </row>
    <row r="740" spans="1:3" x14ac:dyDescent="0.25">
      <c r="A740" s="1">
        <v>41617</v>
      </c>
      <c r="B740" s="3">
        <v>45.662298</v>
      </c>
      <c r="C740" s="11">
        <v>-5.3060743114422392E-3</v>
      </c>
    </row>
    <row r="741" spans="1:3" x14ac:dyDescent="0.25">
      <c r="A741" s="1">
        <v>41618</v>
      </c>
      <c r="B741" s="3">
        <v>45.334395999999998</v>
      </c>
      <c r="C741" s="11">
        <v>-7.1810227334594872E-3</v>
      </c>
    </row>
    <row r="742" spans="1:3" x14ac:dyDescent="0.25">
      <c r="A742" s="1">
        <v>41619</v>
      </c>
      <c r="B742" s="3">
        <v>45.259450000000001</v>
      </c>
      <c r="C742" s="11">
        <v>-1.6531818357080807E-3</v>
      </c>
    </row>
    <row r="743" spans="1:3" x14ac:dyDescent="0.25">
      <c r="A743" s="1">
        <v>41620</v>
      </c>
      <c r="B743" s="3">
        <v>44.664549000000001</v>
      </c>
      <c r="C743" s="11">
        <v>-1.3144238385574727E-2</v>
      </c>
    </row>
    <row r="744" spans="1:3" x14ac:dyDescent="0.25">
      <c r="A744" s="1">
        <v>41621</v>
      </c>
      <c r="B744" s="3">
        <v>44.92895</v>
      </c>
      <c r="C744" s="11">
        <v>5.9197060290477679E-3</v>
      </c>
    </row>
    <row r="745" spans="1:3" x14ac:dyDescent="0.25">
      <c r="A745" s="1">
        <v>41624</v>
      </c>
      <c r="B745" s="3">
        <v>45.089477000000002</v>
      </c>
      <c r="C745" s="11">
        <v>3.5729078912372057E-3</v>
      </c>
    </row>
    <row r="746" spans="1:3" x14ac:dyDescent="0.25">
      <c r="A746" s="1">
        <v>41625</v>
      </c>
      <c r="B746" s="3">
        <v>44.711762</v>
      </c>
      <c r="C746" s="11">
        <v>-8.3770100061263068E-3</v>
      </c>
    </row>
    <row r="747" spans="1:3" x14ac:dyDescent="0.25">
      <c r="A747" s="1">
        <v>41626</v>
      </c>
      <c r="B747" s="3">
        <v>45.533290000000001</v>
      </c>
      <c r="C747" s="11">
        <v>1.8373867708456684E-2</v>
      </c>
    </row>
    <row r="748" spans="1:3" x14ac:dyDescent="0.25">
      <c r="A748" s="1">
        <v>41627</v>
      </c>
      <c r="B748" s="3">
        <v>45.136690000000002</v>
      </c>
      <c r="C748" s="11">
        <v>-8.7101107782898927E-3</v>
      </c>
    </row>
    <row r="749" spans="1:3" x14ac:dyDescent="0.25">
      <c r="A749" s="1">
        <v>41628</v>
      </c>
      <c r="B749" s="3">
        <v>45.722144</v>
      </c>
      <c r="C749" s="11">
        <v>1.2970689698336289E-2</v>
      </c>
    </row>
    <row r="750" spans="1:3" x14ac:dyDescent="0.25">
      <c r="A750" s="1">
        <v>41631</v>
      </c>
      <c r="B750" s="3">
        <v>45.504959999999997</v>
      </c>
      <c r="C750" s="11">
        <v>-4.7500834606531827E-3</v>
      </c>
    </row>
    <row r="751" spans="1:3" x14ac:dyDescent="0.25">
      <c r="A751" s="1">
        <v>41632</v>
      </c>
      <c r="B751" s="3">
        <v>45.797688000000001</v>
      </c>
      <c r="C751" s="11">
        <v>6.4328811628447512E-3</v>
      </c>
    </row>
    <row r="752" spans="1:3" x14ac:dyDescent="0.25">
      <c r="A752" s="1">
        <v>41634</v>
      </c>
      <c r="B752" s="3">
        <v>45.882674000000002</v>
      </c>
      <c r="C752" s="11">
        <v>1.8556831951866363E-3</v>
      </c>
    </row>
    <row r="753" spans="1:3" x14ac:dyDescent="0.25">
      <c r="A753" s="1">
        <v>41635</v>
      </c>
      <c r="B753" s="3">
        <v>46.080972000000003</v>
      </c>
      <c r="C753" s="11">
        <v>4.3218492453164607E-3</v>
      </c>
    </row>
    <row r="754" spans="1:3" x14ac:dyDescent="0.25">
      <c r="A754" s="1">
        <v>41638</v>
      </c>
      <c r="B754" s="3">
        <v>46.118744</v>
      </c>
      <c r="C754" s="11">
        <v>8.1968757082634468E-4</v>
      </c>
    </row>
    <row r="755" spans="1:3" x14ac:dyDescent="0.25">
      <c r="A755" s="1">
        <v>41639</v>
      </c>
      <c r="B755" s="3">
        <v>46.005431999999999</v>
      </c>
      <c r="C755" s="11">
        <v>-2.4569619675679053E-3</v>
      </c>
    </row>
    <row r="756" spans="1:3" x14ac:dyDescent="0.25">
      <c r="A756" s="1">
        <v>41641</v>
      </c>
      <c r="B756" s="3">
        <v>45.013931999999997</v>
      </c>
      <c r="C756" s="11">
        <v>-2.1551802839282153E-2</v>
      </c>
    </row>
    <row r="757" spans="1:3" x14ac:dyDescent="0.25">
      <c r="A757" s="1">
        <v>41642</v>
      </c>
      <c r="B757" s="3">
        <v>44.947833000000003</v>
      </c>
      <c r="C757" s="11">
        <v>-1.4684120462970028E-3</v>
      </c>
    </row>
    <row r="758" spans="1:3" x14ac:dyDescent="0.25">
      <c r="A758" s="1">
        <v>41645</v>
      </c>
      <c r="B758" s="3">
        <v>45.061149</v>
      </c>
      <c r="C758" s="11">
        <v>2.5210559094138649E-3</v>
      </c>
    </row>
    <row r="759" spans="1:3" x14ac:dyDescent="0.25">
      <c r="A759" s="1">
        <v>41646</v>
      </c>
      <c r="B759" s="3">
        <v>45.419974000000003</v>
      </c>
      <c r="C759" s="11">
        <v>7.9630681410277192E-3</v>
      </c>
    </row>
    <row r="760" spans="1:3" x14ac:dyDescent="0.25">
      <c r="A760" s="1">
        <v>41647</v>
      </c>
      <c r="B760" s="3">
        <v>45.061149</v>
      </c>
      <c r="C760" s="11">
        <v>-7.9001586394567957E-3</v>
      </c>
    </row>
    <row r="761" spans="1:3" x14ac:dyDescent="0.25">
      <c r="A761" s="1">
        <v>41648</v>
      </c>
      <c r="B761" s="3">
        <v>45.297220000000003</v>
      </c>
      <c r="C761" s="11">
        <v>5.2389032512242997E-3</v>
      </c>
    </row>
    <row r="762" spans="1:3" x14ac:dyDescent="0.25">
      <c r="A762" s="1">
        <v>41649</v>
      </c>
      <c r="B762" s="3">
        <v>45.731589</v>
      </c>
      <c r="C762" s="11">
        <v>9.5893081297262102E-3</v>
      </c>
    </row>
    <row r="763" spans="1:3" x14ac:dyDescent="0.25">
      <c r="A763" s="1">
        <v>41652</v>
      </c>
      <c r="B763" s="3">
        <v>44.787306999999998</v>
      </c>
      <c r="C763" s="11">
        <v>-2.0648353154752642E-2</v>
      </c>
    </row>
    <row r="764" spans="1:3" x14ac:dyDescent="0.25">
      <c r="A764" s="1">
        <v>41653</v>
      </c>
      <c r="B764" s="3">
        <v>45.363318999999997</v>
      </c>
      <c r="C764" s="11">
        <v>1.2861054584058796E-2</v>
      </c>
    </row>
    <row r="765" spans="1:3" x14ac:dyDescent="0.25">
      <c r="A765" s="1">
        <v>41654</v>
      </c>
      <c r="B765" s="3">
        <v>45.391646999999999</v>
      </c>
      <c r="C765" s="11">
        <v>6.2446929864196901E-4</v>
      </c>
    </row>
    <row r="766" spans="1:3" x14ac:dyDescent="0.25">
      <c r="A766" s="1">
        <v>41655</v>
      </c>
      <c r="B766" s="3">
        <v>45.656044999999999</v>
      </c>
      <c r="C766" s="11">
        <v>5.8248161825897159E-3</v>
      </c>
    </row>
    <row r="767" spans="1:3" x14ac:dyDescent="0.25">
      <c r="A767" s="1">
        <v>41656</v>
      </c>
      <c r="B767" s="3">
        <v>45.788246999999998</v>
      </c>
      <c r="C767" s="11">
        <v>2.8956077995805265E-3</v>
      </c>
    </row>
    <row r="768" spans="1:3" x14ac:dyDescent="0.25">
      <c r="A768" s="1">
        <v>41660</v>
      </c>
      <c r="B768" s="3">
        <v>46.883614000000001</v>
      </c>
      <c r="C768" s="11">
        <v>2.392244892013453E-2</v>
      </c>
    </row>
    <row r="769" spans="1:3" x14ac:dyDescent="0.25">
      <c r="A769" s="1">
        <v>41661</v>
      </c>
      <c r="B769" s="3">
        <v>46.685312000000003</v>
      </c>
      <c r="C769" s="11">
        <v>-4.2296654007943626E-3</v>
      </c>
    </row>
    <row r="770" spans="1:3" x14ac:dyDescent="0.25">
      <c r="A770" s="1">
        <v>41662</v>
      </c>
      <c r="B770" s="3">
        <v>46.354815000000002</v>
      </c>
      <c r="C770" s="11">
        <v>-7.0792501076141707E-3</v>
      </c>
    </row>
    <row r="771" spans="1:3" x14ac:dyDescent="0.25">
      <c r="A771" s="1">
        <v>41663</v>
      </c>
      <c r="B771" s="3">
        <v>45.769361000000004</v>
      </c>
      <c r="C771" s="11">
        <v>-1.2629842228903267E-2</v>
      </c>
    </row>
    <row r="772" spans="1:3" x14ac:dyDescent="0.25">
      <c r="A772" s="1">
        <v>41666</v>
      </c>
      <c r="B772" s="3">
        <v>46.317042999999998</v>
      </c>
      <c r="C772" s="11">
        <v>1.1966127296380533E-2</v>
      </c>
    </row>
    <row r="773" spans="1:3" x14ac:dyDescent="0.25">
      <c r="A773" s="1">
        <v>41667</v>
      </c>
      <c r="B773" s="3">
        <v>46.250942999999999</v>
      </c>
      <c r="C773" s="11">
        <v>-1.4271204662179907E-3</v>
      </c>
    </row>
    <row r="774" spans="1:3" x14ac:dyDescent="0.25">
      <c r="A774" s="1">
        <v>41668</v>
      </c>
      <c r="B774" s="3">
        <v>45.231119999999997</v>
      </c>
      <c r="C774" s="11">
        <v>-2.2049777449943072E-2</v>
      </c>
    </row>
    <row r="775" spans="1:3" x14ac:dyDescent="0.25">
      <c r="A775" s="1">
        <v>41669</v>
      </c>
      <c r="B775" s="3">
        <v>45.59939</v>
      </c>
      <c r="C775" s="11">
        <v>8.141960667788075E-3</v>
      </c>
    </row>
    <row r="776" spans="1:3" x14ac:dyDescent="0.25">
      <c r="A776" s="1">
        <v>41670</v>
      </c>
      <c r="B776" s="3">
        <v>45.212234000000002</v>
      </c>
      <c r="C776" s="11">
        <v>-8.4903767353027623E-3</v>
      </c>
    </row>
    <row r="777" spans="1:3" x14ac:dyDescent="0.25">
      <c r="A777" s="1">
        <v>41673</v>
      </c>
      <c r="B777" s="3">
        <v>44.589008</v>
      </c>
      <c r="C777" s="11">
        <v>-1.3784454888913529E-2</v>
      </c>
    </row>
    <row r="778" spans="1:3" x14ac:dyDescent="0.25">
      <c r="A778" s="1">
        <v>41674</v>
      </c>
      <c r="B778" s="3">
        <v>44.673994</v>
      </c>
      <c r="C778" s="11">
        <v>1.9059854392813734E-3</v>
      </c>
    </row>
    <row r="779" spans="1:3" x14ac:dyDescent="0.25">
      <c r="A779" s="1">
        <v>41675</v>
      </c>
      <c r="B779" s="3">
        <v>44.919505999999998</v>
      </c>
      <c r="C779" s="11">
        <v>5.4956357830911193E-3</v>
      </c>
    </row>
    <row r="780" spans="1:3" x14ac:dyDescent="0.25">
      <c r="A780" s="1">
        <v>41676</v>
      </c>
      <c r="B780" s="3">
        <v>45.193348</v>
      </c>
      <c r="C780" s="11">
        <v>6.0962825370341764E-3</v>
      </c>
    </row>
    <row r="781" spans="1:3" x14ac:dyDescent="0.25">
      <c r="A781" s="1">
        <v>41677</v>
      </c>
      <c r="B781" s="3">
        <v>46.165958000000003</v>
      </c>
      <c r="C781" s="11">
        <v>2.1521087572445464E-2</v>
      </c>
    </row>
    <row r="782" spans="1:3" x14ac:dyDescent="0.25">
      <c r="A782" s="1">
        <v>41680</v>
      </c>
      <c r="B782" s="3">
        <v>45.986545999999997</v>
      </c>
      <c r="C782" s="11">
        <v>-3.8862401599032417E-3</v>
      </c>
    </row>
    <row r="783" spans="1:3" x14ac:dyDescent="0.25">
      <c r="A783" s="1">
        <v>41681</v>
      </c>
      <c r="B783" s="3">
        <v>46.175403000000003</v>
      </c>
      <c r="C783" s="11">
        <v>4.1067881027639225E-3</v>
      </c>
    </row>
    <row r="784" spans="1:3" x14ac:dyDescent="0.25">
      <c r="A784" s="1">
        <v>41682</v>
      </c>
      <c r="B784" s="3">
        <v>47.20467</v>
      </c>
      <c r="C784" s="11">
        <v>2.2290373946492619E-2</v>
      </c>
    </row>
    <row r="785" spans="1:3" x14ac:dyDescent="0.25">
      <c r="A785" s="1">
        <v>41683</v>
      </c>
      <c r="B785" s="3">
        <v>47.280211000000001</v>
      </c>
      <c r="C785" s="11">
        <v>1.6002865818149177E-3</v>
      </c>
    </row>
    <row r="786" spans="1:3" x14ac:dyDescent="0.25">
      <c r="A786" s="1">
        <v>41684</v>
      </c>
      <c r="B786" s="3">
        <v>47.497396000000002</v>
      </c>
      <c r="C786" s="11">
        <v>4.5935708704853417E-3</v>
      </c>
    </row>
    <row r="787" spans="1:3" x14ac:dyDescent="0.25">
      <c r="A787" s="1">
        <v>41688</v>
      </c>
      <c r="B787" s="3">
        <v>47.799565999999999</v>
      </c>
      <c r="C787" s="11">
        <v>6.3618224460136024E-3</v>
      </c>
    </row>
    <row r="788" spans="1:3" x14ac:dyDescent="0.25">
      <c r="A788" s="1">
        <v>41689</v>
      </c>
      <c r="B788" s="3">
        <v>48.120621999999997</v>
      </c>
      <c r="C788" s="11">
        <v>6.7167137040532688E-3</v>
      </c>
    </row>
    <row r="789" spans="1:3" x14ac:dyDescent="0.25">
      <c r="A789" s="1">
        <v>41690</v>
      </c>
      <c r="B789" s="3">
        <v>48.602207999999997</v>
      </c>
      <c r="C789" s="11">
        <v>1.0007892250436832E-2</v>
      </c>
    </row>
    <row r="790" spans="1:3" x14ac:dyDescent="0.25">
      <c r="A790" s="1">
        <v>41691</v>
      </c>
      <c r="B790" s="3">
        <v>48.857163999999997</v>
      </c>
      <c r="C790" s="11">
        <v>5.2457699041162896E-3</v>
      </c>
    </row>
    <row r="791" spans="1:3" x14ac:dyDescent="0.25">
      <c r="A791" s="1">
        <v>41694</v>
      </c>
      <c r="B791" s="3">
        <v>48.866605999999997</v>
      </c>
      <c r="C791" s="11">
        <v>1.9325722630973732E-4</v>
      </c>
    </row>
    <row r="792" spans="1:3" x14ac:dyDescent="0.25">
      <c r="A792" s="1">
        <v>41695</v>
      </c>
      <c r="B792" s="3">
        <v>49.555931000000001</v>
      </c>
      <c r="C792" s="11">
        <v>1.4106258985942338E-2</v>
      </c>
    </row>
    <row r="793" spans="1:3" x14ac:dyDescent="0.25">
      <c r="A793" s="1">
        <v>41696</v>
      </c>
      <c r="B793" s="3">
        <v>48.715521000000003</v>
      </c>
      <c r="C793" s="11">
        <v>-1.6958817704383327E-2</v>
      </c>
    </row>
    <row r="794" spans="1:3" x14ac:dyDescent="0.25">
      <c r="A794" s="1">
        <v>41697</v>
      </c>
      <c r="B794" s="3">
        <v>48.772179000000001</v>
      </c>
      <c r="C794" s="11">
        <v>1.1630379566298543E-3</v>
      </c>
    </row>
    <row r="795" spans="1:3" x14ac:dyDescent="0.25">
      <c r="A795" s="1">
        <v>41698</v>
      </c>
      <c r="B795" s="3">
        <v>49.206547999999998</v>
      </c>
      <c r="C795" s="11">
        <v>8.9060814773110029E-3</v>
      </c>
    </row>
    <row r="796" spans="1:3" x14ac:dyDescent="0.25">
      <c r="A796" s="1">
        <v>41701</v>
      </c>
      <c r="B796" s="3">
        <v>48.800505999999999</v>
      </c>
      <c r="C796" s="11">
        <v>-8.2517879530992367E-3</v>
      </c>
    </row>
    <row r="797" spans="1:3" x14ac:dyDescent="0.25">
      <c r="A797" s="1">
        <v>41702</v>
      </c>
      <c r="B797" s="3">
        <v>49.055463000000003</v>
      </c>
      <c r="C797" s="11">
        <v>5.2244745167192436E-3</v>
      </c>
    </row>
    <row r="798" spans="1:3" x14ac:dyDescent="0.25">
      <c r="A798" s="1">
        <v>41703</v>
      </c>
      <c r="B798" s="3">
        <v>49.178220000000003</v>
      </c>
      <c r="C798" s="11">
        <v>2.502412422445182E-3</v>
      </c>
    </row>
    <row r="799" spans="1:3" x14ac:dyDescent="0.25">
      <c r="A799" s="1">
        <v>41704</v>
      </c>
      <c r="B799" s="3">
        <v>49.102676000000002</v>
      </c>
      <c r="C799" s="11">
        <v>-1.536127171743929E-3</v>
      </c>
    </row>
    <row r="800" spans="1:3" x14ac:dyDescent="0.25">
      <c r="A800" s="1">
        <v>41705</v>
      </c>
      <c r="B800" s="3">
        <v>49.376519000000002</v>
      </c>
      <c r="C800" s="11">
        <v>5.5769465598982703E-3</v>
      </c>
    </row>
    <row r="801" spans="1:3" x14ac:dyDescent="0.25">
      <c r="A801" s="1">
        <v>41708</v>
      </c>
      <c r="B801" s="3">
        <v>49.555931000000001</v>
      </c>
      <c r="C801" s="11">
        <v>3.6335489749692407E-3</v>
      </c>
    </row>
    <row r="802" spans="1:3" x14ac:dyDescent="0.25">
      <c r="A802" s="1">
        <v>41709</v>
      </c>
      <c r="B802" s="3">
        <v>50.037517000000001</v>
      </c>
      <c r="C802" s="11">
        <v>9.7180295129557764E-3</v>
      </c>
    </row>
    <row r="803" spans="1:3" x14ac:dyDescent="0.25">
      <c r="A803" s="1">
        <v>41710</v>
      </c>
      <c r="B803" s="3">
        <v>50.037517000000001</v>
      </c>
      <c r="C803" s="11">
        <v>0</v>
      </c>
    </row>
    <row r="804" spans="1:3" x14ac:dyDescent="0.25">
      <c r="A804" s="1">
        <v>41711</v>
      </c>
      <c r="B804" s="3">
        <v>49.352333000000002</v>
      </c>
      <c r="C804" s="11">
        <v>-1.3693405290274487E-2</v>
      </c>
    </row>
    <row r="805" spans="1:3" x14ac:dyDescent="0.25">
      <c r="A805" s="1">
        <v>41712</v>
      </c>
      <c r="B805" s="3">
        <v>49.847189</v>
      </c>
      <c r="C805" s="11">
        <v>1.0027003181389594E-2</v>
      </c>
    </row>
    <row r="806" spans="1:3" x14ac:dyDescent="0.25">
      <c r="A806" s="1">
        <v>41715</v>
      </c>
      <c r="B806" s="3">
        <v>50.170748000000003</v>
      </c>
      <c r="C806" s="11">
        <v>6.4910179789677419E-3</v>
      </c>
    </row>
    <row r="807" spans="1:3" x14ac:dyDescent="0.25">
      <c r="A807" s="1">
        <v>41716</v>
      </c>
      <c r="B807" s="3">
        <v>50.218330000000002</v>
      </c>
      <c r="C807" s="11">
        <v>9.4840124767520823E-4</v>
      </c>
    </row>
    <row r="808" spans="1:3" x14ac:dyDescent="0.25">
      <c r="A808" s="1">
        <v>41717</v>
      </c>
      <c r="B808" s="3">
        <v>49.780574000000001</v>
      </c>
      <c r="C808" s="11">
        <v>-8.7170561028214241E-3</v>
      </c>
    </row>
    <row r="809" spans="1:3" x14ac:dyDescent="0.25">
      <c r="A809" s="1">
        <v>41718</v>
      </c>
      <c r="B809" s="3">
        <v>49.999451999999998</v>
      </c>
      <c r="C809" s="11">
        <v>4.3968556891287869E-3</v>
      </c>
    </row>
    <row r="810" spans="1:3" x14ac:dyDescent="0.25">
      <c r="A810" s="1">
        <v>41719</v>
      </c>
      <c r="B810" s="3">
        <v>50.218330000000002</v>
      </c>
      <c r="C810" s="11">
        <v>4.3776079785835193E-3</v>
      </c>
    </row>
    <row r="811" spans="1:3" x14ac:dyDescent="0.25">
      <c r="A811" s="1">
        <v>41722</v>
      </c>
      <c r="B811" s="3">
        <v>49.866222</v>
      </c>
      <c r="C811" s="11">
        <v>-7.0115433946131064E-3</v>
      </c>
    </row>
    <row r="812" spans="1:3" x14ac:dyDescent="0.25">
      <c r="A812" s="1">
        <v>41723</v>
      </c>
      <c r="B812" s="3">
        <v>50.208810999999997</v>
      </c>
      <c r="C812" s="11">
        <v>6.8701615293814862E-3</v>
      </c>
    </row>
    <row r="813" spans="1:3" x14ac:dyDescent="0.25">
      <c r="A813" s="1">
        <v>41724</v>
      </c>
      <c r="B813" s="3">
        <v>50.808349</v>
      </c>
      <c r="C813" s="11">
        <v>1.1940892207146721E-2</v>
      </c>
    </row>
    <row r="814" spans="1:3" x14ac:dyDescent="0.25">
      <c r="A814" s="1">
        <v>41725</v>
      </c>
      <c r="B814" s="3">
        <v>51.122394</v>
      </c>
      <c r="C814" s="11">
        <v>6.180972343738233E-3</v>
      </c>
    </row>
    <row r="815" spans="1:3" x14ac:dyDescent="0.25">
      <c r="A815" s="1">
        <v>41726</v>
      </c>
      <c r="B815" s="3">
        <v>51.341271999999996</v>
      </c>
      <c r="C815" s="11">
        <v>4.2814505126656738E-3</v>
      </c>
    </row>
    <row r="816" spans="1:3" x14ac:dyDescent="0.25">
      <c r="A816" s="1">
        <v>41729</v>
      </c>
      <c r="B816" s="3">
        <v>51.826608999999998</v>
      </c>
      <c r="C816" s="11">
        <v>9.4531549588409355E-3</v>
      </c>
    </row>
    <row r="817" spans="1:3" x14ac:dyDescent="0.25">
      <c r="A817" s="1">
        <v>41730</v>
      </c>
      <c r="B817" s="3">
        <v>51.160457000000001</v>
      </c>
      <c r="C817" s="11">
        <v>-1.2853474553968923E-2</v>
      </c>
    </row>
    <row r="818" spans="1:3" x14ac:dyDescent="0.25">
      <c r="A818" s="1">
        <v>41731</v>
      </c>
      <c r="B818" s="3">
        <v>51.131909</v>
      </c>
      <c r="C818" s="11">
        <v>-5.5800908893367948E-4</v>
      </c>
    </row>
    <row r="819" spans="1:3" x14ac:dyDescent="0.25">
      <c r="A819" s="1">
        <v>41732</v>
      </c>
      <c r="B819" s="3">
        <v>51.169975000000001</v>
      </c>
      <c r="C819" s="11">
        <v>7.4446663041664645E-4</v>
      </c>
    </row>
    <row r="820" spans="1:3" x14ac:dyDescent="0.25">
      <c r="A820" s="1">
        <v>41733</v>
      </c>
      <c r="B820" s="3">
        <v>51.112875000000003</v>
      </c>
      <c r="C820" s="11">
        <v>-1.1158887609383895E-3</v>
      </c>
    </row>
    <row r="821" spans="1:3" x14ac:dyDescent="0.25">
      <c r="A821" s="1">
        <v>41736</v>
      </c>
      <c r="B821" s="3">
        <v>51.084327000000002</v>
      </c>
      <c r="C821" s="11">
        <v>-5.5852855078100542E-4</v>
      </c>
    </row>
    <row r="822" spans="1:3" x14ac:dyDescent="0.25">
      <c r="A822" s="1">
        <v>41737</v>
      </c>
      <c r="B822" s="3">
        <v>49.123936</v>
      </c>
      <c r="C822" s="11">
        <v>-3.8375586312412439E-2</v>
      </c>
    </row>
    <row r="823" spans="1:3" x14ac:dyDescent="0.25">
      <c r="A823" s="1">
        <v>41738</v>
      </c>
      <c r="B823" s="3">
        <v>50.037519000000003</v>
      </c>
      <c r="C823" s="11">
        <v>1.8597512218890659E-2</v>
      </c>
    </row>
    <row r="824" spans="1:3" x14ac:dyDescent="0.25">
      <c r="A824" s="1">
        <v>41739</v>
      </c>
      <c r="B824" s="3">
        <v>49.552177</v>
      </c>
      <c r="C824" s="11">
        <v>-9.6995616429344303E-3</v>
      </c>
    </row>
    <row r="825" spans="1:3" x14ac:dyDescent="0.25">
      <c r="A825" s="1">
        <v>41740</v>
      </c>
      <c r="B825" s="3">
        <v>48.714728000000001</v>
      </c>
      <c r="C825" s="11">
        <v>-1.6900347284439177E-2</v>
      </c>
    </row>
    <row r="826" spans="1:3" x14ac:dyDescent="0.25">
      <c r="A826" s="1">
        <v>41743</v>
      </c>
      <c r="B826" s="3">
        <v>48.714728000000001</v>
      </c>
      <c r="C826" s="11">
        <v>0</v>
      </c>
    </row>
    <row r="827" spans="1:3" x14ac:dyDescent="0.25">
      <c r="A827" s="1">
        <v>41744</v>
      </c>
      <c r="B827" s="3">
        <v>49.181035999999999</v>
      </c>
      <c r="C827" s="11">
        <v>9.572218077456944E-3</v>
      </c>
    </row>
    <row r="828" spans="1:3" x14ac:dyDescent="0.25">
      <c r="A828" s="1">
        <v>41745</v>
      </c>
      <c r="B828" s="3">
        <v>49.866222</v>
      </c>
      <c r="C828" s="11">
        <v>1.3931914732337108E-2</v>
      </c>
    </row>
    <row r="829" spans="1:3" x14ac:dyDescent="0.25">
      <c r="A829" s="1">
        <v>41746</v>
      </c>
      <c r="B829" s="3">
        <v>49.999451999999998</v>
      </c>
      <c r="C829" s="11">
        <v>2.6717484232111574E-3</v>
      </c>
    </row>
    <row r="830" spans="1:3" x14ac:dyDescent="0.25">
      <c r="A830" s="1">
        <v>41750</v>
      </c>
      <c r="B830" s="3">
        <v>50.008966999999998</v>
      </c>
      <c r="C830" s="11">
        <v>1.9030208571086708E-4</v>
      </c>
    </row>
    <row r="831" spans="1:3" x14ac:dyDescent="0.25">
      <c r="A831" s="1">
        <v>41751</v>
      </c>
      <c r="B831" s="3">
        <v>49.856704000000001</v>
      </c>
      <c r="C831" s="11">
        <v>-3.0447139609981909E-3</v>
      </c>
    </row>
    <row r="832" spans="1:3" x14ac:dyDescent="0.25">
      <c r="A832" s="1">
        <v>41752</v>
      </c>
      <c r="B832" s="3">
        <v>51.845643000000003</v>
      </c>
      <c r="C832" s="11">
        <v>3.9893110463138558E-2</v>
      </c>
    </row>
    <row r="833" spans="1:3" x14ac:dyDescent="0.25">
      <c r="A833" s="1">
        <v>41753</v>
      </c>
      <c r="B833" s="3">
        <v>51.217556999999999</v>
      </c>
      <c r="C833" s="11">
        <v>-1.2114537763568738E-2</v>
      </c>
    </row>
    <row r="834" spans="1:3" x14ac:dyDescent="0.25">
      <c r="A834" s="1">
        <v>41754</v>
      </c>
      <c r="B834" s="3">
        <v>50.989164000000002</v>
      </c>
      <c r="C834" s="11">
        <v>-4.4592716517110912E-3</v>
      </c>
    </row>
    <row r="835" spans="1:3" x14ac:dyDescent="0.25">
      <c r="A835" s="1">
        <v>41757</v>
      </c>
      <c r="B835" s="3">
        <v>52.721158000000003</v>
      </c>
      <c r="C835" s="11">
        <v>3.3967883842927885E-2</v>
      </c>
    </row>
    <row r="836" spans="1:3" x14ac:dyDescent="0.25">
      <c r="A836" s="1">
        <v>41758</v>
      </c>
      <c r="B836" s="3">
        <v>52.426147</v>
      </c>
      <c r="C836" s="11">
        <v>-5.5956851327127969E-3</v>
      </c>
    </row>
    <row r="837" spans="1:3" x14ac:dyDescent="0.25">
      <c r="A837" s="1">
        <v>41759</v>
      </c>
      <c r="B837" s="3">
        <v>52.740188000000003</v>
      </c>
      <c r="C837" s="11">
        <v>5.9901598337944451E-3</v>
      </c>
    </row>
    <row r="838" spans="1:3" x14ac:dyDescent="0.25">
      <c r="A838" s="1">
        <v>41760</v>
      </c>
      <c r="B838" s="3">
        <v>52.901969999999999</v>
      </c>
      <c r="C838" s="11">
        <v>3.0675279352435224E-3</v>
      </c>
    </row>
    <row r="839" spans="1:3" x14ac:dyDescent="0.25">
      <c r="A839" s="1">
        <v>41761</v>
      </c>
      <c r="B839" s="3">
        <v>53.263596</v>
      </c>
      <c r="C839" s="11">
        <v>6.8357756809434723E-3</v>
      </c>
    </row>
    <row r="840" spans="1:3" x14ac:dyDescent="0.25">
      <c r="A840" s="1">
        <v>41764</v>
      </c>
      <c r="B840" s="3">
        <v>53.158915</v>
      </c>
      <c r="C840" s="11">
        <v>-1.9653385775905809E-3</v>
      </c>
    </row>
    <row r="841" spans="1:3" x14ac:dyDescent="0.25">
      <c r="A841" s="1">
        <v>41765</v>
      </c>
      <c r="B841" s="3">
        <v>53.434893000000002</v>
      </c>
      <c r="C841" s="11">
        <v>5.1915657044543147E-3</v>
      </c>
    </row>
    <row r="842" spans="1:3" x14ac:dyDescent="0.25">
      <c r="A842" s="1">
        <v>41766</v>
      </c>
      <c r="B842" s="3">
        <v>53.939262999999997</v>
      </c>
      <c r="C842" s="11">
        <v>9.4389634129143744E-3</v>
      </c>
    </row>
    <row r="843" spans="1:3" x14ac:dyDescent="0.25">
      <c r="A843" s="1">
        <v>41767</v>
      </c>
      <c r="B843" s="3">
        <v>53.825066999999997</v>
      </c>
      <c r="C843" s="11">
        <v>-2.1171219933056882E-3</v>
      </c>
    </row>
    <row r="844" spans="1:3" x14ac:dyDescent="0.25">
      <c r="A844" s="1">
        <v>41768</v>
      </c>
      <c r="B844" s="3">
        <v>54.158141000000001</v>
      </c>
      <c r="C844" s="11">
        <v>6.1880833329943357E-3</v>
      </c>
    </row>
    <row r="845" spans="1:3" x14ac:dyDescent="0.25">
      <c r="A845" s="1">
        <v>41771</v>
      </c>
      <c r="B845" s="3">
        <v>54.386538000000002</v>
      </c>
      <c r="C845" s="11">
        <v>4.2172237780466115E-3</v>
      </c>
    </row>
    <row r="846" spans="1:3" x14ac:dyDescent="0.25">
      <c r="A846" s="1">
        <v>41772</v>
      </c>
      <c r="B846" s="3">
        <v>54.462668000000001</v>
      </c>
      <c r="C846" s="11">
        <v>1.3997949271931805E-3</v>
      </c>
    </row>
    <row r="847" spans="1:3" x14ac:dyDescent="0.25">
      <c r="A847" s="1">
        <v>41773</v>
      </c>
      <c r="B847" s="3">
        <v>54.472186000000001</v>
      </c>
      <c r="C847" s="11">
        <v>1.7476191214135738E-4</v>
      </c>
    </row>
    <row r="848" spans="1:3" x14ac:dyDescent="0.25">
      <c r="A848" s="1">
        <v>41774</v>
      </c>
      <c r="B848" s="3">
        <v>54.082011999999999</v>
      </c>
      <c r="C848" s="11">
        <v>-7.1628114942918174E-3</v>
      </c>
    </row>
    <row r="849" spans="1:3" x14ac:dyDescent="0.25">
      <c r="A849" s="1">
        <v>41775</v>
      </c>
      <c r="B849" s="3">
        <v>54.443634000000003</v>
      </c>
      <c r="C849" s="11">
        <v>6.6865485699756158E-3</v>
      </c>
    </row>
    <row r="850" spans="1:3" x14ac:dyDescent="0.25">
      <c r="A850" s="1">
        <v>41778</v>
      </c>
      <c r="B850" s="3">
        <v>54.453153</v>
      </c>
      <c r="C850" s="11">
        <v>1.7484137814895658E-4</v>
      </c>
    </row>
    <row r="851" spans="1:3" x14ac:dyDescent="0.25">
      <c r="A851" s="1">
        <v>41779</v>
      </c>
      <c r="B851" s="3">
        <v>54.338952999999997</v>
      </c>
      <c r="C851" s="11">
        <v>-2.0972155643586674E-3</v>
      </c>
    </row>
    <row r="852" spans="1:3" x14ac:dyDescent="0.25">
      <c r="A852" s="1">
        <v>41780</v>
      </c>
      <c r="B852" s="3">
        <v>54.500734000000001</v>
      </c>
      <c r="C852" s="11">
        <v>2.9772564811840385E-3</v>
      </c>
    </row>
    <row r="853" spans="1:3" x14ac:dyDescent="0.25">
      <c r="A853" s="1">
        <v>41781</v>
      </c>
      <c r="B853" s="3">
        <v>54.43412</v>
      </c>
      <c r="C853" s="11">
        <v>-1.2222587681112933E-3</v>
      </c>
    </row>
    <row r="854" spans="1:3" x14ac:dyDescent="0.25">
      <c r="A854" s="1">
        <v>41782</v>
      </c>
      <c r="B854" s="3">
        <v>54.234274999999997</v>
      </c>
      <c r="C854" s="11">
        <v>-3.6713186508756527E-3</v>
      </c>
    </row>
    <row r="855" spans="1:3" x14ac:dyDescent="0.25">
      <c r="A855" s="1">
        <v>41786</v>
      </c>
      <c r="B855" s="3">
        <v>54.043945000000001</v>
      </c>
      <c r="C855" s="11">
        <v>-3.5094043388612809E-3</v>
      </c>
    </row>
    <row r="856" spans="1:3" x14ac:dyDescent="0.25">
      <c r="A856" s="1">
        <v>41787</v>
      </c>
      <c r="B856" s="3">
        <v>54.091526999999999</v>
      </c>
      <c r="C856" s="11">
        <v>8.8043165612722123E-4</v>
      </c>
    </row>
    <row r="857" spans="1:3" x14ac:dyDescent="0.25">
      <c r="A857" s="1">
        <v>41788</v>
      </c>
      <c r="B857" s="3">
        <v>55.052686999999999</v>
      </c>
      <c r="C857" s="11">
        <v>1.7769141551503984E-2</v>
      </c>
    </row>
    <row r="858" spans="1:3" x14ac:dyDescent="0.25">
      <c r="A858" s="1">
        <v>41789</v>
      </c>
      <c r="B858" s="3">
        <v>54.909942000000001</v>
      </c>
      <c r="C858" s="11">
        <v>-2.592879798946015E-3</v>
      </c>
    </row>
    <row r="859" spans="1:3" x14ac:dyDescent="0.25">
      <c r="A859" s="1">
        <v>41792</v>
      </c>
      <c r="B859" s="3">
        <v>54.776712000000003</v>
      </c>
      <c r="C859" s="11">
        <v>-2.4263365639686438E-3</v>
      </c>
    </row>
    <row r="860" spans="1:3" x14ac:dyDescent="0.25">
      <c r="A860" s="1">
        <v>41793</v>
      </c>
      <c r="B860" s="3">
        <v>54.11056</v>
      </c>
      <c r="C860" s="11">
        <v>-1.2161226471570689E-2</v>
      </c>
    </row>
    <row r="861" spans="1:3" x14ac:dyDescent="0.25">
      <c r="A861" s="1">
        <v>41794</v>
      </c>
      <c r="B861" s="3">
        <v>55.252535000000002</v>
      </c>
      <c r="C861" s="11">
        <v>2.1104475725255888E-2</v>
      </c>
    </row>
    <row r="862" spans="1:3" x14ac:dyDescent="0.25">
      <c r="A862" s="1">
        <v>41795</v>
      </c>
      <c r="B862" s="3">
        <v>55.661743000000001</v>
      </c>
      <c r="C862" s="11">
        <v>7.4061398268875731E-3</v>
      </c>
    </row>
    <row r="863" spans="1:3" x14ac:dyDescent="0.25">
      <c r="A863" s="1">
        <v>41796</v>
      </c>
      <c r="B863" s="3">
        <v>55.690291000000002</v>
      </c>
      <c r="C863" s="11">
        <v>5.1288368745478711E-4</v>
      </c>
    </row>
    <row r="864" spans="1:3" x14ac:dyDescent="0.25">
      <c r="A864" s="1">
        <v>41799</v>
      </c>
      <c r="B864" s="3">
        <v>55.728358</v>
      </c>
      <c r="C864" s="11">
        <v>6.8354823285082268E-4</v>
      </c>
    </row>
    <row r="865" spans="1:3" x14ac:dyDescent="0.25">
      <c r="A865" s="1">
        <v>41800</v>
      </c>
      <c r="B865" s="3">
        <v>55.595125000000003</v>
      </c>
      <c r="C865" s="11">
        <v>-2.390757682112167E-3</v>
      </c>
    </row>
    <row r="866" spans="1:3" x14ac:dyDescent="0.25">
      <c r="A866" s="1">
        <v>41801</v>
      </c>
      <c r="B866" s="3">
        <v>55.404798</v>
      </c>
      <c r="C866" s="11">
        <v>-3.4234476494117688E-3</v>
      </c>
    </row>
    <row r="867" spans="1:3" x14ac:dyDescent="0.25">
      <c r="A867" s="1">
        <v>41802</v>
      </c>
      <c r="B867" s="3">
        <v>55.443131999999999</v>
      </c>
      <c r="C867" s="11">
        <v>6.9188953635385478E-4</v>
      </c>
    </row>
    <row r="868" spans="1:3" x14ac:dyDescent="0.25">
      <c r="A868" s="1">
        <v>41803</v>
      </c>
      <c r="B868" s="3">
        <v>55.376044999999998</v>
      </c>
      <c r="C868" s="11">
        <v>-1.2100146146144988E-3</v>
      </c>
    </row>
    <row r="869" spans="1:3" x14ac:dyDescent="0.25">
      <c r="A869" s="1">
        <v>41806</v>
      </c>
      <c r="B869" s="3">
        <v>56.257770000000001</v>
      </c>
      <c r="C869" s="11">
        <v>1.5922498618310552E-2</v>
      </c>
    </row>
    <row r="870" spans="1:3" x14ac:dyDescent="0.25">
      <c r="A870" s="1">
        <v>41807</v>
      </c>
      <c r="B870" s="3">
        <v>55.893579000000003</v>
      </c>
      <c r="C870" s="11">
        <v>-6.4736124450008974E-3</v>
      </c>
    </row>
    <row r="871" spans="1:3" x14ac:dyDescent="0.25">
      <c r="A871" s="1">
        <v>41808</v>
      </c>
      <c r="B871" s="3">
        <v>57.714530000000003</v>
      </c>
      <c r="C871" s="11">
        <v>3.2578894259034673E-2</v>
      </c>
    </row>
    <row r="872" spans="1:3" x14ac:dyDescent="0.25">
      <c r="A872" s="1">
        <v>41809</v>
      </c>
      <c r="B872" s="3">
        <v>57.666607999999997</v>
      </c>
      <c r="C872" s="11">
        <v>-8.3032816866059382E-4</v>
      </c>
    </row>
    <row r="873" spans="1:3" x14ac:dyDescent="0.25">
      <c r="A873" s="1">
        <v>41810</v>
      </c>
      <c r="B873" s="3">
        <v>57.532432999999997</v>
      </c>
      <c r="C873" s="11">
        <v>-2.3267364711307289E-3</v>
      </c>
    </row>
    <row r="874" spans="1:3" x14ac:dyDescent="0.25">
      <c r="A874" s="1">
        <v>41813</v>
      </c>
      <c r="B874" s="3">
        <v>56.851973999999998</v>
      </c>
      <c r="C874" s="11">
        <v>-1.1827398295497064E-2</v>
      </c>
    </row>
    <row r="875" spans="1:3" x14ac:dyDescent="0.25">
      <c r="A875" s="1">
        <v>41814</v>
      </c>
      <c r="B875" s="3">
        <v>56.123595000000002</v>
      </c>
      <c r="C875" s="11">
        <v>-1.2811850649196399E-2</v>
      </c>
    </row>
    <row r="876" spans="1:3" x14ac:dyDescent="0.25">
      <c r="A876" s="1">
        <v>41815</v>
      </c>
      <c r="B876" s="3">
        <v>56.075673000000002</v>
      </c>
      <c r="C876" s="11">
        <v>-8.5386547315794358E-4</v>
      </c>
    </row>
    <row r="877" spans="1:3" x14ac:dyDescent="0.25">
      <c r="A877" s="1">
        <v>41816</v>
      </c>
      <c r="B877" s="3">
        <v>56.161928000000003</v>
      </c>
      <c r="C877" s="11">
        <v>1.5381892964530502E-3</v>
      </c>
    </row>
    <row r="878" spans="1:3" x14ac:dyDescent="0.25">
      <c r="A878" s="1">
        <v>41817</v>
      </c>
      <c r="B878" s="3">
        <v>55.826492000000002</v>
      </c>
      <c r="C878" s="11">
        <v>-5.9726582036144019E-3</v>
      </c>
    </row>
    <row r="879" spans="1:3" x14ac:dyDescent="0.25">
      <c r="A879" s="1">
        <v>41820</v>
      </c>
      <c r="B879" s="3">
        <v>56.142764</v>
      </c>
      <c r="C879" s="11">
        <v>5.6652673071415248E-3</v>
      </c>
    </row>
    <row r="880" spans="1:3" x14ac:dyDescent="0.25">
      <c r="A880" s="1">
        <v>41821</v>
      </c>
      <c r="B880" s="3">
        <v>56.535705</v>
      </c>
      <c r="C880" s="11">
        <v>6.99896072092212E-3</v>
      </c>
    </row>
    <row r="881" spans="1:3" x14ac:dyDescent="0.25">
      <c r="A881" s="1">
        <v>41822</v>
      </c>
      <c r="B881" s="3">
        <v>56.526119000000001</v>
      </c>
      <c r="C881" s="11">
        <v>-1.6955656606738631E-4</v>
      </c>
    </row>
    <row r="882" spans="1:3" x14ac:dyDescent="0.25">
      <c r="A882" s="1">
        <v>41823</v>
      </c>
      <c r="B882" s="3">
        <v>56.612375</v>
      </c>
      <c r="C882" s="11">
        <v>1.5259494464850624E-3</v>
      </c>
    </row>
    <row r="883" spans="1:3" x14ac:dyDescent="0.25">
      <c r="A883" s="1">
        <v>41827</v>
      </c>
      <c r="B883" s="3">
        <v>56.391945</v>
      </c>
      <c r="C883" s="11">
        <v>-3.893671657477722E-3</v>
      </c>
    </row>
    <row r="884" spans="1:3" x14ac:dyDescent="0.25">
      <c r="A884" s="1">
        <v>41828</v>
      </c>
      <c r="B884" s="3">
        <v>55.979835000000001</v>
      </c>
      <c r="C884" s="11">
        <v>-7.307958610046141E-3</v>
      </c>
    </row>
    <row r="885" spans="1:3" x14ac:dyDescent="0.25">
      <c r="A885" s="1">
        <v>41829</v>
      </c>
      <c r="B885" s="3">
        <v>56.114009000000003</v>
      </c>
      <c r="C885" s="11">
        <v>2.3968273575654801E-3</v>
      </c>
    </row>
    <row r="886" spans="1:3" x14ac:dyDescent="0.25">
      <c r="A886" s="1">
        <v>41830</v>
      </c>
      <c r="B886" s="3">
        <v>56.478200000000001</v>
      </c>
      <c r="C886" s="11">
        <v>6.4901974834839929E-3</v>
      </c>
    </row>
    <row r="887" spans="1:3" x14ac:dyDescent="0.25">
      <c r="A887" s="1">
        <v>41831</v>
      </c>
      <c r="B887" s="3">
        <v>56.574038000000002</v>
      </c>
      <c r="C887" s="11">
        <v>1.6969025216809412E-3</v>
      </c>
    </row>
    <row r="888" spans="1:3" x14ac:dyDescent="0.25">
      <c r="A888" s="1">
        <v>41834</v>
      </c>
      <c r="B888" s="3">
        <v>56.813637</v>
      </c>
      <c r="C888" s="11">
        <v>4.2351405073825267E-3</v>
      </c>
    </row>
    <row r="889" spans="1:3" x14ac:dyDescent="0.25">
      <c r="A889" s="1">
        <v>41835</v>
      </c>
      <c r="B889" s="3">
        <v>56.909478999999997</v>
      </c>
      <c r="C889" s="11">
        <v>1.6869541374370653E-3</v>
      </c>
    </row>
    <row r="890" spans="1:3" x14ac:dyDescent="0.25">
      <c r="A890" s="1">
        <v>41836</v>
      </c>
      <c r="B890" s="3">
        <v>56.871141999999999</v>
      </c>
      <c r="C890" s="11">
        <v>-6.7364876069237096E-4</v>
      </c>
    </row>
    <row r="891" spans="1:3" x14ac:dyDescent="0.25">
      <c r="A891" s="1">
        <v>41837</v>
      </c>
      <c r="B891" s="3">
        <v>56.449449999999999</v>
      </c>
      <c r="C891" s="11">
        <v>-7.4148678076483886E-3</v>
      </c>
    </row>
    <row r="892" spans="1:3" x14ac:dyDescent="0.25">
      <c r="A892" s="1">
        <v>41838</v>
      </c>
      <c r="B892" s="3">
        <v>56.976565999999998</v>
      </c>
      <c r="C892" s="11">
        <v>9.3378412012871601E-3</v>
      </c>
    </row>
    <row r="893" spans="1:3" x14ac:dyDescent="0.25">
      <c r="A893" s="1">
        <v>41841</v>
      </c>
      <c r="B893" s="3">
        <v>56.411113</v>
      </c>
      <c r="C893" s="11">
        <v>-9.9243081796119136E-3</v>
      </c>
    </row>
    <row r="894" spans="1:3" x14ac:dyDescent="0.25">
      <c r="A894" s="1">
        <v>41842</v>
      </c>
      <c r="B894" s="3">
        <v>56.229016000000001</v>
      </c>
      <c r="C894" s="11">
        <v>-3.228034164119379E-3</v>
      </c>
    </row>
    <row r="895" spans="1:3" x14ac:dyDescent="0.25">
      <c r="A895" s="1">
        <v>41843</v>
      </c>
      <c r="B895" s="3">
        <v>56.008584999999997</v>
      </c>
      <c r="C895" s="11">
        <v>-3.9202357729326955E-3</v>
      </c>
    </row>
    <row r="896" spans="1:3" x14ac:dyDescent="0.25">
      <c r="A896" s="1">
        <v>41844</v>
      </c>
      <c r="B896" s="3">
        <v>58.442909</v>
      </c>
      <c r="C896" s="11">
        <v>4.3463408332847613E-2</v>
      </c>
    </row>
    <row r="897" spans="1:3" x14ac:dyDescent="0.25">
      <c r="A897" s="1">
        <v>41845</v>
      </c>
      <c r="B897" s="3">
        <v>58.998778999999999</v>
      </c>
      <c r="C897" s="11">
        <v>9.5113335306426777E-3</v>
      </c>
    </row>
    <row r="898" spans="1:3" x14ac:dyDescent="0.25">
      <c r="A898" s="1">
        <v>41848</v>
      </c>
      <c r="B898" s="3">
        <v>59.190455</v>
      </c>
      <c r="C898" s="11">
        <v>3.2488129966215247E-3</v>
      </c>
    </row>
    <row r="899" spans="1:3" x14ac:dyDescent="0.25">
      <c r="A899" s="1">
        <v>41849</v>
      </c>
      <c r="B899" s="3">
        <v>58.174559000000002</v>
      </c>
      <c r="C899" s="11">
        <v>-1.7163172677081093E-2</v>
      </c>
    </row>
    <row r="900" spans="1:3" x14ac:dyDescent="0.25">
      <c r="A900" s="1">
        <v>41850</v>
      </c>
      <c r="B900" s="3">
        <v>57.206578999999998</v>
      </c>
      <c r="C900" s="11">
        <v>-1.6639232280213835E-2</v>
      </c>
    </row>
    <row r="901" spans="1:3" x14ac:dyDescent="0.25">
      <c r="A901" s="1">
        <v>41851</v>
      </c>
      <c r="B901" s="3">
        <v>56.315271000000003</v>
      </c>
      <c r="C901" s="11">
        <v>-1.5580515660619999E-2</v>
      </c>
    </row>
    <row r="902" spans="1:3" x14ac:dyDescent="0.25">
      <c r="A902" s="1">
        <v>41852</v>
      </c>
      <c r="B902" s="3">
        <v>56.257770000000001</v>
      </c>
      <c r="C902" s="11">
        <v>-1.0210551947801515E-3</v>
      </c>
    </row>
    <row r="903" spans="1:3" x14ac:dyDescent="0.25">
      <c r="A903" s="1">
        <v>41855</v>
      </c>
      <c r="B903" s="3">
        <v>56.602792999999998</v>
      </c>
      <c r="C903" s="11">
        <v>6.13289506498387E-3</v>
      </c>
    </row>
    <row r="904" spans="1:3" x14ac:dyDescent="0.25">
      <c r="A904" s="1">
        <v>41856</v>
      </c>
      <c r="B904" s="3">
        <v>56.574038000000002</v>
      </c>
      <c r="C904" s="11">
        <v>-5.0801380066168743E-4</v>
      </c>
    </row>
    <row r="905" spans="1:3" x14ac:dyDescent="0.25">
      <c r="A905" s="1">
        <v>41857</v>
      </c>
      <c r="B905" s="3">
        <v>57.676194000000002</v>
      </c>
      <c r="C905" s="11">
        <v>1.9481656939531182E-2</v>
      </c>
    </row>
    <row r="906" spans="1:3" x14ac:dyDescent="0.25">
      <c r="A906" s="1">
        <v>41858</v>
      </c>
      <c r="B906" s="3">
        <v>57.446176999999999</v>
      </c>
      <c r="C906" s="11">
        <v>-3.9880752186942795E-3</v>
      </c>
    </row>
    <row r="907" spans="1:3" x14ac:dyDescent="0.25">
      <c r="A907" s="1">
        <v>41859</v>
      </c>
      <c r="B907" s="3">
        <v>57.887042000000001</v>
      </c>
      <c r="C907" s="11">
        <v>7.6744010310730044E-3</v>
      </c>
    </row>
    <row r="908" spans="1:3" x14ac:dyDescent="0.25">
      <c r="A908" s="1">
        <v>41862</v>
      </c>
      <c r="B908" s="3">
        <v>58.069135000000003</v>
      </c>
      <c r="C908" s="11">
        <v>3.1456608199120252E-3</v>
      </c>
    </row>
    <row r="909" spans="1:3" x14ac:dyDescent="0.25">
      <c r="A909" s="1">
        <v>41863</v>
      </c>
      <c r="B909" s="3">
        <v>57.887042000000001</v>
      </c>
      <c r="C909" s="11">
        <v>-3.1357966671968136E-3</v>
      </c>
    </row>
    <row r="910" spans="1:3" x14ac:dyDescent="0.25">
      <c r="A910" s="1">
        <v>41864</v>
      </c>
      <c r="B910" s="3">
        <v>57.906205999999997</v>
      </c>
      <c r="C910" s="11">
        <v>3.3105854674689381E-4</v>
      </c>
    </row>
    <row r="911" spans="1:3" x14ac:dyDescent="0.25">
      <c r="A911" s="1">
        <v>41865</v>
      </c>
      <c r="B911" s="3">
        <v>58.002048000000002</v>
      </c>
      <c r="C911" s="11">
        <v>1.6551248410231652E-3</v>
      </c>
    </row>
    <row r="912" spans="1:3" x14ac:dyDescent="0.25">
      <c r="A912" s="1">
        <v>41866</v>
      </c>
      <c r="B912" s="3">
        <v>57.887042000000001</v>
      </c>
      <c r="C912" s="11">
        <v>-1.9827920558943201E-3</v>
      </c>
    </row>
    <row r="913" spans="1:3" x14ac:dyDescent="0.25">
      <c r="A913" s="1">
        <v>41869</v>
      </c>
      <c r="B913" s="3">
        <v>58.299151999999999</v>
      </c>
      <c r="C913" s="11">
        <v>7.1192098570177142E-3</v>
      </c>
    </row>
    <row r="914" spans="1:3" x14ac:dyDescent="0.25">
      <c r="A914" s="1">
        <v>41870</v>
      </c>
      <c r="B914" s="3">
        <v>58.596252</v>
      </c>
      <c r="C914" s="11">
        <v>5.0961290140206566E-3</v>
      </c>
    </row>
    <row r="915" spans="1:3" x14ac:dyDescent="0.25">
      <c r="A915" s="1">
        <v>41871</v>
      </c>
      <c r="B915" s="3">
        <v>58.385404000000001</v>
      </c>
      <c r="C915" s="11">
        <v>-3.5983188822383827E-3</v>
      </c>
    </row>
    <row r="916" spans="1:3" x14ac:dyDescent="0.25">
      <c r="A916" s="1">
        <v>41872</v>
      </c>
      <c r="B916" s="3">
        <v>58.596252</v>
      </c>
      <c r="C916" s="11">
        <v>3.6113135399388277E-3</v>
      </c>
    </row>
    <row r="917" spans="1:3" x14ac:dyDescent="0.25">
      <c r="A917" s="1">
        <v>41873</v>
      </c>
      <c r="B917" s="3">
        <v>57.963711000000004</v>
      </c>
      <c r="C917" s="11">
        <v>-1.0794905448901344E-2</v>
      </c>
    </row>
    <row r="918" spans="1:3" x14ac:dyDescent="0.25">
      <c r="A918" s="1">
        <v>41876</v>
      </c>
      <c r="B918" s="3">
        <v>58.423740000000002</v>
      </c>
      <c r="C918" s="11">
        <v>7.9365001319532252E-3</v>
      </c>
    </row>
    <row r="919" spans="1:3" x14ac:dyDescent="0.25">
      <c r="A919" s="1">
        <v>41877</v>
      </c>
      <c r="B919" s="3">
        <v>58.347071</v>
      </c>
      <c r="C919" s="11">
        <v>-1.3122918868255016E-3</v>
      </c>
    </row>
    <row r="920" spans="1:3" x14ac:dyDescent="0.25">
      <c r="A920" s="1">
        <v>41878</v>
      </c>
      <c r="B920" s="3">
        <v>59.247959999999999</v>
      </c>
      <c r="C920" s="11">
        <v>1.544017522319157E-2</v>
      </c>
    </row>
    <row r="921" spans="1:3" x14ac:dyDescent="0.25">
      <c r="A921" s="1">
        <v>41879</v>
      </c>
      <c r="B921" s="3">
        <v>59.890087000000001</v>
      </c>
      <c r="C921" s="11">
        <v>1.0837959652956863E-2</v>
      </c>
    </row>
    <row r="922" spans="1:3" x14ac:dyDescent="0.25">
      <c r="A922" s="1">
        <v>41880</v>
      </c>
      <c r="B922" s="3">
        <v>60.302193000000003</v>
      </c>
      <c r="C922" s="11">
        <v>6.8810385932483523E-3</v>
      </c>
    </row>
    <row r="923" spans="1:3" x14ac:dyDescent="0.25">
      <c r="A923" s="1">
        <v>41884</v>
      </c>
      <c r="B923" s="3">
        <v>60.407617000000002</v>
      </c>
      <c r="C923" s="11">
        <v>1.7482614604082357E-3</v>
      </c>
    </row>
    <row r="924" spans="1:3" x14ac:dyDescent="0.25">
      <c r="A924" s="1">
        <v>41885</v>
      </c>
      <c r="B924" s="3">
        <v>60.829312999999999</v>
      </c>
      <c r="C924" s="11">
        <v>6.9808415054677152E-3</v>
      </c>
    </row>
    <row r="925" spans="1:3" x14ac:dyDescent="0.25">
      <c r="A925" s="1">
        <v>41886</v>
      </c>
      <c r="B925" s="3">
        <v>59.985925000000002</v>
      </c>
      <c r="C925" s="11">
        <v>-1.3864828623002817E-2</v>
      </c>
    </row>
    <row r="926" spans="1:3" x14ac:dyDescent="0.25">
      <c r="A926" s="1">
        <v>41887</v>
      </c>
      <c r="B926" s="3">
        <v>59.640901999999997</v>
      </c>
      <c r="C926" s="11">
        <v>-5.75173259393774E-3</v>
      </c>
    </row>
    <row r="927" spans="1:3" x14ac:dyDescent="0.25">
      <c r="A927" s="1">
        <v>41890</v>
      </c>
      <c r="B927" s="3">
        <v>59.717574999999997</v>
      </c>
      <c r="C927" s="11">
        <v>1.28557747164856E-3</v>
      </c>
    </row>
    <row r="928" spans="1:3" x14ac:dyDescent="0.25">
      <c r="A928" s="1">
        <v>41891</v>
      </c>
      <c r="B928" s="3">
        <v>59.660069999999997</v>
      </c>
      <c r="C928" s="11">
        <v>-9.6294934950052861E-4</v>
      </c>
    </row>
    <row r="929" spans="1:3" x14ac:dyDescent="0.25">
      <c r="A929" s="1">
        <v>41892</v>
      </c>
      <c r="B929" s="3">
        <v>60.100931000000003</v>
      </c>
      <c r="C929" s="11">
        <v>7.3895488221855134E-3</v>
      </c>
    </row>
    <row r="930" spans="1:3" x14ac:dyDescent="0.25">
      <c r="A930" s="1">
        <v>41893</v>
      </c>
      <c r="B930" s="3">
        <v>60.583281999999997</v>
      </c>
      <c r="C930" s="11">
        <v>8.0256826637177085E-3</v>
      </c>
    </row>
    <row r="931" spans="1:3" x14ac:dyDescent="0.25">
      <c r="A931" s="1">
        <v>41894</v>
      </c>
      <c r="B931" s="3">
        <v>59.695757999999998</v>
      </c>
      <c r="C931" s="11">
        <v>-1.4649652027765666E-2</v>
      </c>
    </row>
    <row r="932" spans="1:3" x14ac:dyDescent="0.25">
      <c r="A932" s="1">
        <v>41897</v>
      </c>
      <c r="B932" s="3">
        <v>60.313166000000002</v>
      </c>
      <c r="C932" s="11">
        <v>1.0342577440762285E-2</v>
      </c>
    </row>
    <row r="933" spans="1:3" x14ac:dyDescent="0.25">
      <c r="A933" s="1">
        <v>41898</v>
      </c>
      <c r="B933" s="3">
        <v>61.268219000000002</v>
      </c>
      <c r="C933" s="11">
        <v>1.5834900790981515E-2</v>
      </c>
    </row>
    <row r="934" spans="1:3" x14ac:dyDescent="0.25">
      <c r="A934" s="1">
        <v>41899</v>
      </c>
      <c r="B934" s="3">
        <v>60.901634999999999</v>
      </c>
      <c r="C934" s="11">
        <v>-5.9832651574220413E-3</v>
      </c>
    </row>
    <row r="935" spans="1:3" x14ac:dyDescent="0.25">
      <c r="A935" s="1">
        <v>41900</v>
      </c>
      <c r="B935" s="3">
        <v>61.123516000000002</v>
      </c>
      <c r="C935" s="11">
        <v>3.6432683621712837E-3</v>
      </c>
    </row>
    <row r="936" spans="1:3" x14ac:dyDescent="0.25">
      <c r="A936" s="1">
        <v>41901</v>
      </c>
      <c r="B936" s="3">
        <v>61.904921999999999</v>
      </c>
      <c r="C936" s="11">
        <v>1.2784048613957301E-2</v>
      </c>
    </row>
    <row r="937" spans="1:3" x14ac:dyDescent="0.25">
      <c r="A937" s="1">
        <v>41904</v>
      </c>
      <c r="B937" s="3">
        <v>63.014330999999999</v>
      </c>
      <c r="C937" s="11">
        <v>1.7921175960774159E-2</v>
      </c>
    </row>
    <row r="938" spans="1:3" x14ac:dyDescent="0.25">
      <c r="A938" s="1">
        <v>41905</v>
      </c>
      <c r="B938" s="3">
        <v>61.547984</v>
      </c>
      <c r="C938" s="11">
        <v>-2.3270055822698473E-2</v>
      </c>
    </row>
    <row r="939" spans="1:3" x14ac:dyDescent="0.25">
      <c r="A939" s="1">
        <v>41906</v>
      </c>
      <c r="B939" s="3">
        <v>62.647747000000003</v>
      </c>
      <c r="C939" s="11">
        <v>1.7868383796291409E-2</v>
      </c>
    </row>
    <row r="940" spans="1:3" x14ac:dyDescent="0.25">
      <c r="A940" s="1">
        <v>41907</v>
      </c>
      <c r="B940" s="3">
        <v>61.692689999999999</v>
      </c>
      <c r="C940" s="11">
        <v>-1.5244873849972666E-2</v>
      </c>
    </row>
    <row r="941" spans="1:3" x14ac:dyDescent="0.25">
      <c r="A941" s="1">
        <v>41908</v>
      </c>
      <c r="B941" s="3">
        <v>61.789163000000002</v>
      </c>
      <c r="C941" s="11">
        <v>1.5637671173035759E-3</v>
      </c>
    </row>
    <row r="942" spans="1:3" x14ac:dyDescent="0.25">
      <c r="A942" s="1">
        <v>41911</v>
      </c>
      <c r="B942" s="3">
        <v>61.827744000000003</v>
      </c>
      <c r="C942" s="11">
        <v>6.2439751773301483E-4</v>
      </c>
    </row>
    <row r="943" spans="1:3" x14ac:dyDescent="0.25">
      <c r="A943" s="1">
        <v>41912</v>
      </c>
      <c r="B943" s="3">
        <v>62.03998</v>
      </c>
      <c r="C943" s="11">
        <v>3.4326984338939681E-3</v>
      </c>
    </row>
    <row r="944" spans="1:3" x14ac:dyDescent="0.25">
      <c r="A944" s="1">
        <v>41913</v>
      </c>
      <c r="B944" s="3">
        <v>61.326103000000003</v>
      </c>
      <c r="C944" s="11">
        <v>-1.1506725179472923E-2</v>
      </c>
    </row>
    <row r="945" spans="1:3" x14ac:dyDescent="0.25">
      <c r="A945" s="1">
        <v>41914</v>
      </c>
      <c r="B945" s="3">
        <v>61.355043000000002</v>
      </c>
      <c r="C945" s="11">
        <v>4.7190345683629419E-4</v>
      </c>
    </row>
    <row r="946" spans="1:3" x14ac:dyDescent="0.25">
      <c r="A946" s="1">
        <v>41915</v>
      </c>
      <c r="B946" s="3">
        <v>62.454802000000001</v>
      </c>
      <c r="C946" s="11">
        <v>1.7924508666712184E-2</v>
      </c>
    </row>
    <row r="947" spans="1:3" x14ac:dyDescent="0.25">
      <c r="A947" s="1">
        <v>41918</v>
      </c>
      <c r="B947" s="3">
        <v>62.406571999999997</v>
      </c>
      <c r="C947" s="11">
        <v>-7.7223845814135749E-4</v>
      </c>
    </row>
    <row r="948" spans="1:3" x14ac:dyDescent="0.25">
      <c r="A948" s="1">
        <v>41919</v>
      </c>
      <c r="B948" s="3">
        <v>61.904921999999999</v>
      </c>
      <c r="C948" s="11">
        <v>-8.0384162103952442E-3</v>
      </c>
    </row>
    <row r="949" spans="1:3" x14ac:dyDescent="0.25">
      <c r="A949" s="1">
        <v>41920</v>
      </c>
      <c r="B949" s="3">
        <v>62.898564</v>
      </c>
      <c r="C949" s="11">
        <v>1.6051098489389928E-2</v>
      </c>
    </row>
    <row r="950" spans="1:3" x14ac:dyDescent="0.25">
      <c r="A950" s="1">
        <v>41921</v>
      </c>
      <c r="B950" s="3">
        <v>61.991748999999999</v>
      </c>
      <c r="C950" s="11">
        <v>-1.4417101795837528E-2</v>
      </c>
    </row>
    <row r="951" spans="1:3" x14ac:dyDescent="0.25">
      <c r="A951" s="1">
        <v>41922</v>
      </c>
      <c r="B951" s="3">
        <v>62.155746999999998</v>
      </c>
      <c r="C951" s="11">
        <v>2.6454810945888852E-3</v>
      </c>
    </row>
    <row r="952" spans="1:3" x14ac:dyDescent="0.25">
      <c r="A952" s="1">
        <v>41925</v>
      </c>
      <c r="B952" s="3">
        <v>61.538338000000003</v>
      </c>
      <c r="C952" s="11">
        <v>-9.9332568555566547E-3</v>
      </c>
    </row>
    <row r="953" spans="1:3" x14ac:dyDescent="0.25">
      <c r="A953" s="1">
        <v>41926</v>
      </c>
      <c r="B953" s="3">
        <v>61.818103000000001</v>
      </c>
      <c r="C953" s="11">
        <v>4.5461903764771414E-3</v>
      </c>
    </row>
    <row r="954" spans="1:3" x14ac:dyDescent="0.25">
      <c r="A954" s="1">
        <v>41927</v>
      </c>
      <c r="B954" s="3">
        <v>59.946579</v>
      </c>
      <c r="C954" s="11">
        <v>-3.0274691541408199E-2</v>
      </c>
    </row>
    <row r="955" spans="1:3" x14ac:dyDescent="0.25">
      <c r="A955" s="1">
        <v>41928</v>
      </c>
      <c r="B955" s="3">
        <v>59.666814000000002</v>
      </c>
      <c r="C955" s="11">
        <v>-4.6669051790261063E-3</v>
      </c>
    </row>
    <row r="956" spans="1:3" x14ac:dyDescent="0.25">
      <c r="A956" s="1">
        <v>41929</v>
      </c>
      <c r="B956" s="3">
        <v>60.863045999999997</v>
      </c>
      <c r="C956" s="11">
        <v>2.0048531500274084E-2</v>
      </c>
    </row>
    <row r="957" spans="1:3" x14ac:dyDescent="0.25">
      <c r="A957" s="1">
        <v>41932</v>
      </c>
      <c r="B957" s="3">
        <v>62.589860000000002</v>
      </c>
      <c r="C957" s="11">
        <v>2.8372125838066083E-2</v>
      </c>
    </row>
    <row r="958" spans="1:3" x14ac:dyDescent="0.25">
      <c r="A958" s="1">
        <v>41933</v>
      </c>
      <c r="B958" s="3">
        <v>63.05292</v>
      </c>
      <c r="C958" s="11">
        <v>7.3983229871419859E-3</v>
      </c>
    </row>
    <row r="959" spans="1:3" x14ac:dyDescent="0.25">
      <c r="A959" s="1">
        <v>41934</v>
      </c>
      <c r="B959" s="3">
        <v>63.120449000000001</v>
      </c>
      <c r="C959" s="11">
        <v>1.0709892579122489E-3</v>
      </c>
    </row>
    <row r="960" spans="1:3" x14ac:dyDescent="0.25">
      <c r="A960" s="1">
        <v>41935</v>
      </c>
      <c r="B960" s="3">
        <v>64.586793</v>
      </c>
      <c r="C960" s="11">
        <v>2.3230886713115736E-2</v>
      </c>
    </row>
    <row r="961" spans="1:3" x14ac:dyDescent="0.25">
      <c r="A961" s="1">
        <v>41936</v>
      </c>
      <c r="B961" s="3">
        <v>64.442093</v>
      </c>
      <c r="C961" s="11">
        <v>-2.2403961131806046E-3</v>
      </c>
    </row>
    <row r="962" spans="1:3" x14ac:dyDescent="0.25">
      <c r="A962" s="1">
        <v>41939</v>
      </c>
      <c r="B962" s="3">
        <v>65.522554999999997</v>
      </c>
      <c r="C962" s="11">
        <v>1.6766401426471317E-2</v>
      </c>
    </row>
    <row r="963" spans="1:3" x14ac:dyDescent="0.25">
      <c r="A963" s="1">
        <v>41940</v>
      </c>
      <c r="B963" s="3">
        <v>65.503264000000001</v>
      </c>
      <c r="C963" s="11">
        <v>-2.944177008969737E-4</v>
      </c>
    </row>
    <row r="964" spans="1:3" x14ac:dyDescent="0.25">
      <c r="A964" s="1">
        <v>41941</v>
      </c>
      <c r="B964" s="3">
        <v>65.329616999999999</v>
      </c>
      <c r="C964" s="11">
        <v>-2.6509671334851732E-3</v>
      </c>
    </row>
    <row r="965" spans="1:3" x14ac:dyDescent="0.25">
      <c r="A965" s="1">
        <v>41942</v>
      </c>
      <c r="B965" s="3">
        <v>66.506555000000006</v>
      </c>
      <c r="C965" s="11">
        <v>1.8015381905575948E-2</v>
      </c>
    </row>
    <row r="966" spans="1:3" x14ac:dyDescent="0.25">
      <c r="A966" s="1">
        <v>41943</v>
      </c>
      <c r="B966" s="3">
        <v>66.805610000000001</v>
      </c>
      <c r="C966" s="11">
        <v>4.4966244304790043E-3</v>
      </c>
    </row>
    <row r="967" spans="1:3" x14ac:dyDescent="0.25">
      <c r="A967" s="1">
        <v>41946</v>
      </c>
      <c r="B967" s="3">
        <v>67.075725000000006</v>
      </c>
      <c r="C967" s="11">
        <v>4.0432981601396063E-3</v>
      </c>
    </row>
    <row r="968" spans="1:3" x14ac:dyDescent="0.25">
      <c r="A968" s="1">
        <v>41947</v>
      </c>
      <c r="B968" s="3">
        <v>67.866781000000003</v>
      </c>
      <c r="C968" s="11">
        <v>1.1793476701146315E-2</v>
      </c>
    </row>
    <row r="969" spans="1:3" x14ac:dyDescent="0.25">
      <c r="A969" s="1">
        <v>41948</v>
      </c>
      <c r="B969" s="3">
        <v>66.564435000000003</v>
      </c>
      <c r="C969" s="11">
        <v>-1.9189741738303456E-2</v>
      </c>
    </row>
    <row r="970" spans="1:3" x14ac:dyDescent="0.25">
      <c r="A970" s="1">
        <v>41949</v>
      </c>
      <c r="B970" s="3">
        <v>67.471256999999994</v>
      </c>
      <c r="C970" s="11">
        <v>1.3623220868621376E-2</v>
      </c>
    </row>
    <row r="971" spans="1:3" x14ac:dyDescent="0.25">
      <c r="A971" s="1">
        <v>41950</v>
      </c>
      <c r="B971" s="3">
        <v>67.480897999999996</v>
      </c>
      <c r="C971" s="11">
        <v>1.4289047556950081E-4</v>
      </c>
    </row>
    <row r="972" spans="1:3" x14ac:dyDescent="0.25">
      <c r="A972" s="1">
        <v>41953</v>
      </c>
      <c r="B972" s="3">
        <v>67.982547999999994</v>
      </c>
      <c r="C972" s="11">
        <v>7.4339556062220447E-3</v>
      </c>
    </row>
    <row r="973" spans="1:3" x14ac:dyDescent="0.25">
      <c r="A973" s="1">
        <v>41954</v>
      </c>
      <c r="B973" s="3">
        <v>67.278312</v>
      </c>
      <c r="C973" s="11">
        <v>-1.0359070389653453E-2</v>
      </c>
    </row>
    <row r="974" spans="1:3" x14ac:dyDescent="0.25">
      <c r="A974" s="1">
        <v>41955</v>
      </c>
      <c r="B974" s="3">
        <v>68.165842999999995</v>
      </c>
      <c r="C974" s="11">
        <v>1.319193323399665E-2</v>
      </c>
    </row>
    <row r="975" spans="1:3" x14ac:dyDescent="0.25">
      <c r="A975" s="1">
        <v>41956</v>
      </c>
      <c r="B975" s="3">
        <v>68.214073999999997</v>
      </c>
      <c r="C975" s="11">
        <v>7.0755378173788957E-4</v>
      </c>
    </row>
    <row r="976" spans="1:3" x14ac:dyDescent="0.25">
      <c r="A976" s="1">
        <v>41957</v>
      </c>
      <c r="B976" s="3">
        <v>67.625604999999993</v>
      </c>
      <c r="C976" s="11">
        <v>-8.6267974553169702E-3</v>
      </c>
    </row>
    <row r="977" spans="1:3" x14ac:dyDescent="0.25">
      <c r="A977" s="1">
        <v>41960</v>
      </c>
      <c r="B977" s="3">
        <v>68.252662999999998</v>
      </c>
      <c r="C977" s="11">
        <v>9.2724937543997611E-3</v>
      </c>
    </row>
    <row r="978" spans="1:3" x14ac:dyDescent="0.25">
      <c r="A978" s="1">
        <v>41961</v>
      </c>
      <c r="B978" s="3">
        <v>68.397369999999995</v>
      </c>
      <c r="C978" s="11">
        <v>2.1201663589301535E-3</v>
      </c>
    </row>
    <row r="979" spans="1:3" x14ac:dyDescent="0.25">
      <c r="A979" s="1">
        <v>41962</v>
      </c>
      <c r="B979" s="3">
        <v>68.667484999999999</v>
      </c>
      <c r="C979" s="11">
        <v>3.9492015555569479E-3</v>
      </c>
    </row>
    <row r="980" spans="1:3" x14ac:dyDescent="0.25">
      <c r="A980" s="1">
        <v>41963</v>
      </c>
      <c r="B980" s="3">
        <v>69.227013999999997</v>
      </c>
      <c r="C980" s="11">
        <v>8.1483834743619598E-3</v>
      </c>
    </row>
    <row r="981" spans="1:3" x14ac:dyDescent="0.25">
      <c r="A981" s="1">
        <v>41964</v>
      </c>
      <c r="B981" s="3">
        <v>69.439250000000001</v>
      </c>
      <c r="C981" s="11">
        <v>3.0657974067754001E-3</v>
      </c>
    </row>
    <row r="982" spans="1:3" x14ac:dyDescent="0.25">
      <c r="A982" s="1">
        <v>41967</v>
      </c>
      <c r="B982" s="3">
        <v>70.124187000000006</v>
      </c>
      <c r="C982" s="11">
        <v>9.8638306145300385E-3</v>
      </c>
    </row>
    <row r="983" spans="1:3" x14ac:dyDescent="0.25">
      <c r="A983" s="1">
        <v>41968</v>
      </c>
      <c r="B983" s="3">
        <v>70.674066999999994</v>
      </c>
      <c r="C983" s="11">
        <v>7.8415169362318227E-3</v>
      </c>
    </row>
    <row r="984" spans="1:3" x14ac:dyDescent="0.25">
      <c r="A984" s="1">
        <v>41969</v>
      </c>
      <c r="B984" s="3">
        <v>70.317125000000004</v>
      </c>
      <c r="C984" s="11">
        <v>-5.0505371369103389E-3</v>
      </c>
    </row>
    <row r="985" spans="1:3" x14ac:dyDescent="0.25">
      <c r="A985" s="1">
        <v>41971</v>
      </c>
      <c r="B985" s="3">
        <v>71.387944000000005</v>
      </c>
      <c r="C985" s="11">
        <v>1.5228424085882352E-2</v>
      </c>
    </row>
    <row r="986" spans="1:3" x14ac:dyDescent="0.25">
      <c r="A986" s="1">
        <v>41974</v>
      </c>
      <c r="B986" s="3">
        <v>70.452181999999993</v>
      </c>
      <c r="C986" s="11">
        <v>-1.310812369102563E-2</v>
      </c>
    </row>
    <row r="987" spans="1:3" x14ac:dyDescent="0.25">
      <c r="A987" s="1">
        <v>41975</v>
      </c>
      <c r="B987" s="3">
        <v>70.992412999999999</v>
      </c>
      <c r="C987" s="11">
        <v>7.6680520697003495E-3</v>
      </c>
    </row>
    <row r="988" spans="1:3" x14ac:dyDescent="0.25">
      <c r="A988" s="1">
        <v>41976</v>
      </c>
      <c r="B988" s="3">
        <v>69.844423000000006</v>
      </c>
      <c r="C988" s="11">
        <v>-1.617060121621719E-2</v>
      </c>
    </row>
    <row r="989" spans="1:3" x14ac:dyDescent="0.25">
      <c r="A989" s="1">
        <v>41977</v>
      </c>
      <c r="B989" s="3">
        <v>69.574307000000005</v>
      </c>
      <c r="C989" s="11">
        <v>-3.8673953967663468E-3</v>
      </c>
    </row>
    <row r="990" spans="1:3" x14ac:dyDescent="0.25">
      <c r="A990" s="1">
        <v>41978</v>
      </c>
      <c r="B990" s="3">
        <v>69.400660999999999</v>
      </c>
      <c r="C990" s="11">
        <v>-2.4958351363816682E-3</v>
      </c>
    </row>
    <row r="991" spans="1:3" x14ac:dyDescent="0.25">
      <c r="A991" s="1">
        <v>41981</v>
      </c>
      <c r="B991" s="3">
        <v>69.227013999999997</v>
      </c>
      <c r="C991" s="11">
        <v>-2.5020943244330562E-3</v>
      </c>
    </row>
    <row r="992" spans="1:3" x14ac:dyDescent="0.25">
      <c r="A992" s="1">
        <v>41982</v>
      </c>
      <c r="B992" s="3">
        <v>68.735014000000007</v>
      </c>
      <c r="C992" s="11">
        <v>-7.1070521689696195E-3</v>
      </c>
    </row>
    <row r="993" spans="1:3" x14ac:dyDescent="0.25">
      <c r="A993" s="1">
        <v>41983</v>
      </c>
      <c r="B993" s="3">
        <v>68.725364999999996</v>
      </c>
      <c r="C993" s="11">
        <v>-1.4037969061896506E-4</v>
      </c>
    </row>
    <row r="994" spans="1:3" x14ac:dyDescent="0.25">
      <c r="A994" s="1">
        <v>41984</v>
      </c>
      <c r="B994" s="3">
        <v>68.919422999999995</v>
      </c>
      <c r="C994" s="11">
        <v>2.8236736174482055E-3</v>
      </c>
    </row>
    <row r="995" spans="1:3" x14ac:dyDescent="0.25">
      <c r="A995" s="1">
        <v>41985</v>
      </c>
      <c r="B995" s="3">
        <v>68.123788000000005</v>
      </c>
      <c r="C995" s="11">
        <v>-1.1544423405866155E-2</v>
      </c>
    </row>
    <row r="996" spans="1:3" x14ac:dyDescent="0.25">
      <c r="A996" s="1">
        <v>41988</v>
      </c>
      <c r="B996" s="3">
        <v>67.832706999999999</v>
      </c>
      <c r="C996" s="11">
        <v>-4.2728246409316738E-3</v>
      </c>
    </row>
    <row r="997" spans="1:3" x14ac:dyDescent="0.25">
      <c r="A997" s="1">
        <v>41989</v>
      </c>
      <c r="B997" s="3">
        <v>67.813297000000006</v>
      </c>
      <c r="C997" s="11">
        <v>-2.8614514823938086E-4</v>
      </c>
    </row>
    <row r="998" spans="1:3" x14ac:dyDescent="0.25">
      <c r="A998" s="1">
        <v>41990</v>
      </c>
      <c r="B998" s="3">
        <v>68.414877000000004</v>
      </c>
      <c r="C998" s="11">
        <v>8.8711215442009612E-3</v>
      </c>
    </row>
    <row r="999" spans="1:3" x14ac:dyDescent="0.25">
      <c r="A999" s="1">
        <v>41991</v>
      </c>
      <c r="B999" s="3">
        <v>70.161388000000002</v>
      </c>
      <c r="C999" s="11">
        <v>2.552823415877804E-2</v>
      </c>
    </row>
    <row r="1000" spans="1:3" x14ac:dyDescent="0.25">
      <c r="A1000" s="1">
        <v>41992</v>
      </c>
      <c r="B1000" s="3">
        <v>69.530708000000004</v>
      </c>
      <c r="C1000" s="11">
        <v>-8.9889897845236207E-3</v>
      </c>
    </row>
    <row r="1001" spans="1:3" x14ac:dyDescent="0.25">
      <c r="A1001" s="1">
        <v>41995</v>
      </c>
      <c r="B1001" s="3">
        <v>70.598021000000003</v>
      </c>
      <c r="C1001" s="11">
        <v>1.5350239206538765E-2</v>
      </c>
    </row>
    <row r="1002" spans="1:3" x14ac:dyDescent="0.25">
      <c r="A1002" s="1">
        <v>41996</v>
      </c>
      <c r="B1002" s="3">
        <v>71.267512999999994</v>
      </c>
      <c r="C1002" s="11">
        <v>9.4831553422721447E-3</v>
      </c>
    </row>
    <row r="1003" spans="1:3" x14ac:dyDescent="0.25">
      <c r="A1003" s="1">
        <v>41997</v>
      </c>
      <c r="B1003" s="3">
        <v>71.296627999999998</v>
      </c>
      <c r="C1003" s="11">
        <v>4.0853116342090464E-4</v>
      </c>
    </row>
    <row r="1004" spans="1:3" x14ac:dyDescent="0.25">
      <c r="A1004" s="1">
        <v>41999</v>
      </c>
      <c r="B1004" s="3">
        <v>70.937619999999995</v>
      </c>
      <c r="C1004" s="11">
        <v>-5.0354134560193073E-3</v>
      </c>
    </row>
    <row r="1005" spans="1:3" x14ac:dyDescent="0.25">
      <c r="A1005" s="1">
        <v>42002</v>
      </c>
      <c r="B1005" s="3">
        <v>70.743565000000004</v>
      </c>
      <c r="C1005" s="11">
        <v>-2.7355724649345673E-3</v>
      </c>
    </row>
    <row r="1006" spans="1:3" x14ac:dyDescent="0.25">
      <c r="A1006" s="1">
        <v>42003</v>
      </c>
      <c r="B1006" s="3">
        <v>70.539799000000002</v>
      </c>
      <c r="C1006" s="11">
        <v>-2.8803467848984095E-3</v>
      </c>
    </row>
    <row r="1007" spans="1:3" x14ac:dyDescent="0.25">
      <c r="A1007" s="1">
        <v>42004</v>
      </c>
      <c r="B1007" s="3">
        <v>69.550110000000004</v>
      </c>
      <c r="C1007" s="11">
        <v>-1.4030221435703247E-2</v>
      </c>
    </row>
    <row r="1008" spans="1:3" x14ac:dyDescent="0.25">
      <c r="A1008" s="1">
        <v>42006</v>
      </c>
      <c r="B1008" s="3">
        <v>69.472485000000006</v>
      </c>
      <c r="C1008" s="11">
        <v>-1.116101757423498E-3</v>
      </c>
    </row>
    <row r="1009" spans="1:3" x14ac:dyDescent="0.25">
      <c r="A1009" s="1">
        <v>42009</v>
      </c>
      <c r="B1009" s="3">
        <v>69.259021000000004</v>
      </c>
      <c r="C1009" s="11">
        <v>-3.0726409167600938E-3</v>
      </c>
    </row>
    <row r="1010" spans="1:3" x14ac:dyDescent="0.25">
      <c r="A1010" s="1">
        <v>42010</v>
      </c>
      <c r="B1010" s="3">
        <v>69.356055999999995</v>
      </c>
      <c r="C1010" s="11">
        <v>1.4010449266961354E-3</v>
      </c>
    </row>
    <row r="1011" spans="1:3" x14ac:dyDescent="0.25">
      <c r="A1011" s="1">
        <v>42011</v>
      </c>
      <c r="B1011" s="3">
        <v>70.365146999999993</v>
      </c>
      <c r="C1011" s="11">
        <v>1.4549428819885577E-2</v>
      </c>
    </row>
    <row r="1012" spans="1:3" x14ac:dyDescent="0.25">
      <c r="A1012" s="1">
        <v>42012</v>
      </c>
      <c r="B1012" s="3">
        <v>71.995227999999997</v>
      </c>
      <c r="C1012" s="11">
        <v>2.3166028488507306E-2</v>
      </c>
    </row>
    <row r="1013" spans="1:3" x14ac:dyDescent="0.25">
      <c r="A1013" s="1">
        <v>42013</v>
      </c>
      <c r="B1013" s="3">
        <v>71.655629000000005</v>
      </c>
      <c r="C1013" s="11">
        <v>-4.7169654077627568E-3</v>
      </c>
    </row>
    <row r="1014" spans="1:3" x14ac:dyDescent="0.25">
      <c r="A1014" s="1">
        <v>42016</v>
      </c>
      <c r="B1014" s="3">
        <v>71.054057</v>
      </c>
      <c r="C1014" s="11">
        <v>-8.3953209035399629E-3</v>
      </c>
    </row>
    <row r="1015" spans="1:3" x14ac:dyDescent="0.25">
      <c r="A1015" s="1">
        <v>42017</v>
      </c>
      <c r="B1015" s="3">
        <v>71.597414000000001</v>
      </c>
      <c r="C1015" s="11">
        <v>7.6470932546469561E-3</v>
      </c>
    </row>
    <row r="1016" spans="1:3" x14ac:dyDescent="0.25">
      <c r="A1016" s="1">
        <v>42018</v>
      </c>
      <c r="B1016" s="3">
        <v>72.587102999999999</v>
      </c>
      <c r="C1016" s="11">
        <v>1.3822971315695822E-2</v>
      </c>
    </row>
    <row r="1017" spans="1:3" x14ac:dyDescent="0.25">
      <c r="A1017" s="1">
        <v>42019</v>
      </c>
      <c r="B1017" s="3">
        <v>73.266307999999995</v>
      </c>
      <c r="C1017" s="11">
        <v>9.3571030104341816E-3</v>
      </c>
    </row>
    <row r="1018" spans="1:3" x14ac:dyDescent="0.25">
      <c r="A1018" s="1">
        <v>42020</v>
      </c>
      <c r="B1018" s="3">
        <v>74.188077000000007</v>
      </c>
      <c r="C1018" s="11">
        <v>1.2581076147579483E-2</v>
      </c>
    </row>
    <row r="1019" spans="1:3" x14ac:dyDescent="0.25">
      <c r="A1019" s="1">
        <v>42024</v>
      </c>
      <c r="B1019" s="3">
        <v>75.488264000000001</v>
      </c>
      <c r="C1019" s="11">
        <v>1.7525551983238411E-2</v>
      </c>
    </row>
    <row r="1020" spans="1:3" x14ac:dyDescent="0.25">
      <c r="A1020" s="1">
        <v>42025</v>
      </c>
      <c r="B1020" s="3">
        <v>76.400328000000002</v>
      </c>
      <c r="C1020" s="11">
        <v>1.2082195982146323E-2</v>
      </c>
    </row>
    <row r="1021" spans="1:3" x14ac:dyDescent="0.25">
      <c r="A1021" s="1">
        <v>42026</v>
      </c>
      <c r="B1021" s="3">
        <v>76.982498000000007</v>
      </c>
      <c r="C1021" s="11">
        <v>7.6199934639024714E-3</v>
      </c>
    </row>
    <row r="1022" spans="1:3" x14ac:dyDescent="0.25">
      <c r="A1022" s="1">
        <v>42027</v>
      </c>
      <c r="B1022" s="3">
        <v>76.177166</v>
      </c>
      <c r="C1022" s="11">
        <v>-1.0461234967979436E-2</v>
      </c>
    </row>
    <row r="1023" spans="1:3" x14ac:dyDescent="0.25">
      <c r="A1023" s="1">
        <v>42030</v>
      </c>
      <c r="B1023" s="3">
        <v>76.769041000000001</v>
      </c>
      <c r="C1023" s="11">
        <v>7.7697167153737605E-3</v>
      </c>
    </row>
    <row r="1024" spans="1:3" x14ac:dyDescent="0.25">
      <c r="A1024" s="1">
        <v>42031</v>
      </c>
      <c r="B1024" s="3">
        <v>76.846659000000002</v>
      </c>
      <c r="C1024" s="11">
        <v>1.0110586115046178E-3</v>
      </c>
    </row>
    <row r="1025" spans="1:3" x14ac:dyDescent="0.25">
      <c r="A1025" s="1">
        <v>42032</v>
      </c>
      <c r="B1025" s="3">
        <v>76.128648999999996</v>
      </c>
      <c r="C1025" s="11">
        <v>-9.3434120538669965E-3</v>
      </c>
    </row>
    <row r="1026" spans="1:3" x14ac:dyDescent="0.25">
      <c r="A1026" s="1">
        <v>42033</v>
      </c>
      <c r="B1026" s="3">
        <v>76.730228999999994</v>
      </c>
      <c r="C1026" s="11">
        <v>7.9021499514591205E-3</v>
      </c>
    </row>
    <row r="1027" spans="1:3" x14ac:dyDescent="0.25">
      <c r="A1027" s="1">
        <v>42034</v>
      </c>
      <c r="B1027" s="3">
        <v>74.974006000000003</v>
      </c>
      <c r="C1027" s="11">
        <v>-2.2888280445507229E-2</v>
      </c>
    </row>
    <row r="1028" spans="1:3" x14ac:dyDescent="0.25">
      <c r="A1028" s="1">
        <v>42037</v>
      </c>
      <c r="B1028" s="3">
        <v>76.167461000000003</v>
      </c>
      <c r="C1028" s="11">
        <v>1.5918250386674018E-2</v>
      </c>
    </row>
    <row r="1029" spans="1:3" x14ac:dyDescent="0.25">
      <c r="A1029" s="1">
        <v>42038</v>
      </c>
      <c r="B1029" s="3">
        <v>75.507666</v>
      </c>
      <c r="C1029" s="11">
        <v>-8.6624260719416982E-3</v>
      </c>
    </row>
    <row r="1030" spans="1:3" x14ac:dyDescent="0.25">
      <c r="A1030" s="1">
        <v>42039</v>
      </c>
      <c r="B1030" s="3">
        <v>76.313006000000001</v>
      </c>
      <c r="C1030" s="11">
        <v>1.0665672012693401E-2</v>
      </c>
    </row>
    <row r="1031" spans="1:3" x14ac:dyDescent="0.25">
      <c r="A1031" s="1">
        <v>42040</v>
      </c>
      <c r="B1031" s="3">
        <v>75.061335999999997</v>
      </c>
      <c r="C1031" s="11">
        <v>-1.6401791327680163E-2</v>
      </c>
    </row>
    <row r="1032" spans="1:3" x14ac:dyDescent="0.25">
      <c r="A1032" s="1">
        <v>42041</v>
      </c>
      <c r="B1032" s="3">
        <v>75.672612999999998</v>
      </c>
      <c r="C1032" s="11">
        <v>8.1436999735789561E-3</v>
      </c>
    </row>
    <row r="1033" spans="1:3" x14ac:dyDescent="0.25">
      <c r="A1033" s="1">
        <v>42044</v>
      </c>
      <c r="B1033" s="3">
        <v>75.565881000000005</v>
      </c>
      <c r="C1033" s="11">
        <v>-1.4104442250460392E-3</v>
      </c>
    </row>
    <row r="1034" spans="1:3" x14ac:dyDescent="0.25">
      <c r="A1034" s="1">
        <v>42045</v>
      </c>
      <c r="B1034" s="3">
        <v>76.448845000000006</v>
      </c>
      <c r="C1034" s="11">
        <v>1.168469140193047E-2</v>
      </c>
    </row>
    <row r="1035" spans="1:3" x14ac:dyDescent="0.25">
      <c r="A1035" s="1">
        <v>42046</v>
      </c>
      <c r="B1035" s="3">
        <v>77.128041999999994</v>
      </c>
      <c r="C1035" s="11">
        <v>8.8843330464964884E-3</v>
      </c>
    </row>
    <row r="1036" spans="1:3" x14ac:dyDescent="0.25">
      <c r="A1036" s="1">
        <v>42047</v>
      </c>
      <c r="B1036" s="3">
        <v>75.973406999999995</v>
      </c>
      <c r="C1036" s="11">
        <v>-1.4970365771764296E-2</v>
      </c>
    </row>
    <row r="1037" spans="1:3" x14ac:dyDescent="0.25">
      <c r="A1037" s="1">
        <v>42048</v>
      </c>
      <c r="B1037" s="3">
        <v>74.663515000000004</v>
      </c>
      <c r="C1037" s="11">
        <v>-1.7241453973493526E-2</v>
      </c>
    </row>
    <row r="1038" spans="1:3" x14ac:dyDescent="0.25">
      <c r="A1038" s="1">
        <v>42052</v>
      </c>
      <c r="B1038" s="3">
        <v>74.779951999999994</v>
      </c>
      <c r="C1038" s="11">
        <v>1.5594899329343197E-3</v>
      </c>
    </row>
    <row r="1039" spans="1:3" x14ac:dyDescent="0.25">
      <c r="A1039" s="1">
        <v>42053</v>
      </c>
      <c r="B1039" s="3">
        <v>75.701721000000006</v>
      </c>
      <c r="C1039" s="11">
        <v>1.2326418717145097E-2</v>
      </c>
    </row>
    <row r="1040" spans="1:3" x14ac:dyDescent="0.25">
      <c r="A1040" s="1">
        <v>42054</v>
      </c>
      <c r="B1040" s="3">
        <v>75.895781999999997</v>
      </c>
      <c r="C1040" s="11">
        <v>2.5634952209341541E-3</v>
      </c>
    </row>
    <row r="1041" spans="1:3" x14ac:dyDescent="0.25">
      <c r="A1041" s="1">
        <v>42055</v>
      </c>
      <c r="B1041" s="3">
        <v>76.477952999999999</v>
      </c>
      <c r="C1041" s="11">
        <v>7.6706634368692911E-3</v>
      </c>
    </row>
    <row r="1042" spans="1:3" x14ac:dyDescent="0.25">
      <c r="A1042" s="1">
        <v>42058</v>
      </c>
      <c r="B1042" s="3">
        <v>76.507059999999996</v>
      </c>
      <c r="C1042" s="11">
        <v>3.8059334564036017E-4</v>
      </c>
    </row>
    <row r="1043" spans="1:3" x14ac:dyDescent="0.25">
      <c r="A1043" s="1">
        <v>42059</v>
      </c>
      <c r="B1043" s="3">
        <v>76.565281999999996</v>
      </c>
      <c r="C1043" s="11">
        <v>7.6100166442156668E-4</v>
      </c>
    </row>
    <row r="1044" spans="1:3" x14ac:dyDescent="0.25">
      <c r="A1044" s="1">
        <v>42060</v>
      </c>
      <c r="B1044" s="3">
        <v>76.681712000000005</v>
      </c>
      <c r="C1044" s="11">
        <v>1.5206631120356646E-3</v>
      </c>
    </row>
    <row r="1045" spans="1:3" x14ac:dyDescent="0.25">
      <c r="A1045" s="1">
        <v>42061</v>
      </c>
      <c r="B1045" s="3">
        <v>75.866675000000001</v>
      </c>
      <c r="C1045" s="11">
        <v>-1.0628831552430698E-2</v>
      </c>
    </row>
    <row r="1046" spans="1:3" x14ac:dyDescent="0.25">
      <c r="A1046" s="1">
        <v>42062</v>
      </c>
      <c r="B1046" s="3">
        <v>76.448845000000006</v>
      </c>
      <c r="C1046" s="11">
        <v>7.6735931817231342E-3</v>
      </c>
    </row>
    <row r="1047" spans="1:3" x14ac:dyDescent="0.25">
      <c r="A1047" s="1">
        <v>42065</v>
      </c>
      <c r="B1047" s="3">
        <v>76.846659000000002</v>
      </c>
      <c r="C1047" s="11">
        <v>5.2036626583435858E-3</v>
      </c>
    </row>
    <row r="1048" spans="1:3" x14ac:dyDescent="0.25">
      <c r="A1048" s="1">
        <v>42066</v>
      </c>
      <c r="B1048" s="3">
        <v>76.642899</v>
      </c>
      <c r="C1048" s="11">
        <v>-2.6515141016085369E-3</v>
      </c>
    </row>
    <row r="1049" spans="1:3" x14ac:dyDescent="0.25">
      <c r="A1049" s="1">
        <v>42067</v>
      </c>
      <c r="B1049" s="3">
        <v>75.701721000000006</v>
      </c>
      <c r="C1049" s="11">
        <v>-1.2280041755727346E-2</v>
      </c>
    </row>
    <row r="1050" spans="1:3" x14ac:dyDescent="0.25">
      <c r="A1050" s="1">
        <v>42068</v>
      </c>
      <c r="B1050" s="3">
        <v>76.555577</v>
      </c>
      <c r="C1050" s="11">
        <v>1.127921517134324E-2</v>
      </c>
    </row>
    <row r="1051" spans="1:3" x14ac:dyDescent="0.25">
      <c r="A1051" s="1">
        <v>42069</v>
      </c>
      <c r="B1051" s="3">
        <v>76.021917000000002</v>
      </c>
      <c r="C1051" s="11">
        <v>-6.9708833884172487E-3</v>
      </c>
    </row>
    <row r="1052" spans="1:3" x14ac:dyDescent="0.25">
      <c r="A1052" s="1">
        <v>42072</v>
      </c>
      <c r="B1052" s="3">
        <v>76.448845000000006</v>
      </c>
      <c r="C1052" s="11">
        <v>5.6158541753163595E-3</v>
      </c>
    </row>
    <row r="1053" spans="1:3" x14ac:dyDescent="0.25">
      <c r="A1053" s="1">
        <v>42073</v>
      </c>
      <c r="B1053" s="3">
        <v>75.633801000000005</v>
      </c>
      <c r="C1053" s="11">
        <v>-1.0661299068677889E-2</v>
      </c>
    </row>
    <row r="1054" spans="1:3" x14ac:dyDescent="0.25">
      <c r="A1054" s="1">
        <v>42074</v>
      </c>
      <c r="B1054" s="3">
        <v>74.585898</v>
      </c>
      <c r="C1054" s="11">
        <v>-1.3854956198750412E-2</v>
      </c>
    </row>
    <row r="1055" spans="1:3" x14ac:dyDescent="0.25">
      <c r="A1055" s="1">
        <v>42075</v>
      </c>
      <c r="B1055" s="3">
        <v>75.728261000000003</v>
      </c>
      <c r="C1055" s="11">
        <v>1.5316072215152562E-2</v>
      </c>
    </row>
    <row r="1056" spans="1:3" x14ac:dyDescent="0.25">
      <c r="A1056" s="1">
        <v>42076</v>
      </c>
      <c r="B1056" s="3">
        <v>74.878811999999996</v>
      </c>
      <c r="C1056" s="11">
        <v>-1.121706729803299E-2</v>
      </c>
    </row>
    <row r="1057" spans="1:3" x14ac:dyDescent="0.25">
      <c r="A1057" s="1">
        <v>42079</v>
      </c>
      <c r="B1057" s="3">
        <v>75.445109000000002</v>
      </c>
      <c r="C1057" s="11">
        <v>7.5628470173913264E-3</v>
      </c>
    </row>
    <row r="1058" spans="1:3" x14ac:dyDescent="0.25">
      <c r="A1058" s="1">
        <v>42080</v>
      </c>
      <c r="B1058" s="3">
        <v>73.951244000000003</v>
      </c>
      <c r="C1058" s="11">
        <v>-1.9800687145935459E-2</v>
      </c>
    </row>
    <row r="1059" spans="1:3" x14ac:dyDescent="0.25">
      <c r="A1059" s="1">
        <v>42081</v>
      </c>
      <c r="B1059" s="3">
        <v>74.839755999999994</v>
      </c>
      <c r="C1059" s="11">
        <v>1.201483507160463E-2</v>
      </c>
    </row>
    <row r="1060" spans="1:3" x14ac:dyDescent="0.25">
      <c r="A1060" s="1">
        <v>42082</v>
      </c>
      <c r="B1060" s="3">
        <v>74.312509000000006</v>
      </c>
      <c r="C1060" s="11">
        <v>-7.0450122793023068E-3</v>
      </c>
    </row>
    <row r="1061" spans="1:3" x14ac:dyDescent="0.25">
      <c r="A1061" s="1">
        <v>42083</v>
      </c>
      <c r="B1061" s="3">
        <v>75.210779000000002</v>
      </c>
      <c r="C1061" s="11">
        <v>1.2087736130669421E-2</v>
      </c>
    </row>
    <row r="1062" spans="1:3" x14ac:dyDescent="0.25">
      <c r="A1062" s="1">
        <v>42086</v>
      </c>
      <c r="B1062" s="3">
        <v>75.572042999999994</v>
      </c>
      <c r="C1062" s="11">
        <v>4.8033540511525797E-3</v>
      </c>
    </row>
    <row r="1063" spans="1:3" x14ac:dyDescent="0.25">
      <c r="A1063" s="1">
        <v>42087</v>
      </c>
      <c r="B1063" s="3">
        <v>75.777083000000005</v>
      </c>
      <c r="C1063" s="11">
        <v>2.7131726477212085E-3</v>
      </c>
    </row>
    <row r="1064" spans="1:3" x14ac:dyDescent="0.25">
      <c r="A1064" s="1">
        <v>42088</v>
      </c>
      <c r="B1064" s="3">
        <v>75.347471999999996</v>
      </c>
      <c r="C1064" s="11">
        <v>-5.6694053530670797E-3</v>
      </c>
    </row>
    <row r="1065" spans="1:3" x14ac:dyDescent="0.25">
      <c r="A1065" s="1">
        <v>42089</v>
      </c>
      <c r="B1065" s="3">
        <v>77.231892000000002</v>
      </c>
      <c r="C1065" s="11">
        <v>2.500973091705062E-2</v>
      </c>
    </row>
    <row r="1066" spans="1:3" x14ac:dyDescent="0.25">
      <c r="A1066" s="1">
        <v>42090</v>
      </c>
      <c r="B1066" s="3">
        <v>77.056141999999994</v>
      </c>
      <c r="C1066" s="11">
        <v>-2.2756143278220846E-3</v>
      </c>
    </row>
    <row r="1067" spans="1:3" x14ac:dyDescent="0.25">
      <c r="A1067" s="1">
        <v>42093</v>
      </c>
      <c r="B1067" s="3">
        <v>77.788428999999994</v>
      </c>
      <c r="C1067" s="11">
        <v>9.5032917687469937E-3</v>
      </c>
    </row>
    <row r="1068" spans="1:3" x14ac:dyDescent="0.25">
      <c r="A1068" s="1">
        <v>42094</v>
      </c>
      <c r="B1068" s="3">
        <v>76.626538999999994</v>
      </c>
      <c r="C1068" s="11">
        <v>-1.493654024045144E-2</v>
      </c>
    </row>
    <row r="1069" spans="1:3" x14ac:dyDescent="0.25">
      <c r="A1069" s="1">
        <v>42095</v>
      </c>
      <c r="B1069" s="3">
        <v>76.646062999999998</v>
      </c>
      <c r="C1069" s="11">
        <v>2.5479422997303972E-4</v>
      </c>
    </row>
    <row r="1070" spans="1:3" x14ac:dyDescent="0.25">
      <c r="A1070" s="1">
        <v>42096</v>
      </c>
      <c r="B1070" s="3">
        <v>76.275040000000004</v>
      </c>
      <c r="C1070" s="11">
        <v>-4.8407313497627908E-3</v>
      </c>
    </row>
    <row r="1071" spans="1:3" x14ac:dyDescent="0.25">
      <c r="A1071" s="1">
        <v>42100</v>
      </c>
      <c r="B1071" s="3">
        <v>76.821811999999994</v>
      </c>
      <c r="C1071" s="11">
        <v>7.1684262636897995E-3</v>
      </c>
    </row>
    <row r="1072" spans="1:3" x14ac:dyDescent="0.25">
      <c r="A1072" s="1">
        <v>42101</v>
      </c>
      <c r="B1072" s="3">
        <v>77.456462999999999</v>
      </c>
      <c r="C1072" s="11">
        <v>8.2613385896183403E-3</v>
      </c>
    </row>
    <row r="1073" spans="1:3" x14ac:dyDescent="0.25">
      <c r="A1073" s="1">
        <v>42102</v>
      </c>
      <c r="B1073" s="3">
        <v>76.958505000000002</v>
      </c>
      <c r="C1073" s="11">
        <v>-6.4288760513115219E-3</v>
      </c>
    </row>
    <row r="1074" spans="1:3" x14ac:dyDescent="0.25">
      <c r="A1074" s="1">
        <v>42103</v>
      </c>
      <c r="B1074" s="3">
        <v>77.153779</v>
      </c>
      <c r="C1074" s="11">
        <v>2.5373933654246235E-3</v>
      </c>
    </row>
    <row r="1075" spans="1:3" x14ac:dyDescent="0.25">
      <c r="A1075" s="1">
        <v>42104</v>
      </c>
      <c r="B1075" s="3">
        <v>76.860868999999994</v>
      </c>
      <c r="C1075" s="11">
        <v>-3.7964439823486317E-3</v>
      </c>
    </row>
    <row r="1076" spans="1:3" x14ac:dyDescent="0.25">
      <c r="A1076" s="1">
        <v>42107</v>
      </c>
      <c r="B1076" s="3">
        <v>76.255509000000004</v>
      </c>
      <c r="C1076" s="11">
        <v>-7.8760493847654829E-3</v>
      </c>
    </row>
    <row r="1077" spans="1:3" x14ac:dyDescent="0.25">
      <c r="A1077" s="1">
        <v>42108</v>
      </c>
      <c r="B1077" s="3">
        <v>76.304331000000005</v>
      </c>
      <c r="C1077" s="11">
        <v>6.4024226761113417E-4</v>
      </c>
    </row>
    <row r="1078" spans="1:3" x14ac:dyDescent="0.25">
      <c r="A1078" s="1">
        <v>42109</v>
      </c>
      <c r="B1078" s="3">
        <v>76.177396000000002</v>
      </c>
      <c r="C1078" s="11">
        <v>-1.6635359793666642E-3</v>
      </c>
    </row>
    <row r="1079" spans="1:3" x14ac:dyDescent="0.25">
      <c r="A1079" s="1">
        <v>42110</v>
      </c>
      <c r="B1079" s="3">
        <v>76.509370000000004</v>
      </c>
      <c r="C1079" s="11">
        <v>4.35790690456264E-3</v>
      </c>
    </row>
    <row r="1080" spans="1:3" x14ac:dyDescent="0.25">
      <c r="A1080" s="1">
        <v>42111</v>
      </c>
      <c r="B1080" s="3">
        <v>75.161963999999998</v>
      </c>
      <c r="C1080" s="11">
        <v>-1.7610993267883481E-2</v>
      </c>
    </row>
    <row r="1081" spans="1:3" x14ac:dyDescent="0.25">
      <c r="A1081" s="1">
        <v>42114</v>
      </c>
      <c r="B1081" s="3">
        <v>75.952832000000001</v>
      </c>
      <c r="C1081" s="11">
        <v>1.0522183800306274E-2</v>
      </c>
    </row>
    <row r="1082" spans="1:3" x14ac:dyDescent="0.25">
      <c r="A1082" s="1">
        <v>42115</v>
      </c>
      <c r="B1082" s="3">
        <v>77.319770000000005</v>
      </c>
      <c r="C1082" s="11">
        <v>1.7997195943924838E-2</v>
      </c>
    </row>
    <row r="1083" spans="1:3" x14ac:dyDescent="0.25">
      <c r="A1083" s="1">
        <v>42116</v>
      </c>
      <c r="B1083" s="3">
        <v>76.948740000000001</v>
      </c>
      <c r="C1083" s="11">
        <v>-4.7986433482666152E-3</v>
      </c>
    </row>
    <row r="1084" spans="1:3" x14ac:dyDescent="0.25">
      <c r="A1084" s="1">
        <v>42117</v>
      </c>
      <c r="B1084" s="3">
        <v>77.085432999999995</v>
      </c>
      <c r="C1084" s="11">
        <v>1.7764163519765751E-3</v>
      </c>
    </row>
    <row r="1085" spans="1:3" x14ac:dyDescent="0.25">
      <c r="A1085" s="1">
        <v>42118</v>
      </c>
      <c r="B1085" s="3">
        <v>76.997562000000002</v>
      </c>
      <c r="C1085" s="11">
        <v>-1.1399170579996965E-3</v>
      </c>
    </row>
    <row r="1086" spans="1:3" x14ac:dyDescent="0.25">
      <c r="A1086" s="1">
        <v>42121</v>
      </c>
      <c r="B1086" s="3">
        <v>75.415818999999999</v>
      </c>
      <c r="C1086" s="11">
        <v>-2.0542767315152172E-2</v>
      </c>
    </row>
    <row r="1087" spans="1:3" x14ac:dyDescent="0.25">
      <c r="A1087" s="1">
        <v>42122</v>
      </c>
      <c r="B1087" s="3">
        <v>74.449202</v>
      </c>
      <c r="C1087" s="11">
        <v>-1.2817165056577843E-2</v>
      </c>
    </row>
    <row r="1088" spans="1:3" x14ac:dyDescent="0.25">
      <c r="A1088" s="1">
        <v>42123</v>
      </c>
      <c r="B1088" s="3">
        <v>73.521641000000002</v>
      </c>
      <c r="C1088" s="11">
        <v>-1.2458978405168093E-2</v>
      </c>
    </row>
    <row r="1089" spans="1:3" x14ac:dyDescent="0.25">
      <c r="A1089" s="1">
        <v>42124</v>
      </c>
      <c r="B1089" s="3">
        <v>72.818644000000006</v>
      </c>
      <c r="C1089" s="11">
        <v>-9.5617697107712313E-3</v>
      </c>
    </row>
    <row r="1090" spans="1:3" x14ac:dyDescent="0.25">
      <c r="A1090" s="1">
        <v>42125</v>
      </c>
      <c r="B1090" s="3">
        <v>74.175815</v>
      </c>
      <c r="C1090" s="11">
        <v>1.8637685700381813E-2</v>
      </c>
    </row>
    <row r="1091" spans="1:3" x14ac:dyDescent="0.25">
      <c r="A1091" s="1">
        <v>42128</v>
      </c>
      <c r="B1091" s="3">
        <v>74.371088999999998</v>
      </c>
      <c r="C1091" s="11">
        <v>2.632583140475069E-3</v>
      </c>
    </row>
    <row r="1092" spans="1:3" x14ac:dyDescent="0.25">
      <c r="A1092" s="1">
        <v>42129</v>
      </c>
      <c r="B1092" s="3">
        <v>73.765736000000004</v>
      </c>
      <c r="C1092" s="11">
        <v>-8.139628021313414E-3</v>
      </c>
    </row>
    <row r="1093" spans="1:3" x14ac:dyDescent="0.25">
      <c r="A1093" s="1">
        <v>42130</v>
      </c>
      <c r="B1093" s="3">
        <v>73.736439000000004</v>
      </c>
      <c r="C1093" s="11">
        <v>-3.9716271522051487E-4</v>
      </c>
    </row>
    <row r="1094" spans="1:3" x14ac:dyDescent="0.25">
      <c r="A1094" s="1">
        <v>42131</v>
      </c>
      <c r="B1094" s="3">
        <v>73.961010000000002</v>
      </c>
      <c r="C1094" s="11">
        <v>3.0455905254659424E-3</v>
      </c>
    </row>
    <row r="1095" spans="1:3" x14ac:dyDescent="0.25">
      <c r="A1095" s="1">
        <v>42132</v>
      </c>
      <c r="B1095" s="3">
        <v>74.703063</v>
      </c>
      <c r="C1095" s="11">
        <v>1.0033029565172224E-2</v>
      </c>
    </row>
    <row r="1096" spans="1:3" x14ac:dyDescent="0.25">
      <c r="A1096" s="1">
        <v>42135</v>
      </c>
      <c r="B1096" s="3">
        <v>74.566370000000006</v>
      </c>
      <c r="C1096" s="11">
        <v>-1.829817875071521E-3</v>
      </c>
    </row>
    <row r="1097" spans="1:3" x14ac:dyDescent="0.25">
      <c r="A1097" s="1">
        <v>42136</v>
      </c>
      <c r="B1097" s="3">
        <v>73.970776000000001</v>
      </c>
      <c r="C1097" s="11">
        <v>-7.9874345499184873E-3</v>
      </c>
    </row>
    <row r="1098" spans="1:3" x14ac:dyDescent="0.25">
      <c r="A1098" s="1">
        <v>42137</v>
      </c>
      <c r="B1098" s="3">
        <v>75.191254999999998</v>
      </c>
      <c r="C1098" s="11">
        <v>1.6499475414452829E-2</v>
      </c>
    </row>
    <row r="1099" spans="1:3" x14ac:dyDescent="0.25">
      <c r="A1099" s="1">
        <v>42138</v>
      </c>
      <c r="B1099" s="3">
        <v>75.825905000000006</v>
      </c>
      <c r="C1099" s="11">
        <v>8.4404762229332089E-3</v>
      </c>
    </row>
    <row r="1100" spans="1:3" x14ac:dyDescent="0.25">
      <c r="A1100" s="1">
        <v>42139</v>
      </c>
      <c r="B1100" s="3">
        <v>75.581809000000007</v>
      </c>
      <c r="C1100" s="11">
        <v>-3.21916368818808E-3</v>
      </c>
    </row>
    <row r="1101" spans="1:3" x14ac:dyDescent="0.25">
      <c r="A1101" s="1">
        <v>42142</v>
      </c>
      <c r="B1101" s="3">
        <v>75.523221000000007</v>
      </c>
      <c r="C1101" s="11">
        <v>-7.7516006530090195E-4</v>
      </c>
    </row>
    <row r="1102" spans="1:3" x14ac:dyDescent="0.25">
      <c r="A1102" s="1">
        <v>42143</v>
      </c>
      <c r="B1102" s="3">
        <v>75.650155999999996</v>
      </c>
      <c r="C1102" s="11">
        <v>1.680741344440128E-3</v>
      </c>
    </row>
    <row r="1103" spans="1:3" x14ac:dyDescent="0.25">
      <c r="A1103" s="1">
        <v>42144</v>
      </c>
      <c r="B1103" s="3">
        <v>75.572042999999994</v>
      </c>
      <c r="C1103" s="11">
        <v>-1.0325557028593819E-3</v>
      </c>
    </row>
    <row r="1104" spans="1:3" x14ac:dyDescent="0.25">
      <c r="A1104" s="1">
        <v>42145</v>
      </c>
      <c r="B1104" s="3">
        <v>75.855194999999995</v>
      </c>
      <c r="C1104" s="11">
        <v>3.7467823914724813E-3</v>
      </c>
    </row>
    <row r="1105" spans="1:3" x14ac:dyDescent="0.25">
      <c r="A1105" s="1">
        <v>42146</v>
      </c>
      <c r="B1105" s="3">
        <v>75.240069000000005</v>
      </c>
      <c r="C1105" s="11">
        <v>-8.1092138778364412E-3</v>
      </c>
    </row>
    <row r="1106" spans="1:3" x14ac:dyDescent="0.25">
      <c r="A1106" s="1">
        <v>42150</v>
      </c>
      <c r="B1106" s="3">
        <v>74.634716999999995</v>
      </c>
      <c r="C1106" s="11">
        <v>-8.045606656740447E-3</v>
      </c>
    </row>
    <row r="1107" spans="1:3" x14ac:dyDescent="0.25">
      <c r="A1107" s="1">
        <v>42151</v>
      </c>
      <c r="B1107" s="3">
        <v>75.542753000000005</v>
      </c>
      <c r="C1107" s="11">
        <v>1.2166402399569759E-2</v>
      </c>
    </row>
    <row r="1108" spans="1:3" x14ac:dyDescent="0.25">
      <c r="A1108" s="1">
        <v>42152</v>
      </c>
      <c r="B1108" s="3">
        <v>75.171723</v>
      </c>
      <c r="C1108" s="11">
        <v>-4.9115234124444025E-3</v>
      </c>
    </row>
    <row r="1109" spans="1:3" x14ac:dyDescent="0.25">
      <c r="A1109" s="1">
        <v>42153</v>
      </c>
      <c r="B1109" s="3">
        <v>74.829989999999995</v>
      </c>
      <c r="C1109" s="11">
        <v>-4.5460312250659059E-3</v>
      </c>
    </row>
    <row r="1110" spans="1:3" x14ac:dyDescent="0.25">
      <c r="A1110" s="1">
        <v>42156</v>
      </c>
      <c r="B1110" s="3">
        <v>74.654240999999999</v>
      </c>
      <c r="C1110" s="11">
        <v>-2.3486439060060836E-3</v>
      </c>
    </row>
    <row r="1111" spans="1:3" x14ac:dyDescent="0.25">
      <c r="A1111" s="1">
        <v>42157</v>
      </c>
      <c r="B1111" s="3">
        <v>74.205106000000001</v>
      </c>
      <c r="C1111" s="11">
        <v>-6.0162020802006187E-3</v>
      </c>
    </row>
    <row r="1112" spans="1:3" x14ac:dyDescent="0.25">
      <c r="A1112" s="1">
        <v>42158</v>
      </c>
      <c r="B1112" s="3">
        <v>74.341798999999995</v>
      </c>
      <c r="C1112" s="11">
        <v>1.8420969575866377E-3</v>
      </c>
    </row>
    <row r="1113" spans="1:3" x14ac:dyDescent="0.25">
      <c r="A1113" s="1">
        <v>42159</v>
      </c>
      <c r="B1113" s="3">
        <v>73.482584000000003</v>
      </c>
      <c r="C1113" s="11">
        <v>-1.1557629914228897E-2</v>
      </c>
    </row>
    <row r="1114" spans="1:3" x14ac:dyDescent="0.25">
      <c r="A1114" s="1">
        <v>42160</v>
      </c>
      <c r="B1114" s="3">
        <v>72.115646999999996</v>
      </c>
      <c r="C1114" s="11">
        <v>-1.860219014617133E-2</v>
      </c>
    </row>
    <row r="1115" spans="1:3" x14ac:dyDescent="0.25">
      <c r="A1115" s="1">
        <v>42163</v>
      </c>
      <c r="B1115" s="3">
        <v>71.725092000000004</v>
      </c>
      <c r="C1115" s="11">
        <v>-5.4156762956032558E-3</v>
      </c>
    </row>
    <row r="1116" spans="1:3" x14ac:dyDescent="0.25">
      <c r="A1116" s="1">
        <v>42164</v>
      </c>
      <c r="B1116" s="3">
        <v>71.539576999999994</v>
      </c>
      <c r="C1116" s="11">
        <v>-2.5864728064762805E-3</v>
      </c>
    </row>
    <row r="1117" spans="1:3" x14ac:dyDescent="0.25">
      <c r="A1117" s="1">
        <v>42165</v>
      </c>
      <c r="B1117" s="3">
        <v>72.291396000000006</v>
      </c>
      <c r="C1117" s="11">
        <v>1.0509133986073357E-2</v>
      </c>
    </row>
    <row r="1118" spans="1:3" x14ac:dyDescent="0.25">
      <c r="A1118" s="1">
        <v>42166</v>
      </c>
      <c r="B1118" s="3">
        <v>72.890871000000004</v>
      </c>
      <c r="C1118" s="11">
        <v>8.292480615535466E-3</v>
      </c>
    </row>
    <row r="1119" spans="1:3" x14ac:dyDescent="0.25">
      <c r="A1119" s="1">
        <v>42167</v>
      </c>
      <c r="B1119" s="3">
        <v>72.271737999999999</v>
      </c>
      <c r="C1119" s="11">
        <v>-8.4939717622527101E-3</v>
      </c>
    </row>
    <row r="1120" spans="1:3" x14ac:dyDescent="0.25">
      <c r="A1120" s="1">
        <v>42170</v>
      </c>
      <c r="B1120" s="3">
        <v>71.495362</v>
      </c>
      <c r="C1120" s="11">
        <v>-1.0742456477247014E-2</v>
      </c>
    </row>
    <row r="1121" spans="1:3" x14ac:dyDescent="0.25">
      <c r="A1121" s="1">
        <v>42171</v>
      </c>
      <c r="B1121" s="3">
        <v>72.271737999999999</v>
      </c>
      <c r="C1121" s="11">
        <v>1.0859109993736364E-2</v>
      </c>
    </row>
    <row r="1122" spans="1:3" x14ac:dyDescent="0.25">
      <c r="A1122" s="1">
        <v>42172</v>
      </c>
      <c r="B1122" s="3">
        <v>72.812248999999994</v>
      </c>
      <c r="C1122" s="11">
        <v>7.4788709246205627E-3</v>
      </c>
    </row>
    <row r="1123" spans="1:3" x14ac:dyDescent="0.25">
      <c r="A1123" s="1">
        <v>42173</v>
      </c>
      <c r="B1123" s="3">
        <v>73.480521999999993</v>
      </c>
      <c r="C1123" s="11">
        <v>9.1780299218610778E-3</v>
      </c>
    </row>
    <row r="1124" spans="1:3" x14ac:dyDescent="0.25">
      <c r="A1124" s="1">
        <v>42174</v>
      </c>
      <c r="B1124" s="3">
        <v>73.313455000000005</v>
      </c>
      <c r="C1124" s="11">
        <v>-2.2736229337073678E-3</v>
      </c>
    </row>
    <row r="1125" spans="1:3" x14ac:dyDescent="0.25">
      <c r="A1125" s="1">
        <v>42177</v>
      </c>
      <c r="B1125" s="3">
        <v>73.392077</v>
      </c>
      <c r="C1125" s="11">
        <v>1.0724088777427792E-3</v>
      </c>
    </row>
    <row r="1126" spans="1:3" x14ac:dyDescent="0.25">
      <c r="A1126" s="1">
        <v>42178</v>
      </c>
      <c r="B1126" s="3">
        <v>72.969493</v>
      </c>
      <c r="C1126" s="11">
        <v>-5.7578967277353453E-3</v>
      </c>
    </row>
    <row r="1127" spans="1:3" x14ac:dyDescent="0.25">
      <c r="A1127" s="1">
        <v>42179</v>
      </c>
      <c r="B1127" s="3">
        <v>73.136559000000005</v>
      </c>
      <c r="C1127" s="11">
        <v>2.2895321473592463E-3</v>
      </c>
    </row>
    <row r="1128" spans="1:3" x14ac:dyDescent="0.25">
      <c r="A1128" s="1">
        <v>42180</v>
      </c>
      <c r="B1128" s="3">
        <v>73.401906999999994</v>
      </c>
      <c r="C1128" s="11">
        <v>3.6281170953091843E-3</v>
      </c>
    </row>
    <row r="1129" spans="1:3" x14ac:dyDescent="0.25">
      <c r="A1129" s="1">
        <v>42181</v>
      </c>
      <c r="B1129" s="3">
        <v>73.578802999999994</v>
      </c>
      <c r="C1129" s="11">
        <v>2.4099646348425155E-3</v>
      </c>
    </row>
    <row r="1130" spans="1:3" x14ac:dyDescent="0.25">
      <c r="A1130" s="1">
        <v>42184</v>
      </c>
      <c r="B1130" s="3">
        <v>72.065360999999996</v>
      </c>
      <c r="C1130" s="11">
        <v>-2.05689945785065E-2</v>
      </c>
    </row>
    <row r="1131" spans="1:3" x14ac:dyDescent="0.25">
      <c r="A1131" s="1">
        <v>42185</v>
      </c>
      <c r="B1131" s="3">
        <v>71.642775999999998</v>
      </c>
      <c r="C1131" s="11">
        <v>-5.8639128998465434E-3</v>
      </c>
    </row>
    <row r="1132" spans="1:3" x14ac:dyDescent="0.25">
      <c r="A1132" s="1">
        <v>42186</v>
      </c>
      <c r="B1132" s="3">
        <v>73.283974000000001</v>
      </c>
      <c r="C1132" s="11">
        <v>2.2908073802165384E-2</v>
      </c>
    </row>
    <row r="1133" spans="1:3" x14ac:dyDescent="0.25">
      <c r="A1133" s="1">
        <v>42187</v>
      </c>
      <c r="B1133" s="3">
        <v>72.900700000000001</v>
      </c>
      <c r="C1133" s="11">
        <v>-5.2299838433980134E-3</v>
      </c>
    </row>
    <row r="1134" spans="1:3" x14ac:dyDescent="0.25">
      <c r="A1134" s="1">
        <v>42191</v>
      </c>
      <c r="B1134" s="3">
        <v>73.853972999999996</v>
      </c>
      <c r="C1134" s="11">
        <v>1.3076321626541251E-2</v>
      </c>
    </row>
    <row r="1135" spans="1:3" x14ac:dyDescent="0.25">
      <c r="A1135" s="1">
        <v>42192</v>
      </c>
      <c r="B1135" s="3">
        <v>76.006198999999995</v>
      </c>
      <c r="C1135" s="11">
        <v>2.9141641438843093E-2</v>
      </c>
    </row>
    <row r="1136" spans="1:3" x14ac:dyDescent="0.25">
      <c r="A1136" s="1">
        <v>42193</v>
      </c>
      <c r="B1136" s="3">
        <v>74.817068000000006</v>
      </c>
      <c r="C1136" s="11">
        <v>-1.5645184414497415E-2</v>
      </c>
    </row>
    <row r="1137" spans="1:3" x14ac:dyDescent="0.25">
      <c r="A1137" s="1">
        <v>42194</v>
      </c>
      <c r="B1137" s="3">
        <v>75.023444999999995</v>
      </c>
      <c r="C1137" s="11">
        <v>2.7584213805329706E-3</v>
      </c>
    </row>
    <row r="1138" spans="1:3" x14ac:dyDescent="0.25">
      <c r="A1138" s="1">
        <v>42195</v>
      </c>
      <c r="B1138" s="3">
        <v>75.848962999999998</v>
      </c>
      <c r="C1138" s="11">
        <v>1.1003466982887849E-2</v>
      </c>
    </row>
    <row r="1139" spans="1:3" x14ac:dyDescent="0.25">
      <c r="A1139" s="1">
        <v>42198</v>
      </c>
      <c r="B1139" s="3">
        <v>76.959472000000005</v>
      </c>
      <c r="C1139" s="11">
        <v>1.4641057122956415E-2</v>
      </c>
    </row>
    <row r="1140" spans="1:3" x14ac:dyDescent="0.25">
      <c r="A1140" s="1">
        <v>42199</v>
      </c>
      <c r="B1140" s="3">
        <v>77.21499</v>
      </c>
      <c r="C1140" s="11">
        <v>3.3201631113061042E-3</v>
      </c>
    </row>
    <row r="1141" spans="1:3" x14ac:dyDescent="0.25">
      <c r="A1141" s="1">
        <v>42200</v>
      </c>
      <c r="B1141" s="3">
        <v>76.969301999999999</v>
      </c>
      <c r="C1141" s="11">
        <v>-3.1818692199532921E-3</v>
      </c>
    </row>
    <row r="1142" spans="1:3" x14ac:dyDescent="0.25">
      <c r="A1142" s="1">
        <v>42201</v>
      </c>
      <c r="B1142" s="3">
        <v>77.401715999999993</v>
      </c>
      <c r="C1142" s="11">
        <v>5.6180059941298979E-3</v>
      </c>
    </row>
    <row r="1143" spans="1:3" x14ac:dyDescent="0.25">
      <c r="A1143" s="1">
        <v>42202</v>
      </c>
      <c r="B1143" s="3">
        <v>77.313264000000004</v>
      </c>
      <c r="C1143" s="11">
        <v>-1.142765361946104E-3</v>
      </c>
    </row>
    <row r="1144" spans="1:3" x14ac:dyDescent="0.25">
      <c r="A1144" s="1">
        <v>42205</v>
      </c>
      <c r="B1144" s="3">
        <v>77.784988999999996</v>
      </c>
      <c r="C1144" s="11">
        <v>6.1014756795158996E-3</v>
      </c>
    </row>
    <row r="1145" spans="1:3" x14ac:dyDescent="0.25">
      <c r="A1145" s="1">
        <v>42206</v>
      </c>
      <c r="B1145" s="3">
        <v>77.421368000000001</v>
      </c>
      <c r="C1145" s="11">
        <v>-4.6746937252892702E-3</v>
      </c>
    </row>
    <row r="1146" spans="1:3" x14ac:dyDescent="0.25">
      <c r="A1146" s="1">
        <v>42207</v>
      </c>
      <c r="B1146" s="3">
        <v>77.362404999999995</v>
      </c>
      <c r="C1146" s="11">
        <v>-7.6158561290218545E-4</v>
      </c>
    </row>
    <row r="1147" spans="1:3" x14ac:dyDescent="0.25">
      <c r="A1147" s="1">
        <v>42208</v>
      </c>
      <c r="B1147" s="3">
        <v>75.927584999999993</v>
      </c>
      <c r="C1147" s="11">
        <v>-1.8546734683338787E-2</v>
      </c>
    </row>
    <row r="1148" spans="1:3" x14ac:dyDescent="0.25">
      <c r="A1148" s="1">
        <v>42209</v>
      </c>
      <c r="B1148" s="3">
        <v>76.576199000000003</v>
      </c>
      <c r="C1148" s="11">
        <v>8.5425343108174612E-3</v>
      </c>
    </row>
    <row r="1149" spans="1:3" x14ac:dyDescent="0.25">
      <c r="A1149" s="1">
        <v>42212</v>
      </c>
      <c r="B1149" s="3">
        <v>76.301029</v>
      </c>
      <c r="C1149" s="11">
        <v>-3.5934141886567496E-3</v>
      </c>
    </row>
    <row r="1150" spans="1:3" x14ac:dyDescent="0.25">
      <c r="A1150" s="1">
        <v>42213</v>
      </c>
      <c r="B1150" s="3">
        <v>77.617923000000005</v>
      </c>
      <c r="C1150" s="11">
        <v>1.7259190567403816E-2</v>
      </c>
    </row>
    <row r="1151" spans="1:3" x14ac:dyDescent="0.25">
      <c r="A1151" s="1">
        <v>42214</v>
      </c>
      <c r="B1151" s="3">
        <v>78.128951999999998</v>
      </c>
      <c r="C1151" s="11">
        <v>6.5839045963648557E-3</v>
      </c>
    </row>
    <row r="1152" spans="1:3" x14ac:dyDescent="0.25">
      <c r="A1152" s="1">
        <v>42215</v>
      </c>
      <c r="B1152" s="3">
        <v>78.443432999999999</v>
      </c>
      <c r="C1152" s="11">
        <v>4.0251531852110427E-3</v>
      </c>
    </row>
    <row r="1153" spans="1:3" x14ac:dyDescent="0.25">
      <c r="A1153" s="1">
        <v>42216</v>
      </c>
      <c r="B1153" s="3">
        <v>78.836535999999995</v>
      </c>
      <c r="C1153" s="11">
        <v>5.0112926597691921E-3</v>
      </c>
    </row>
    <row r="1154" spans="1:3" x14ac:dyDescent="0.25">
      <c r="A1154" s="1">
        <v>42219</v>
      </c>
      <c r="B1154" s="3">
        <v>79.219809999999995</v>
      </c>
      <c r="C1154" s="11">
        <v>4.8616291309400012E-3</v>
      </c>
    </row>
    <row r="1155" spans="1:3" x14ac:dyDescent="0.25">
      <c r="A1155" s="1">
        <v>42220</v>
      </c>
      <c r="B1155" s="3">
        <v>80.123941000000002</v>
      </c>
      <c r="C1155" s="11">
        <v>1.1412940778323083E-2</v>
      </c>
    </row>
    <row r="1156" spans="1:3" x14ac:dyDescent="0.25">
      <c r="A1156" s="1">
        <v>42221</v>
      </c>
      <c r="B1156" s="3">
        <v>81.804450000000003</v>
      </c>
      <c r="C1156" s="11">
        <v>2.0973868472096258E-2</v>
      </c>
    </row>
    <row r="1157" spans="1:3" x14ac:dyDescent="0.25">
      <c r="A1157" s="1">
        <v>42222</v>
      </c>
      <c r="B1157" s="3">
        <v>80.870836999999995</v>
      </c>
      <c r="C1157" s="11">
        <v>-1.1412740993919136E-2</v>
      </c>
    </row>
    <row r="1158" spans="1:3" x14ac:dyDescent="0.25">
      <c r="A1158" s="1">
        <v>42223</v>
      </c>
      <c r="B1158" s="3">
        <v>80.458082000000005</v>
      </c>
      <c r="C1158" s="11">
        <v>-5.103879412055424E-3</v>
      </c>
    </row>
    <row r="1159" spans="1:3" x14ac:dyDescent="0.25">
      <c r="A1159" s="1">
        <v>42226</v>
      </c>
      <c r="B1159" s="3">
        <v>80.359800000000007</v>
      </c>
      <c r="C1159" s="11">
        <v>-1.2215304858994467E-3</v>
      </c>
    </row>
    <row r="1160" spans="1:3" x14ac:dyDescent="0.25">
      <c r="A1160" s="1">
        <v>42227</v>
      </c>
      <c r="B1160" s="3">
        <v>80.251704000000004</v>
      </c>
      <c r="C1160" s="11">
        <v>-1.3451501870338563E-3</v>
      </c>
    </row>
    <row r="1161" spans="1:3" x14ac:dyDescent="0.25">
      <c r="A1161" s="1">
        <v>42228</v>
      </c>
      <c r="B1161" s="3">
        <v>80.202563999999995</v>
      </c>
      <c r="C1161" s="11">
        <v>-6.1232344673962805E-4</v>
      </c>
    </row>
    <row r="1162" spans="1:3" x14ac:dyDescent="0.25">
      <c r="A1162" s="1">
        <v>42229</v>
      </c>
      <c r="B1162" s="3">
        <v>80.703770000000006</v>
      </c>
      <c r="C1162" s="11">
        <v>6.2492515825305845E-3</v>
      </c>
    </row>
    <row r="1163" spans="1:3" x14ac:dyDescent="0.25">
      <c r="A1163" s="1">
        <v>42230</v>
      </c>
      <c r="B1163" s="3">
        <v>80.831525999999997</v>
      </c>
      <c r="C1163" s="11">
        <v>1.5830239405171637E-3</v>
      </c>
    </row>
    <row r="1164" spans="1:3" x14ac:dyDescent="0.25">
      <c r="A1164" s="1">
        <v>42233</v>
      </c>
      <c r="B1164" s="3">
        <v>81.568590999999998</v>
      </c>
      <c r="C1164" s="11">
        <v>9.1185337760418036E-3</v>
      </c>
    </row>
    <row r="1165" spans="1:3" x14ac:dyDescent="0.25">
      <c r="A1165" s="1">
        <v>42234</v>
      </c>
      <c r="B1165" s="3">
        <v>81.352384000000001</v>
      </c>
      <c r="C1165" s="11">
        <v>-2.6506158479554605E-3</v>
      </c>
    </row>
    <row r="1166" spans="1:3" x14ac:dyDescent="0.25">
      <c r="A1166" s="1">
        <v>42235</v>
      </c>
      <c r="B1166" s="3">
        <v>81.165657999999993</v>
      </c>
      <c r="C1166" s="11">
        <v>-2.295273854543799E-3</v>
      </c>
    </row>
    <row r="1167" spans="1:3" x14ac:dyDescent="0.25">
      <c r="A1167" s="1">
        <v>42236</v>
      </c>
      <c r="B1167" s="3">
        <v>80.015838000000002</v>
      </c>
      <c r="C1167" s="11">
        <v>-1.4166336210814571E-2</v>
      </c>
    </row>
    <row r="1168" spans="1:3" x14ac:dyDescent="0.25">
      <c r="A1168" s="1">
        <v>42237</v>
      </c>
      <c r="B1168" s="3">
        <v>77.637574999999998</v>
      </c>
      <c r="C1168" s="11">
        <v>-2.97224032072251E-2</v>
      </c>
    </row>
    <row r="1169" spans="1:3" x14ac:dyDescent="0.25">
      <c r="A1169" s="1">
        <v>42240</v>
      </c>
      <c r="B1169" s="3">
        <v>75.426378</v>
      </c>
      <c r="C1169" s="11">
        <v>-2.8481015796796828E-2</v>
      </c>
    </row>
    <row r="1170" spans="1:3" x14ac:dyDescent="0.25">
      <c r="A1170" s="1">
        <v>42241</v>
      </c>
      <c r="B1170" s="3">
        <v>73.726209999999995</v>
      </c>
      <c r="C1170" s="11">
        <v>-2.2540761535705785E-2</v>
      </c>
    </row>
    <row r="1171" spans="1:3" x14ac:dyDescent="0.25">
      <c r="A1171" s="1">
        <v>42242</v>
      </c>
      <c r="B1171" s="3">
        <v>75.298623000000006</v>
      </c>
      <c r="C1171" s="11">
        <v>2.132773405821365E-2</v>
      </c>
    </row>
    <row r="1172" spans="1:3" x14ac:dyDescent="0.25">
      <c r="A1172" s="1">
        <v>42243</v>
      </c>
      <c r="B1172" s="3">
        <v>75.731029000000007</v>
      </c>
      <c r="C1172" s="11">
        <v>5.7425485722361787E-3</v>
      </c>
    </row>
    <row r="1173" spans="1:3" x14ac:dyDescent="0.25">
      <c r="A1173" s="1">
        <v>42244</v>
      </c>
      <c r="B1173" s="3">
        <v>75.780169999999998</v>
      </c>
      <c r="C1173" s="11">
        <v>6.4888858171980809E-4</v>
      </c>
    </row>
    <row r="1174" spans="1:3" x14ac:dyDescent="0.25">
      <c r="A1174" s="1">
        <v>42247</v>
      </c>
      <c r="B1174" s="3">
        <v>75.406726000000006</v>
      </c>
      <c r="C1174" s="11">
        <v>-4.9279910562353198E-3</v>
      </c>
    </row>
    <row r="1175" spans="1:3" x14ac:dyDescent="0.25">
      <c r="A1175" s="1">
        <v>42248</v>
      </c>
      <c r="B1175" s="3">
        <v>74.109491000000006</v>
      </c>
      <c r="C1175" s="11">
        <v>-1.7203173626713357E-2</v>
      </c>
    </row>
    <row r="1176" spans="1:3" x14ac:dyDescent="0.25">
      <c r="A1176" s="1">
        <v>42249</v>
      </c>
      <c r="B1176" s="3">
        <v>75.288792999999998</v>
      </c>
      <c r="C1176" s="11">
        <v>1.5912968556213571E-2</v>
      </c>
    </row>
    <row r="1177" spans="1:3" x14ac:dyDescent="0.25">
      <c r="A1177" s="1">
        <v>42250</v>
      </c>
      <c r="B1177" s="3">
        <v>75.622926000000007</v>
      </c>
      <c r="C1177" s="11">
        <v>4.4380177538509407E-3</v>
      </c>
    </row>
    <row r="1178" spans="1:3" x14ac:dyDescent="0.25">
      <c r="A1178" s="1">
        <v>42251</v>
      </c>
      <c r="B1178" s="3">
        <v>74.463275999999993</v>
      </c>
      <c r="C1178" s="11">
        <v>-1.5334635425241458E-2</v>
      </c>
    </row>
    <row r="1179" spans="1:3" x14ac:dyDescent="0.25">
      <c r="A1179" s="1">
        <v>42255</v>
      </c>
      <c r="B1179" s="3">
        <v>76.330510000000004</v>
      </c>
      <c r="C1179" s="11">
        <v>2.5075904530442773E-2</v>
      </c>
    </row>
    <row r="1180" spans="1:3" x14ac:dyDescent="0.25">
      <c r="A1180" s="1">
        <v>42256</v>
      </c>
      <c r="B1180" s="3">
        <v>74.708963999999995</v>
      </c>
      <c r="C1180" s="11">
        <v>-2.1243746439005964E-2</v>
      </c>
    </row>
    <row r="1181" spans="1:3" x14ac:dyDescent="0.25">
      <c r="A1181" s="1">
        <v>42257</v>
      </c>
      <c r="B1181" s="3">
        <v>75.114453999999995</v>
      </c>
      <c r="C1181" s="11">
        <v>5.4275950072069047E-3</v>
      </c>
    </row>
    <row r="1182" spans="1:3" x14ac:dyDescent="0.25">
      <c r="A1182" s="1">
        <v>42258</v>
      </c>
      <c r="B1182" s="3">
        <v>75.608953</v>
      </c>
      <c r="C1182" s="11">
        <v>6.5832735734191019E-3</v>
      </c>
    </row>
    <row r="1183" spans="1:3" x14ac:dyDescent="0.25">
      <c r="A1183" s="1">
        <v>42261</v>
      </c>
      <c r="B1183" s="3">
        <v>75.361703000000006</v>
      </c>
      <c r="C1183" s="11">
        <v>-3.270115379060916E-3</v>
      </c>
    </row>
    <row r="1184" spans="1:3" x14ac:dyDescent="0.25">
      <c r="A1184" s="1">
        <v>42262</v>
      </c>
      <c r="B1184" s="3">
        <v>75.955108999999993</v>
      </c>
      <c r="C1184" s="11">
        <v>7.8741054989161716E-3</v>
      </c>
    </row>
    <row r="1185" spans="1:3" x14ac:dyDescent="0.25">
      <c r="A1185" s="1">
        <v>42263</v>
      </c>
      <c r="B1185" s="3">
        <v>76.410047000000006</v>
      </c>
      <c r="C1185" s="11">
        <v>5.9895641779674456E-3</v>
      </c>
    </row>
    <row r="1186" spans="1:3" x14ac:dyDescent="0.25">
      <c r="A1186" s="1">
        <v>42264</v>
      </c>
      <c r="B1186" s="3">
        <v>76.953992</v>
      </c>
      <c r="C1186" s="11">
        <v>7.1187627983005123E-3</v>
      </c>
    </row>
    <row r="1187" spans="1:3" x14ac:dyDescent="0.25">
      <c r="A1187" s="1">
        <v>42265</v>
      </c>
      <c r="B1187" s="3">
        <v>76.380377999999993</v>
      </c>
      <c r="C1187" s="11">
        <v>-7.4539862727330151E-3</v>
      </c>
    </row>
    <row r="1188" spans="1:3" x14ac:dyDescent="0.25">
      <c r="A1188" s="1">
        <v>42268</v>
      </c>
      <c r="B1188" s="3">
        <v>77.201241999999993</v>
      </c>
      <c r="C1188" s="11">
        <v>1.0747053385884007E-2</v>
      </c>
    </row>
    <row r="1189" spans="1:3" x14ac:dyDescent="0.25">
      <c r="A1189" s="1">
        <v>42269</v>
      </c>
      <c r="B1189" s="3">
        <v>76.410047000000006</v>
      </c>
      <c r="C1189" s="11">
        <v>-1.0248475018057193E-2</v>
      </c>
    </row>
    <row r="1190" spans="1:3" x14ac:dyDescent="0.25">
      <c r="A1190" s="1">
        <v>42270</v>
      </c>
      <c r="B1190" s="3">
        <v>76.775971999999996</v>
      </c>
      <c r="C1190" s="11">
        <v>4.7889644669370512E-3</v>
      </c>
    </row>
    <row r="1191" spans="1:3" x14ac:dyDescent="0.25">
      <c r="A1191" s="1">
        <v>42271</v>
      </c>
      <c r="B1191" s="3">
        <v>76.963883999999993</v>
      </c>
      <c r="C1191" s="11">
        <v>2.4475365808458564E-3</v>
      </c>
    </row>
    <row r="1192" spans="1:3" x14ac:dyDescent="0.25">
      <c r="A1192" s="1">
        <v>42272</v>
      </c>
      <c r="B1192" s="3">
        <v>77.349592999999999</v>
      </c>
      <c r="C1192" s="11">
        <v>5.0115584083569075E-3</v>
      </c>
    </row>
    <row r="1193" spans="1:3" x14ac:dyDescent="0.25">
      <c r="A1193" s="1">
        <v>42275</v>
      </c>
      <c r="B1193" s="3">
        <v>76.340817999999999</v>
      </c>
      <c r="C1193" s="11">
        <v>-1.3041762223622818E-2</v>
      </c>
    </row>
    <row r="1194" spans="1:3" x14ac:dyDescent="0.25">
      <c r="A1194" s="1">
        <v>42276</v>
      </c>
      <c r="B1194" s="3">
        <v>77.379261999999997</v>
      </c>
      <c r="C1194" s="11">
        <v>1.3602736088051851E-2</v>
      </c>
    </row>
    <row r="1195" spans="1:3" x14ac:dyDescent="0.25">
      <c r="A1195" s="1">
        <v>42277</v>
      </c>
      <c r="B1195" s="3">
        <v>78.180356000000003</v>
      </c>
      <c r="C1195" s="11">
        <v>1.0352825541293043E-2</v>
      </c>
    </row>
    <row r="1196" spans="1:3" x14ac:dyDescent="0.25">
      <c r="A1196" s="1">
        <v>42278</v>
      </c>
      <c r="B1196" s="3">
        <v>78.348483999999999</v>
      </c>
      <c r="C1196" s="11">
        <v>2.1505146382295296E-3</v>
      </c>
    </row>
    <row r="1197" spans="1:3" x14ac:dyDescent="0.25">
      <c r="A1197" s="1">
        <v>42279</v>
      </c>
      <c r="B1197" s="3">
        <v>78.694631999999999</v>
      </c>
      <c r="C1197" s="11">
        <v>4.4180561298416375E-3</v>
      </c>
    </row>
    <row r="1198" spans="1:3" x14ac:dyDescent="0.25">
      <c r="A1198" s="1">
        <v>42282</v>
      </c>
      <c r="B1198" s="3">
        <v>81.661627999999993</v>
      </c>
      <c r="C1198" s="11">
        <v>3.7702647875651731E-2</v>
      </c>
    </row>
    <row r="1199" spans="1:3" x14ac:dyDescent="0.25">
      <c r="A1199" s="1">
        <v>42283</v>
      </c>
      <c r="B1199" s="3">
        <v>81.058338000000006</v>
      </c>
      <c r="C1199" s="11">
        <v>-7.3876802945930381E-3</v>
      </c>
    </row>
    <row r="1200" spans="1:3" x14ac:dyDescent="0.25">
      <c r="A1200" s="1">
        <v>42284</v>
      </c>
      <c r="B1200" s="3">
        <v>82.195688000000004</v>
      </c>
      <c r="C1200" s="11">
        <v>1.4031252404903711E-2</v>
      </c>
    </row>
    <row r="1201" spans="1:3" x14ac:dyDescent="0.25">
      <c r="A1201" s="1">
        <v>42285</v>
      </c>
      <c r="B1201" s="3">
        <v>82.680295999999998</v>
      </c>
      <c r="C1201" s="11">
        <v>5.8957837301634895E-3</v>
      </c>
    </row>
    <row r="1202" spans="1:3" x14ac:dyDescent="0.25">
      <c r="A1202" s="1">
        <v>42286</v>
      </c>
      <c r="B1202" s="3">
        <v>82.779194000000004</v>
      </c>
      <c r="C1202" s="11">
        <v>1.1961495638574573E-3</v>
      </c>
    </row>
    <row r="1203" spans="1:3" x14ac:dyDescent="0.25">
      <c r="A1203" s="1">
        <v>42289</v>
      </c>
      <c r="B1203" s="3">
        <v>83.105564999999999</v>
      </c>
      <c r="C1203" s="11">
        <v>3.9426694587047393E-3</v>
      </c>
    </row>
    <row r="1204" spans="1:3" x14ac:dyDescent="0.25">
      <c r="A1204" s="1">
        <v>42290</v>
      </c>
      <c r="B1204" s="3">
        <v>82.680295999999998</v>
      </c>
      <c r="C1204" s="11">
        <v>-5.1172144729417354E-3</v>
      </c>
    </row>
    <row r="1205" spans="1:3" x14ac:dyDescent="0.25">
      <c r="A1205" s="1">
        <v>42291</v>
      </c>
      <c r="B1205" s="3">
        <v>81.889100999999997</v>
      </c>
      <c r="C1205" s="11">
        <v>-9.5693295534404216E-3</v>
      </c>
    </row>
    <row r="1206" spans="1:3" x14ac:dyDescent="0.25">
      <c r="A1206" s="1">
        <v>42292</v>
      </c>
      <c r="B1206" s="3">
        <v>82.067121</v>
      </c>
      <c r="C1206" s="11">
        <v>2.1739156716350278E-3</v>
      </c>
    </row>
    <row r="1207" spans="1:3" x14ac:dyDescent="0.25">
      <c r="A1207" s="1">
        <v>42293</v>
      </c>
      <c r="B1207" s="3">
        <v>83.204464000000002</v>
      </c>
      <c r="C1207" s="11">
        <v>1.385869256946398E-2</v>
      </c>
    </row>
    <row r="1208" spans="1:3" x14ac:dyDescent="0.25">
      <c r="A1208" s="1">
        <v>42296</v>
      </c>
      <c r="B1208" s="3">
        <v>83.965997000000002</v>
      </c>
      <c r="C1208" s="11">
        <v>9.152549795885952E-3</v>
      </c>
    </row>
    <row r="1209" spans="1:3" x14ac:dyDescent="0.25">
      <c r="A1209" s="1">
        <v>42297</v>
      </c>
      <c r="B1209" s="3">
        <v>83.797869000000006</v>
      </c>
      <c r="C1209" s="11">
        <v>-2.002334349701056E-3</v>
      </c>
    </row>
    <row r="1210" spans="1:3" x14ac:dyDescent="0.25">
      <c r="A1210" s="1">
        <v>42298</v>
      </c>
      <c r="B1210" s="3">
        <v>83.886875000000003</v>
      </c>
      <c r="C1210" s="11">
        <v>1.0621511150838178E-3</v>
      </c>
    </row>
    <row r="1211" spans="1:3" x14ac:dyDescent="0.25">
      <c r="A1211" s="1">
        <v>42299</v>
      </c>
      <c r="B1211" s="3">
        <v>88.614288000000002</v>
      </c>
      <c r="C1211" s="11">
        <v>5.6354620433768675E-2</v>
      </c>
    </row>
    <row r="1212" spans="1:3" x14ac:dyDescent="0.25">
      <c r="A1212" s="1">
        <v>42300</v>
      </c>
      <c r="B1212" s="3">
        <v>88.901099000000002</v>
      </c>
      <c r="C1212" s="11">
        <v>3.2366225184814455E-3</v>
      </c>
    </row>
    <row r="1213" spans="1:3" x14ac:dyDescent="0.25">
      <c r="A1213" s="1">
        <v>42303</v>
      </c>
      <c r="B1213" s="3">
        <v>88.891206999999994</v>
      </c>
      <c r="C1213" s="11">
        <v>-1.1126971557469479E-4</v>
      </c>
    </row>
    <row r="1214" spans="1:3" x14ac:dyDescent="0.25">
      <c r="A1214" s="1">
        <v>42304</v>
      </c>
      <c r="B1214" s="3">
        <v>89.494496999999996</v>
      </c>
      <c r="C1214" s="11">
        <v>6.7868355078135149E-3</v>
      </c>
    </row>
    <row r="1215" spans="1:3" x14ac:dyDescent="0.25">
      <c r="A1215" s="1">
        <v>42305</v>
      </c>
      <c r="B1215" s="3">
        <v>89.929659000000001</v>
      </c>
      <c r="C1215" s="11">
        <v>4.8624442238052405E-3</v>
      </c>
    </row>
    <row r="1216" spans="1:3" x14ac:dyDescent="0.25">
      <c r="A1216" s="1">
        <v>42306</v>
      </c>
      <c r="B1216" s="3">
        <v>89.089010999999999</v>
      </c>
      <c r="C1216" s="11">
        <v>-9.3478392929300623E-3</v>
      </c>
    </row>
    <row r="1217" spans="1:3" x14ac:dyDescent="0.25">
      <c r="A1217" s="1">
        <v>42307</v>
      </c>
      <c r="B1217" s="3">
        <v>88.386823000000007</v>
      </c>
      <c r="C1217" s="11">
        <v>-7.8818699648601168E-3</v>
      </c>
    </row>
    <row r="1218" spans="1:3" x14ac:dyDescent="0.25">
      <c r="A1218" s="1">
        <v>42310</v>
      </c>
      <c r="B1218" s="3">
        <v>88.159350000000003</v>
      </c>
      <c r="C1218" s="11">
        <v>-2.5736076066452049E-3</v>
      </c>
    </row>
    <row r="1219" spans="1:3" x14ac:dyDescent="0.25">
      <c r="A1219" s="1">
        <v>42311</v>
      </c>
      <c r="B1219" s="3">
        <v>87.259365000000003</v>
      </c>
      <c r="C1219" s="11">
        <v>-1.0208616556269992E-2</v>
      </c>
    </row>
    <row r="1220" spans="1:3" x14ac:dyDescent="0.25">
      <c r="A1220" s="1">
        <v>42312</v>
      </c>
      <c r="B1220" s="3">
        <v>87.209912000000003</v>
      </c>
      <c r="C1220" s="11">
        <v>-5.667357308868767E-4</v>
      </c>
    </row>
    <row r="1221" spans="1:3" x14ac:dyDescent="0.25">
      <c r="A1221" s="1">
        <v>42313</v>
      </c>
      <c r="B1221" s="3">
        <v>86.735189000000005</v>
      </c>
      <c r="C1221" s="11">
        <v>-5.4434523451875206E-3</v>
      </c>
    </row>
    <row r="1222" spans="1:3" x14ac:dyDescent="0.25">
      <c r="A1222" s="1">
        <v>42314</v>
      </c>
      <c r="B1222" s="3">
        <v>85.311036000000001</v>
      </c>
      <c r="C1222" s="11">
        <v>-1.6419552622408004E-2</v>
      </c>
    </row>
    <row r="1223" spans="1:3" x14ac:dyDescent="0.25">
      <c r="A1223" s="1">
        <v>42317</v>
      </c>
      <c r="B1223" s="3">
        <v>84.954995999999994</v>
      </c>
      <c r="C1223" s="11">
        <v>-4.1734342553290203E-3</v>
      </c>
    </row>
    <row r="1224" spans="1:3" x14ac:dyDescent="0.25">
      <c r="A1224" s="1">
        <v>42318</v>
      </c>
      <c r="B1224" s="3">
        <v>86.181352000000004</v>
      </c>
      <c r="C1224" s="11">
        <v>1.4435360576086777E-2</v>
      </c>
    </row>
    <row r="1225" spans="1:3" x14ac:dyDescent="0.25">
      <c r="A1225" s="1">
        <v>42319</v>
      </c>
      <c r="B1225" s="3">
        <v>87.506614999999996</v>
      </c>
      <c r="C1225" s="11">
        <v>1.5377607443429206E-2</v>
      </c>
    </row>
    <row r="1226" spans="1:3" x14ac:dyDescent="0.25">
      <c r="A1226" s="1">
        <v>42320</v>
      </c>
      <c r="B1226" s="3">
        <v>85.864873000000003</v>
      </c>
      <c r="C1226" s="11">
        <v>-1.8761347356425494E-2</v>
      </c>
    </row>
    <row r="1227" spans="1:3" x14ac:dyDescent="0.25">
      <c r="A1227" s="1">
        <v>42321</v>
      </c>
      <c r="B1227" s="3">
        <v>85.904433999999995</v>
      </c>
      <c r="C1227" s="11">
        <v>4.6073555597050687E-4</v>
      </c>
    </row>
    <row r="1228" spans="1:3" x14ac:dyDescent="0.25">
      <c r="A1228" s="1">
        <v>42324</v>
      </c>
      <c r="B1228" s="3">
        <v>87.051668000000006</v>
      </c>
      <c r="C1228" s="11">
        <v>1.3354770488331391E-2</v>
      </c>
    </row>
    <row r="1229" spans="1:3" x14ac:dyDescent="0.25">
      <c r="A1229" s="1">
        <v>42325</v>
      </c>
      <c r="B1229" s="3">
        <v>86.201136000000005</v>
      </c>
      <c r="C1229" s="11">
        <v>-9.7704273742348184E-3</v>
      </c>
    </row>
    <row r="1230" spans="1:3" x14ac:dyDescent="0.25">
      <c r="A1230" s="1">
        <v>42326</v>
      </c>
      <c r="B1230" s="3">
        <v>87.793418000000003</v>
      </c>
      <c r="C1230" s="11">
        <v>1.8471705523695155E-2</v>
      </c>
    </row>
    <row r="1231" spans="1:3" x14ac:dyDescent="0.25">
      <c r="A1231" s="1">
        <v>42327</v>
      </c>
      <c r="B1231" s="3">
        <v>88.337370000000007</v>
      </c>
      <c r="C1231" s="11">
        <v>6.195817549784933E-3</v>
      </c>
    </row>
    <row r="1232" spans="1:3" x14ac:dyDescent="0.25">
      <c r="A1232" s="1">
        <v>42328</v>
      </c>
      <c r="B1232" s="3">
        <v>86.913208999999995</v>
      </c>
      <c r="C1232" s="11">
        <v>-1.6121840620792902E-2</v>
      </c>
    </row>
    <row r="1233" spans="1:3" x14ac:dyDescent="0.25">
      <c r="A1233" s="1">
        <v>42331</v>
      </c>
      <c r="B1233" s="3">
        <v>88.159350000000003</v>
      </c>
      <c r="C1233" s="11">
        <v>1.4337763089612866E-2</v>
      </c>
    </row>
    <row r="1234" spans="1:3" x14ac:dyDescent="0.25">
      <c r="A1234" s="1">
        <v>42332</v>
      </c>
      <c r="B1234" s="3">
        <v>88.456052</v>
      </c>
      <c r="C1234" s="11">
        <v>3.3655193691876839E-3</v>
      </c>
    </row>
    <row r="1235" spans="1:3" x14ac:dyDescent="0.25">
      <c r="A1235" s="1">
        <v>42333</v>
      </c>
      <c r="B1235" s="3">
        <v>88.802200999999997</v>
      </c>
      <c r="C1235" s="11">
        <v>3.9132313976662321E-3</v>
      </c>
    </row>
    <row r="1236" spans="1:3" x14ac:dyDescent="0.25">
      <c r="A1236" s="1">
        <v>42335</v>
      </c>
      <c r="B1236" s="3">
        <v>89.573617999999996</v>
      </c>
      <c r="C1236" s="11">
        <v>8.686913064238121E-3</v>
      </c>
    </row>
    <row r="1237" spans="1:3" x14ac:dyDescent="0.25">
      <c r="A1237" s="1">
        <v>42338</v>
      </c>
      <c r="B1237" s="3">
        <v>88.762640000000005</v>
      </c>
      <c r="C1237" s="11">
        <v>-9.0537595567479652E-3</v>
      </c>
    </row>
    <row r="1238" spans="1:3" x14ac:dyDescent="0.25">
      <c r="A1238" s="1">
        <v>42339</v>
      </c>
      <c r="B1238" s="3">
        <v>90.631846999999993</v>
      </c>
      <c r="C1238" s="11">
        <v>2.1058488120677669E-2</v>
      </c>
    </row>
    <row r="1239" spans="1:3" x14ac:dyDescent="0.25">
      <c r="A1239" s="1">
        <v>42340</v>
      </c>
      <c r="B1239" s="3">
        <v>89.850537000000003</v>
      </c>
      <c r="C1239" s="11">
        <v>-8.6207004034684481E-3</v>
      </c>
    </row>
    <row r="1240" spans="1:3" x14ac:dyDescent="0.25">
      <c r="A1240" s="1">
        <v>42341</v>
      </c>
      <c r="B1240" s="3">
        <v>88.802200999999997</v>
      </c>
      <c r="C1240" s="11">
        <v>-1.166755408484655E-2</v>
      </c>
    </row>
    <row r="1241" spans="1:3" x14ac:dyDescent="0.25">
      <c r="A1241" s="1">
        <v>42342</v>
      </c>
      <c r="B1241" s="3">
        <v>91.403265000000005</v>
      </c>
      <c r="C1241" s="11">
        <v>2.9290535264998759E-2</v>
      </c>
    </row>
    <row r="1242" spans="1:3" x14ac:dyDescent="0.25">
      <c r="A1242" s="1">
        <v>42345</v>
      </c>
      <c r="B1242" s="3">
        <v>90.809866999999997</v>
      </c>
      <c r="C1242" s="11">
        <v>-6.4920875638305436E-3</v>
      </c>
    </row>
    <row r="1243" spans="1:3" x14ac:dyDescent="0.25">
      <c r="A1243" s="1">
        <v>42346</v>
      </c>
      <c r="B1243" s="3">
        <v>91.541724000000002</v>
      </c>
      <c r="C1243" s="11">
        <v>8.0592233440888658E-3</v>
      </c>
    </row>
    <row r="1244" spans="1:3" x14ac:dyDescent="0.25">
      <c r="A1244" s="1">
        <v>42347</v>
      </c>
      <c r="B1244" s="3">
        <v>89.939550999999994</v>
      </c>
      <c r="C1244" s="11">
        <v>-1.7502106471143232E-2</v>
      </c>
    </row>
    <row r="1245" spans="1:3" x14ac:dyDescent="0.25">
      <c r="A1245" s="1">
        <v>42348</v>
      </c>
      <c r="B1245" s="3">
        <v>90.555987999999999</v>
      </c>
      <c r="C1245" s="11">
        <v>6.8539034623377746E-3</v>
      </c>
    </row>
    <row r="1246" spans="1:3" x14ac:dyDescent="0.25">
      <c r="A1246" s="1">
        <v>42349</v>
      </c>
      <c r="B1246" s="3">
        <v>89.919670999999994</v>
      </c>
      <c r="C1246" s="11">
        <v>-7.0267799408251759E-3</v>
      </c>
    </row>
    <row r="1247" spans="1:3" x14ac:dyDescent="0.25">
      <c r="A1247" s="1">
        <v>42352</v>
      </c>
      <c r="B1247" s="3">
        <v>91.301672999999994</v>
      </c>
      <c r="C1247" s="11">
        <v>1.536929555714233E-2</v>
      </c>
    </row>
    <row r="1248" spans="1:3" x14ac:dyDescent="0.25">
      <c r="A1248" s="1">
        <v>42353</v>
      </c>
      <c r="B1248" s="3">
        <v>92.793042999999997</v>
      </c>
      <c r="C1248" s="11">
        <v>1.6334530912703028E-2</v>
      </c>
    </row>
    <row r="1249" spans="1:3" x14ac:dyDescent="0.25">
      <c r="A1249" s="1">
        <v>42354</v>
      </c>
      <c r="B1249" s="3">
        <v>93.538728000000006</v>
      </c>
      <c r="C1249" s="11">
        <v>8.0360011471981678E-3</v>
      </c>
    </row>
    <row r="1250" spans="1:3" x14ac:dyDescent="0.25">
      <c r="A1250" s="1">
        <v>42355</v>
      </c>
      <c r="B1250" s="3">
        <v>92.494765999999998</v>
      </c>
      <c r="C1250" s="11">
        <v>-1.1160746167085012E-2</v>
      </c>
    </row>
    <row r="1251" spans="1:3" x14ac:dyDescent="0.25">
      <c r="A1251" s="1">
        <v>42356</v>
      </c>
      <c r="B1251" s="3">
        <v>91.112763000000001</v>
      </c>
      <c r="C1251" s="11">
        <v>-1.494141841496196E-2</v>
      </c>
    </row>
    <row r="1252" spans="1:3" x14ac:dyDescent="0.25">
      <c r="A1252" s="1">
        <v>42359</v>
      </c>
      <c r="B1252" s="3">
        <v>91.649658000000002</v>
      </c>
      <c r="C1252" s="11">
        <v>5.892643163504999E-3</v>
      </c>
    </row>
    <row r="1253" spans="1:3" x14ac:dyDescent="0.25">
      <c r="A1253" s="1">
        <v>42360</v>
      </c>
      <c r="B1253" s="3">
        <v>93.001834000000002</v>
      </c>
      <c r="C1253" s="11">
        <v>1.4753748453703995E-2</v>
      </c>
    </row>
    <row r="1254" spans="1:3" x14ac:dyDescent="0.25">
      <c r="A1254" s="1">
        <v>42361</v>
      </c>
      <c r="B1254" s="3">
        <v>93.310047999999995</v>
      </c>
      <c r="C1254" s="11">
        <v>3.3140636774968593E-3</v>
      </c>
    </row>
    <row r="1255" spans="1:3" x14ac:dyDescent="0.25">
      <c r="A1255" s="1">
        <v>42362</v>
      </c>
      <c r="B1255" s="3">
        <v>93.379644999999996</v>
      </c>
      <c r="C1255" s="11">
        <v>7.4586822632436854E-4</v>
      </c>
    </row>
    <row r="1256" spans="1:3" x14ac:dyDescent="0.25">
      <c r="A1256" s="1">
        <v>42366</v>
      </c>
      <c r="B1256" s="3">
        <v>93.787289000000001</v>
      </c>
      <c r="C1256" s="11">
        <v>4.3654481659252909E-3</v>
      </c>
    </row>
    <row r="1257" spans="1:3" x14ac:dyDescent="0.25">
      <c r="A1257" s="1">
        <v>42367</v>
      </c>
      <c r="B1257" s="3">
        <v>94.443488000000002</v>
      </c>
      <c r="C1257" s="11">
        <v>6.996673077947704E-3</v>
      </c>
    </row>
    <row r="1258" spans="1:3" x14ac:dyDescent="0.25">
      <c r="A1258" s="1">
        <v>42368</v>
      </c>
      <c r="B1258" s="3">
        <v>94.105447999999996</v>
      </c>
      <c r="C1258" s="11">
        <v>-3.5792833064361893E-3</v>
      </c>
    </row>
    <row r="1259" spans="1:3" x14ac:dyDescent="0.25">
      <c r="A1259" s="1">
        <v>42369</v>
      </c>
      <c r="B1259" s="3">
        <v>92.663786000000002</v>
      </c>
      <c r="C1259" s="11">
        <v>-1.5319644405709581E-2</v>
      </c>
    </row>
  </sheetData>
  <mergeCells count="4">
    <mergeCell ref="G1:K1"/>
    <mergeCell ref="G6:G7"/>
    <mergeCell ref="H6:I6"/>
    <mergeCell ref="M2:N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25869-676F-44A9-BB35-CF81B9432E00}">
  <dimension ref="A1:K1259"/>
  <sheetViews>
    <sheetView workbookViewId="0">
      <selection sqref="A1:F1048576"/>
    </sheetView>
  </sheetViews>
  <sheetFormatPr defaultRowHeight="15" x14ac:dyDescent="0.25"/>
  <cols>
    <col min="1" max="1" width="10.7109375" bestFit="1" customWidth="1"/>
    <col min="3" max="3" width="18.5703125" bestFit="1" customWidth="1"/>
    <col min="4" max="4" width="15.85546875" bestFit="1" customWidth="1"/>
    <col min="5" max="5" width="11.5703125" bestFit="1" customWidth="1"/>
    <col min="6" max="6" width="12.85546875" bestFit="1" customWidth="1"/>
    <col min="7" max="7" width="18.28515625" bestFit="1" customWidth="1"/>
    <col min="8" max="8" width="29.28515625" bestFit="1" customWidth="1"/>
    <col min="10" max="10" width="31.42578125" bestFit="1" customWidth="1"/>
    <col min="11" max="11" width="23.28515625" bestFit="1" customWidth="1"/>
  </cols>
  <sheetData>
    <row r="1" spans="1:11" s="56" customFormat="1" x14ac:dyDescent="0.25">
      <c r="A1" s="56" t="s">
        <v>0</v>
      </c>
      <c r="B1" s="56" t="s">
        <v>6</v>
      </c>
      <c r="C1" s="56" t="s">
        <v>45</v>
      </c>
      <c r="D1" s="56" t="s">
        <v>75</v>
      </c>
      <c r="E1" s="56" t="s">
        <v>71</v>
      </c>
      <c r="F1" s="56" t="s">
        <v>72</v>
      </c>
      <c r="G1" s="56" t="s">
        <v>73</v>
      </c>
      <c r="H1" s="56" t="s">
        <v>74</v>
      </c>
      <c r="J1" s="4" t="s">
        <v>30</v>
      </c>
      <c r="K1"/>
    </row>
    <row r="2" spans="1:11" x14ac:dyDescent="0.25">
      <c r="A2" s="1">
        <v>40546</v>
      </c>
      <c r="B2" s="3">
        <v>30.336245000000002</v>
      </c>
      <c r="D2" s="3">
        <v>55.310001</v>
      </c>
      <c r="E2" s="58">
        <f>10000+(10*D2)</f>
        <v>10553.10001</v>
      </c>
      <c r="G2" s="57">
        <v>100</v>
      </c>
      <c r="H2" s="57">
        <v>100</v>
      </c>
      <c r="J2" s="4" t="s">
        <v>76</v>
      </c>
      <c r="K2" s="59">
        <f t="array" ref="K2">(GEOMEAN(1+C3:C1259)-1)</f>
        <v>8.8872764875436161E-4</v>
      </c>
    </row>
    <row r="3" spans="1:11" x14ac:dyDescent="0.25">
      <c r="A3" s="1">
        <v>40547</v>
      </c>
      <c r="B3" s="3">
        <v>30.430537000000001</v>
      </c>
      <c r="C3" s="11">
        <f>(B3-B2)/B2</f>
        <v>3.1082291166886137E-3</v>
      </c>
      <c r="D3" s="3">
        <v>55.27</v>
      </c>
      <c r="E3" s="58">
        <f t="shared" ref="E3:E66" si="0">10000+(10*D3)</f>
        <v>10552.7</v>
      </c>
      <c r="F3" s="11">
        <f>(E3-E2)/E2</f>
        <v>-3.7904501958698255E-5</v>
      </c>
      <c r="G3" s="57">
        <f t="shared" ref="G3:G66" si="1">G2*(1+C3)</f>
        <v>100.31082291166886</v>
      </c>
      <c r="H3" s="57">
        <f>H2*(1+F3)</f>
        <v>99.996209549804121</v>
      </c>
      <c r="J3" s="4" t="s">
        <v>81</v>
      </c>
      <c r="K3" s="43">
        <f>(GEOMEAN(1+F3:F1259)-1)</f>
        <v>-3.7904501958729853E-5</v>
      </c>
    </row>
    <row r="4" spans="1:11" x14ac:dyDescent="0.25">
      <c r="A4" s="1">
        <v>40548</v>
      </c>
      <c r="B4" s="3">
        <v>31.073436000000001</v>
      </c>
      <c r="C4" s="11">
        <f t="shared" ref="C4:C67" si="2">(B4-B3)/B3</f>
        <v>2.1126771440149079E-2</v>
      </c>
      <c r="D4" s="3">
        <v>55.740001999999997</v>
      </c>
      <c r="E4" s="58">
        <f t="shared" si="0"/>
        <v>10557.400019999999</v>
      </c>
      <c r="F4" s="11">
        <f t="shared" ref="F4:F67" si="3">(E4-E3)/E3</f>
        <v>4.453855411409784E-4</v>
      </c>
      <c r="G4" s="57">
        <f t="shared" si="1"/>
        <v>102.43006674029697</v>
      </c>
      <c r="H4" s="57">
        <f t="shared" ref="H4:H67" si="4">H3*(1+F4)</f>
        <v>100.04074641570651</v>
      </c>
      <c r="J4" s="4"/>
      <c r="K4" s="11"/>
    </row>
    <row r="5" spans="1:11" x14ac:dyDescent="0.25">
      <c r="A5" s="1">
        <v>40549</v>
      </c>
      <c r="B5" s="3">
        <v>31.356313</v>
      </c>
      <c r="C5" s="11">
        <f t="shared" si="2"/>
        <v>9.1034992074902552E-3</v>
      </c>
      <c r="D5" s="3">
        <v>55.919998</v>
      </c>
      <c r="E5" s="58">
        <f t="shared" si="0"/>
        <v>10559.199979999999</v>
      </c>
      <c r="F5" s="11">
        <f t="shared" si="3"/>
        <v>1.7049273463072616E-4</v>
      </c>
      <c r="G5" s="57">
        <f t="shared" si="1"/>
        <v>103.36253877169044</v>
      </c>
      <c r="H5" s="57">
        <f t="shared" si="4"/>
        <v>100.05780263613741</v>
      </c>
      <c r="J5" s="4" t="s">
        <v>36</v>
      </c>
    </row>
    <row r="6" spans="1:11" x14ac:dyDescent="0.25">
      <c r="A6" s="1">
        <v>40550</v>
      </c>
      <c r="B6" s="3">
        <v>30.379104000000002</v>
      </c>
      <c r="C6" s="11">
        <f t="shared" si="2"/>
        <v>-3.1164665309980751E-2</v>
      </c>
      <c r="D6" s="3">
        <v>55.869999</v>
      </c>
      <c r="E6" s="58">
        <f t="shared" si="0"/>
        <v>10558.699989999999</v>
      </c>
      <c r="F6" s="11">
        <f t="shared" si="3"/>
        <v>-4.7351125174944609E-5</v>
      </c>
      <c r="G6" s="57">
        <f t="shared" si="1"/>
        <v>100.14127984528079</v>
      </c>
      <c r="H6" s="57">
        <f t="shared" si="4"/>
        <v>100.05306478660006</v>
      </c>
      <c r="J6" s="4" t="s">
        <v>77</v>
      </c>
      <c r="K6" s="11">
        <f>STDEV(C3:C1259)</f>
        <v>1.1528883567925799E-2</v>
      </c>
    </row>
    <row r="7" spans="1:11" x14ac:dyDescent="0.25">
      <c r="A7" s="1">
        <v>40553</v>
      </c>
      <c r="B7" s="3">
        <v>30.070516000000001</v>
      </c>
      <c r="C7" s="11">
        <f t="shared" si="2"/>
        <v>-1.0157903274566633E-2</v>
      </c>
      <c r="D7" s="3">
        <v>56.080002</v>
      </c>
      <c r="E7" s="58">
        <f t="shared" si="0"/>
        <v>10560.800020000001</v>
      </c>
      <c r="F7" s="11">
        <f t="shared" si="3"/>
        <v>1.9889096214404563E-4</v>
      </c>
      <c r="G7" s="57">
        <f t="shared" si="1"/>
        <v>99.124054410821117</v>
      </c>
      <c r="H7" s="57">
        <f t="shared" si="4"/>
        <v>100.07296443692093</v>
      </c>
      <c r="J7" s="4" t="s">
        <v>78</v>
      </c>
      <c r="K7" s="11">
        <f>STDEV(F3:F1259)</f>
        <v>7.6877717796718407E-4</v>
      </c>
    </row>
    <row r="8" spans="1:11" x14ac:dyDescent="0.25">
      <c r="A8" s="1">
        <v>40554</v>
      </c>
      <c r="B8" s="3">
        <v>30.541974</v>
      </c>
      <c r="C8" s="11">
        <f t="shared" si="2"/>
        <v>1.56784140318709E-2</v>
      </c>
      <c r="D8" s="3">
        <v>56.16</v>
      </c>
      <c r="E8" s="58">
        <f t="shared" si="0"/>
        <v>10561.6</v>
      </c>
      <c r="F8" s="11">
        <f t="shared" si="3"/>
        <v>7.5749943042646275E-5</v>
      </c>
      <c r="G8" s="57">
        <f t="shared" si="1"/>
        <v>100.67816237639167</v>
      </c>
      <c r="H8" s="57">
        <f t="shared" si="4"/>
        <v>100.08054495827713</v>
      </c>
      <c r="J8" s="21"/>
      <c r="K8" s="11"/>
    </row>
    <row r="9" spans="1:11" x14ac:dyDescent="0.25">
      <c r="A9" s="1">
        <v>40555</v>
      </c>
      <c r="B9" s="3">
        <v>30.739128999999998</v>
      </c>
      <c r="C9" s="11">
        <f t="shared" si="2"/>
        <v>6.4552147153290954E-3</v>
      </c>
      <c r="D9" s="3">
        <v>56.560001</v>
      </c>
      <c r="E9" s="58">
        <f t="shared" si="0"/>
        <v>10565.60001</v>
      </c>
      <c r="F9" s="11">
        <f t="shared" si="3"/>
        <v>3.7873144220570249E-4</v>
      </c>
      <c r="G9" s="57">
        <f t="shared" si="1"/>
        <v>101.32806153167606</v>
      </c>
      <c r="H9" s="57">
        <f t="shared" si="4"/>
        <v>100.11844860740591</v>
      </c>
      <c r="J9" s="4" t="s">
        <v>41</v>
      </c>
    </row>
    <row r="10" spans="1:11" x14ac:dyDescent="0.25">
      <c r="A10" s="1">
        <v>40556</v>
      </c>
      <c r="B10" s="3">
        <v>30.644836999999999</v>
      </c>
      <c r="C10" s="11">
        <f t="shared" si="2"/>
        <v>-3.067490949401962E-3</v>
      </c>
      <c r="D10" s="3">
        <v>56.580002</v>
      </c>
      <c r="E10" s="58">
        <f t="shared" si="0"/>
        <v>10565.800020000001</v>
      </c>
      <c r="F10" s="11">
        <f t="shared" si="3"/>
        <v>1.8930302094644124E-5</v>
      </c>
      <c r="G10" s="57">
        <f t="shared" si="1"/>
        <v>101.01723862000719</v>
      </c>
      <c r="H10" s="57">
        <f t="shared" si="4"/>
        <v>100.12034387988328</v>
      </c>
      <c r="J10" s="4" t="s">
        <v>42</v>
      </c>
      <c r="K10" s="11">
        <v>1E-4</v>
      </c>
    </row>
    <row r="11" spans="1:11" x14ac:dyDescent="0.25">
      <c r="A11" s="1">
        <v>40557</v>
      </c>
      <c r="B11" s="3">
        <v>30.473396999999999</v>
      </c>
      <c r="C11" s="11">
        <f t="shared" si="2"/>
        <v>-5.5944170954474477E-3</v>
      </c>
      <c r="D11" s="3">
        <v>57</v>
      </c>
      <c r="E11" s="58">
        <f t="shared" si="0"/>
        <v>10570</v>
      </c>
      <c r="F11" s="11">
        <f t="shared" si="3"/>
        <v>3.9750705029900933E-4</v>
      </c>
      <c r="G11" s="57">
        <f t="shared" si="1"/>
        <v>100.45210605333652</v>
      </c>
      <c r="H11" s="57">
        <f t="shared" si="4"/>
        <v>100.1601424224539</v>
      </c>
      <c r="J11" s="4" t="s">
        <v>79</v>
      </c>
      <c r="K11" s="2">
        <f>(K2-K10)/K6</f>
        <v>6.8413185379776045E-2</v>
      </c>
    </row>
    <row r="12" spans="1:11" x14ac:dyDescent="0.25">
      <c r="A12" s="1">
        <v>40561</v>
      </c>
      <c r="B12" s="3">
        <v>30.293386000000002</v>
      </c>
      <c r="C12" s="11">
        <f t="shared" si="2"/>
        <v>-5.9071523926261596E-3</v>
      </c>
      <c r="D12" s="3">
        <v>57.16</v>
      </c>
      <c r="E12" s="58">
        <f t="shared" si="0"/>
        <v>10571.6</v>
      </c>
      <c r="F12" s="11">
        <f t="shared" si="3"/>
        <v>1.513718070009805E-4</v>
      </c>
      <c r="G12" s="57">
        <f t="shared" si="1"/>
        <v>99.858720154719222</v>
      </c>
      <c r="H12" s="57">
        <f t="shared" si="4"/>
        <v>100.17530384420186</v>
      </c>
      <c r="J12" s="4" t="s">
        <v>80</v>
      </c>
      <c r="K12" s="2">
        <f>(K3-K10)/K7</f>
        <v>-0.17938162826760762</v>
      </c>
    </row>
    <row r="13" spans="1:11" x14ac:dyDescent="0.25">
      <c r="A13" s="1">
        <v>40562</v>
      </c>
      <c r="B13" s="3">
        <v>30.327674999999999</v>
      </c>
      <c r="C13" s="11">
        <f t="shared" si="2"/>
        <v>1.1318972398792783E-3</v>
      </c>
      <c r="D13" s="3">
        <v>56.509998000000003</v>
      </c>
      <c r="E13" s="58">
        <f t="shared" si="0"/>
        <v>10565.099980000001</v>
      </c>
      <c r="F13" s="11">
        <f t="shared" si="3"/>
        <v>-6.1485678610612344E-4</v>
      </c>
      <c r="G13" s="57">
        <f t="shared" si="1"/>
        <v>99.971749964440221</v>
      </c>
      <c r="H13" s="57">
        <f t="shared" si="4"/>
        <v>100.11371037883301</v>
      </c>
      <c r="J13" s="4"/>
    </row>
    <row r="14" spans="1:11" x14ac:dyDescent="0.25">
      <c r="A14" s="1">
        <v>40563</v>
      </c>
      <c r="B14" s="3">
        <v>30.019082999999998</v>
      </c>
      <c r="C14" s="11">
        <f t="shared" si="2"/>
        <v>-1.0175260714842165E-2</v>
      </c>
      <c r="D14" s="3">
        <v>56.110000999999997</v>
      </c>
      <c r="E14" s="58">
        <f t="shared" si="0"/>
        <v>10561.10001</v>
      </c>
      <c r="F14" s="11">
        <f t="shared" si="3"/>
        <v>-3.7860219094687237E-4</v>
      </c>
      <c r="G14" s="57">
        <f t="shared" si="1"/>
        <v>98.95451134443303</v>
      </c>
      <c r="H14" s="57">
        <f t="shared" si="4"/>
        <v>100.07580710873975</v>
      </c>
      <c r="J14" s="4"/>
    </row>
    <row r="15" spans="1:11" x14ac:dyDescent="0.25">
      <c r="A15" s="1">
        <v>40564</v>
      </c>
      <c r="B15" s="3">
        <v>30.156234000000001</v>
      </c>
      <c r="C15" s="11">
        <f t="shared" si="2"/>
        <v>4.5687937902701061E-3</v>
      </c>
      <c r="D15" s="3">
        <v>55.68</v>
      </c>
      <c r="E15" s="58">
        <f t="shared" si="0"/>
        <v>10556.8</v>
      </c>
      <c r="F15" s="11">
        <f t="shared" si="3"/>
        <v>-4.0715550424948952E-4</v>
      </c>
      <c r="G15" s="57">
        <f t="shared" si="1"/>
        <v>99.406614101382686</v>
      </c>
      <c r="H15" s="57">
        <f t="shared" si="4"/>
        <v>100.03506069303322</v>
      </c>
    </row>
    <row r="16" spans="1:11" x14ac:dyDescent="0.25">
      <c r="A16" s="1">
        <v>40567</v>
      </c>
      <c r="B16" s="3">
        <v>29.950505</v>
      </c>
      <c r="C16" s="11">
        <f t="shared" si="2"/>
        <v>-6.8221051740081865E-3</v>
      </c>
      <c r="D16" s="3">
        <v>56.450001</v>
      </c>
      <c r="E16" s="58">
        <f t="shared" si="0"/>
        <v>10564.50001</v>
      </c>
      <c r="F16" s="11">
        <f t="shared" si="3"/>
        <v>7.2938864049716537E-4</v>
      </c>
      <c r="G16" s="57">
        <f t="shared" si="1"/>
        <v>98.728451724991004</v>
      </c>
      <c r="H16" s="57">
        <f t="shared" si="4"/>
        <v>100.10802512995416</v>
      </c>
    </row>
    <row r="17" spans="1:8" x14ac:dyDescent="0.25">
      <c r="A17" s="1">
        <v>40568</v>
      </c>
      <c r="B17" s="3">
        <v>30.36196</v>
      </c>
      <c r="C17" s="11">
        <f t="shared" si="2"/>
        <v>1.3737831799497209E-2</v>
      </c>
      <c r="D17" s="3">
        <v>56.529998999999997</v>
      </c>
      <c r="E17" s="58">
        <f t="shared" si="0"/>
        <v>10565.29999</v>
      </c>
      <c r="F17" s="11">
        <f t="shared" si="3"/>
        <v>7.5723413246489999E-5</v>
      </c>
      <c r="G17" s="57">
        <f t="shared" si="1"/>
        <v>100.0847665886137</v>
      </c>
      <c r="H17" s="57">
        <f t="shared" si="4"/>
        <v>100.11560565131036</v>
      </c>
    </row>
    <row r="18" spans="1:8" x14ac:dyDescent="0.25">
      <c r="A18" s="1">
        <v>40569</v>
      </c>
      <c r="B18" s="3">
        <v>30.319101</v>
      </c>
      <c r="C18" s="11">
        <f t="shared" si="2"/>
        <v>-1.4116018860442468E-3</v>
      </c>
      <c r="D18" s="3">
        <v>56.830002</v>
      </c>
      <c r="E18" s="58">
        <f t="shared" si="0"/>
        <v>10568.300020000001</v>
      </c>
      <c r="F18" s="11">
        <f t="shared" si="3"/>
        <v>2.839512368641282E-4</v>
      </c>
      <c r="G18" s="57">
        <f t="shared" si="1"/>
        <v>99.943486743332912</v>
      </c>
      <c r="H18" s="57">
        <f t="shared" si="4"/>
        <v>100.14403360136446</v>
      </c>
    </row>
    <row r="19" spans="1:8" x14ac:dyDescent="0.25">
      <c r="A19" s="1">
        <v>40570</v>
      </c>
      <c r="B19" s="3">
        <v>30.36196</v>
      </c>
      <c r="C19" s="11">
        <f t="shared" si="2"/>
        <v>1.4135973226910646E-3</v>
      </c>
      <c r="D19" s="3">
        <v>57.18</v>
      </c>
      <c r="E19" s="58">
        <f t="shared" si="0"/>
        <v>10571.8</v>
      </c>
      <c r="F19" s="11">
        <f t="shared" si="3"/>
        <v>3.3117719911198037E-4</v>
      </c>
      <c r="G19" s="57">
        <f t="shared" si="1"/>
        <v>100.08476658861369</v>
      </c>
      <c r="H19" s="57">
        <f t="shared" si="4"/>
        <v>100.17719902192033</v>
      </c>
    </row>
    <row r="20" spans="1:8" x14ac:dyDescent="0.25">
      <c r="A20" s="1">
        <v>40571</v>
      </c>
      <c r="B20" s="3">
        <v>29.864787</v>
      </c>
      <c r="C20" s="11">
        <f t="shared" si="2"/>
        <v>-1.6374865127284276E-2</v>
      </c>
      <c r="D20" s="3">
        <v>55.73</v>
      </c>
      <c r="E20" s="58">
        <f t="shared" si="0"/>
        <v>10557.3</v>
      </c>
      <c r="F20" s="11">
        <f t="shared" si="3"/>
        <v>-1.3715734312037687E-3</v>
      </c>
      <c r="G20" s="57">
        <f t="shared" si="1"/>
        <v>98.44589203442942</v>
      </c>
      <c r="H20" s="57">
        <f t="shared" si="4"/>
        <v>100.03979863732945</v>
      </c>
    </row>
    <row r="21" spans="1:8" x14ac:dyDescent="0.25">
      <c r="A21" s="1">
        <v>40574</v>
      </c>
      <c r="B21" s="3">
        <v>30.370533999999999</v>
      </c>
      <c r="C21" s="11">
        <f t="shared" si="2"/>
        <v>1.6934559084583443E-2</v>
      </c>
      <c r="D21" s="3">
        <v>56</v>
      </c>
      <c r="E21" s="58">
        <f t="shared" si="0"/>
        <v>10560</v>
      </c>
      <c r="F21" s="11">
        <f t="shared" si="3"/>
        <v>2.5574720809304726E-4</v>
      </c>
      <c r="G21" s="57">
        <f t="shared" si="1"/>
        <v>100.113029809721</v>
      </c>
      <c r="H21" s="57">
        <f t="shared" si="4"/>
        <v>100.06538353652914</v>
      </c>
    </row>
    <row r="22" spans="1:8" x14ac:dyDescent="0.25">
      <c r="A22" s="1">
        <v>40575</v>
      </c>
      <c r="B22" s="3">
        <v>30.301956000000001</v>
      </c>
      <c r="C22" s="11">
        <f t="shared" si="2"/>
        <v>-2.2580439316608227E-3</v>
      </c>
      <c r="D22" s="3">
        <v>57.049999</v>
      </c>
      <c r="E22" s="58">
        <f t="shared" si="0"/>
        <v>10570.49999</v>
      </c>
      <c r="F22" s="11">
        <f t="shared" si="3"/>
        <v>9.9431723484850868E-4</v>
      </c>
      <c r="G22" s="57">
        <f t="shared" si="1"/>
        <v>99.886970190278973</v>
      </c>
      <c r="H22" s="57">
        <f t="shared" si="4"/>
        <v>100.16488027199124</v>
      </c>
    </row>
    <row r="23" spans="1:8" x14ac:dyDescent="0.25">
      <c r="A23" s="1">
        <v>40576</v>
      </c>
      <c r="B23" s="3">
        <v>30.336245000000002</v>
      </c>
      <c r="C23" s="11">
        <f t="shared" si="2"/>
        <v>1.1315771166719773E-3</v>
      </c>
      <c r="D23" s="3">
        <v>56.959999000000003</v>
      </c>
      <c r="E23" s="58">
        <f t="shared" si="0"/>
        <v>10569.599990000001</v>
      </c>
      <c r="F23" s="11">
        <f t="shared" si="3"/>
        <v>-8.5142613958759028E-5</v>
      </c>
      <c r="G23" s="57">
        <f t="shared" si="1"/>
        <v>99.999999999999986</v>
      </c>
      <c r="H23" s="57">
        <f t="shared" si="4"/>
        <v>100.15635197225801</v>
      </c>
    </row>
    <row r="24" spans="1:8" x14ac:dyDescent="0.25">
      <c r="A24" s="1">
        <v>40577</v>
      </c>
      <c r="B24" s="3">
        <v>30.233381999999999</v>
      </c>
      <c r="C24" s="11">
        <f t="shared" si="2"/>
        <v>-3.3907624361552593E-3</v>
      </c>
      <c r="D24" s="3">
        <v>57.060001</v>
      </c>
      <c r="E24" s="58">
        <f t="shared" si="0"/>
        <v>10570.60001</v>
      </c>
      <c r="F24" s="11">
        <f t="shared" si="3"/>
        <v>9.4612852042236524E-5</v>
      </c>
      <c r="G24" s="57">
        <f t="shared" si="1"/>
        <v>99.660923756384463</v>
      </c>
      <c r="H24" s="57">
        <f t="shared" si="4"/>
        <v>100.16582805036825</v>
      </c>
    </row>
    <row r="25" spans="1:8" x14ac:dyDescent="0.25">
      <c r="A25" s="1">
        <v>40578</v>
      </c>
      <c r="B25" s="3">
        <v>30.550545</v>
      </c>
      <c r="C25" s="11">
        <f t="shared" si="2"/>
        <v>1.0490490279916444E-2</v>
      </c>
      <c r="D25" s="3">
        <v>57.380001</v>
      </c>
      <c r="E25" s="58">
        <f t="shared" si="0"/>
        <v>10573.800010000001</v>
      </c>
      <c r="F25" s="11">
        <f t="shared" si="3"/>
        <v>3.0272642962305481E-4</v>
      </c>
      <c r="G25" s="57">
        <f t="shared" si="1"/>
        <v>100.70641570833831</v>
      </c>
      <c r="H25" s="57">
        <f t="shared" si="4"/>
        <v>100.19615089386419</v>
      </c>
    </row>
    <row r="26" spans="1:8" x14ac:dyDescent="0.25">
      <c r="A26" s="1">
        <v>40581</v>
      </c>
      <c r="B26" s="3">
        <v>30.610548000000001</v>
      </c>
      <c r="C26" s="11">
        <f t="shared" si="2"/>
        <v>1.9640566150293491E-3</v>
      </c>
      <c r="D26" s="3">
        <v>57.650002000000001</v>
      </c>
      <c r="E26" s="58">
        <f t="shared" si="0"/>
        <v>10576.500019999999</v>
      </c>
      <c r="F26" s="11">
        <f t="shared" si="3"/>
        <v>2.5534907010206026E-4</v>
      </c>
      <c r="G26" s="57">
        <f t="shared" si="1"/>
        <v>100.90420881028618</v>
      </c>
      <c r="H26" s="57">
        <f t="shared" si="4"/>
        <v>100.22173588782273</v>
      </c>
    </row>
    <row r="27" spans="1:8" x14ac:dyDescent="0.25">
      <c r="A27" s="1">
        <v>40582</v>
      </c>
      <c r="B27" s="3">
        <v>30.224807999999999</v>
      </c>
      <c r="C27" s="11">
        <f t="shared" si="2"/>
        <v>-1.2601538528483775E-2</v>
      </c>
      <c r="D27" s="3">
        <v>58.029998999999997</v>
      </c>
      <c r="E27" s="58">
        <f t="shared" si="0"/>
        <v>10580.29999</v>
      </c>
      <c r="F27" s="11">
        <f t="shared" si="3"/>
        <v>3.5928426160018392E-4</v>
      </c>
      <c r="G27" s="57">
        <f t="shared" si="1"/>
        <v>99.632660535277182</v>
      </c>
      <c r="H27" s="57">
        <f t="shared" si="4"/>
        <v>100.25774398019749</v>
      </c>
    </row>
    <row r="28" spans="1:8" x14ac:dyDescent="0.25">
      <c r="A28" s="1">
        <v>40583</v>
      </c>
      <c r="B28" s="3">
        <v>30.156234000000001</v>
      </c>
      <c r="C28" s="11">
        <f t="shared" si="2"/>
        <v>-2.2687985313255966E-3</v>
      </c>
      <c r="D28" s="3">
        <v>57.93</v>
      </c>
      <c r="E28" s="58">
        <f t="shared" si="0"/>
        <v>10579.3</v>
      </c>
      <c r="F28" s="11">
        <f t="shared" si="3"/>
        <v>-9.4514333331322935E-5</v>
      </c>
      <c r="G28" s="57">
        <f t="shared" si="1"/>
        <v>99.406614101382686</v>
      </c>
      <c r="H28" s="57">
        <f t="shared" si="4"/>
        <v>100.2482681863639</v>
      </c>
    </row>
    <row r="29" spans="1:8" x14ac:dyDescent="0.25">
      <c r="A29" s="1">
        <v>40584</v>
      </c>
      <c r="B29" s="3">
        <v>29.110451000000001</v>
      </c>
      <c r="C29" s="11">
        <f t="shared" si="2"/>
        <v>-3.4678832907318602E-2</v>
      </c>
      <c r="D29" s="3">
        <v>58.02</v>
      </c>
      <c r="E29" s="58">
        <f t="shared" si="0"/>
        <v>10580.2</v>
      </c>
      <c r="F29" s="11">
        <f t="shared" si="3"/>
        <v>8.5071791139437882E-5</v>
      </c>
      <c r="G29" s="57">
        <f t="shared" si="1"/>
        <v>95.95930874107853</v>
      </c>
      <c r="H29" s="57">
        <f t="shared" si="4"/>
        <v>100.25679648609713</v>
      </c>
    </row>
    <row r="30" spans="1:8" x14ac:dyDescent="0.25">
      <c r="A30" s="1">
        <v>40585</v>
      </c>
      <c r="B30" s="3">
        <v>29.110451000000001</v>
      </c>
      <c r="C30" s="11">
        <f t="shared" si="2"/>
        <v>0</v>
      </c>
      <c r="D30" s="3">
        <v>58.439999</v>
      </c>
      <c r="E30" s="58">
        <f t="shared" si="0"/>
        <v>10584.39999</v>
      </c>
      <c r="F30" s="11">
        <f t="shared" si="3"/>
        <v>3.9696697604952279E-4</v>
      </c>
      <c r="G30" s="57">
        <f t="shared" si="1"/>
        <v>95.95930874107853</v>
      </c>
      <c r="H30" s="57">
        <f t="shared" si="4"/>
        <v>100.29659512342663</v>
      </c>
    </row>
    <row r="31" spans="1:8" x14ac:dyDescent="0.25">
      <c r="A31" s="1">
        <v>40588</v>
      </c>
      <c r="B31" s="3">
        <v>28.913295999999999</v>
      </c>
      <c r="C31" s="11">
        <f t="shared" si="2"/>
        <v>-6.7726535737973343E-3</v>
      </c>
      <c r="D31" s="3">
        <v>58.580002</v>
      </c>
      <c r="E31" s="58">
        <f t="shared" si="0"/>
        <v>10585.800020000001</v>
      </c>
      <c r="F31" s="11">
        <f t="shared" si="3"/>
        <v>1.3227296788891453E-4</v>
      </c>
      <c r="G31" s="57">
        <f t="shared" si="1"/>
        <v>95.309409585794143</v>
      </c>
      <c r="H31" s="57">
        <f t="shared" si="4"/>
        <v>100.30986165173276</v>
      </c>
    </row>
    <row r="32" spans="1:8" x14ac:dyDescent="0.25">
      <c r="A32" s="1">
        <v>40589</v>
      </c>
      <c r="B32" s="3">
        <v>29.144739999999999</v>
      </c>
      <c r="C32" s="11">
        <f t="shared" si="2"/>
        <v>8.0047601629367939E-3</v>
      </c>
      <c r="D32" s="3">
        <v>58.5</v>
      </c>
      <c r="E32" s="58">
        <f t="shared" si="0"/>
        <v>10585</v>
      </c>
      <c r="F32" s="11">
        <f t="shared" si="3"/>
        <v>-7.5574826511845067E-5</v>
      </c>
      <c r="G32" s="57">
        <f t="shared" si="1"/>
        <v>96.072338550799529</v>
      </c>
      <c r="H32" s="57">
        <f t="shared" si="4"/>
        <v>100.302280751341</v>
      </c>
    </row>
    <row r="33" spans="1:8" x14ac:dyDescent="0.25">
      <c r="A33" s="1">
        <v>40590</v>
      </c>
      <c r="B33" s="3">
        <v>29.35904</v>
      </c>
      <c r="C33" s="11">
        <f t="shared" si="2"/>
        <v>7.3529563139009477E-3</v>
      </c>
      <c r="D33" s="3">
        <v>58.880001</v>
      </c>
      <c r="E33" s="58">
        <f t="shared" si="0"/>
        <v>10588.800010000001</v>
      </c>
      <c r="F33" s="11">
        <f t="shared" si="3"/>
        <v>3.5899952763352279E-4</v>
      </c>
      <c r="G33" s="57">
        <f t="shared" si="1"/>
        <v>96.77875425913787</v>
      </c>
      <c r="H33" s="57">
        <f t="shared" si="4"/>
        <v>100.33828922275131</v>
      </c>
    </row>
    <row r="34" spans="1:8" x14ac:dyDescent="0.25">
      <c r="A34" s="1">
        <v>40591</v>
      </c>
      <c r="B34" s="3">
        <v>31.030577000000001</v>
      </c>
      <c r="C34" s="11">
        <f t="shared" si="2"/>
        <v>5.6934320740732694E-2</v>
      </c>
      <c r="D34" s="3">
        <v>58.860000999999997</v>
      </c>
      <c r="E34" s="58">
        <f t="shared" si="0"/>
        <v>10588.60001</v>
      </c>
      <c r="F34" s="11">
        <f t="shared" si="3"/>
        <v>-1.888788151743812E-5</v>
      </c>
      <c r="G34" s="57">
        <f t="shared" si="1"/>
        <v>102.28878689501617</v>
      </c>
      <c r="H34" s="57">
        <f t="shared" si="4"/>
        <v>100.3363940450328</v>
      </c>
    </row>
    <row r="35" spans="1:8" x14ac:dyDescent="0.25">
      <c r="A35" s="1">
        <v>40592</v>
      </c>
      <c r="B35" s="3">
        <v>31.210588000000001</v>
      </c>
      <c r="C35" s="11">
        <f t="shared" si="2"/>
        <v>5.8010845238230784E-3</v>
      </c>
      <c r="D35" s="3">
        <v>58.73</v>
      </c>
      <c r="E35" s="58">
        <f t="shared" si="0"/>
        <v>10587.3</v>
      </c>
      <c r="F35" s="11">
        <f t="shared" si="3"/>
        <v>-1.227744932071373E-4</v>
      </c>
      <c r="G35" s="57">
        <f t="shared" si="1"/>
        <v>102.88217279363349</v>
      </c>
      <c r="H35" s="57">
        <f t="shared" si="4"/>
        <v>100.32407529510368</v>
      </c>
    </row>
    <row r="36" spans="1:8" x14ac:dyDescent="0.25">
      <c r="A36" s="1">
        <v>40596</v>
      </c>
      <c r="B36" s="3">
        <v>30.687695999999999</v>
      </c>
      <c r="C36" s="11">
        <f t="shared" si="2"/>
        <v>-1.6753673464915249E-2</v>
      </c>
      <c r="D36" s="3">
        <v>57.029998999999997</v>
      </c>
      <c r="E36" s="58">
        <f t="shared" si="0"/>
        <v>10570.29999</v>
      </c>
      <c r="F36" s="11">
        <f t="shared" si="3"/>
        <v>-1.6056983366863837E-3</v>
      </c>
      <c r="G36" s="57">
        <f t="shared" si="1"/>
        <v>101.15851846528795</v>
      </c>
      <c r="H36" s="57">
        <f t="shared" si="4"/>
        <v>100.16298509427274</v>
      </c>
    </row>
    <row r="37" spans="1:8" x14ac:dyDescent="0.25">
      <c r="A37" s="1">
        <v>40597</v>
      </c>
      <c r="B37" s="3">
        <v>30.473396999999999</v>
      </c>
      <c r="C37" s="11">
        <f t="shared" si="2"/>
        <v>-6.9832222008455918E-3</v>
      </c>
      <c r="D37" s="3">
        <v>56.560001</v>
      </c>
      <c r="E37" s="58">
        <f t="shared" si="0"/>
        <v>10565.60001</v>
      </c>
      <c r="F37" s="11">
        <f t="shared" si="3"/>
        <v>-4.4464017146588229E-4</v>
      </c>
      <c r="G37" s="57">
        <f t="shared" si="1"/>
        <v>100.45210605333651</v>
      </c>
      <c r="H37" s="57">
        <f t="shared" si="4"/>
        <v>100.1184486074059</v>
      </c>
    </row>
    <row r="38" spans="1:8" x14ac:dyDescent="0.25">
      <c r="A38" s="1">
        <v>40598</v>
      </c>
      <c r="B38" s="3">
        <v>30.721985</v>
      </c>
      <c r="C38" s="11">
        <f t="shared" si="2"/>
        <v>8.1575414778996113E-3</v>
      </c>
      <c r="D38" s="3">
        <v>56.860000999999997</v>
      </c>
      <c r="E38" s="58">
        <f t="shared" si="0"/>
        <v>10568.60001</v>
      </c>
      <c r="F38" s="11">
        <f t="shared" si="3"/>
        <v>2.8394033440226743E-4</v>
      </c>
      <c r="G38" s="57">
        <f t="shared" si="1"/>
        <v>101.27154827500897</v>
      </c>
      <c r="H38" s="57">
        <f t="shared" si="4"/>
        <v>100.14687627318332</v>
      </c>
    </row>
    <row r="39" spans="1:8" x14ac:dyDescent="0.25">
      <c r="A39" s="1">
        <v>40599</v>
      </c>
      <c r="B39" s="3">
        <v>31.227732</v>
      </c>
      <c r="C39" s="11">
        <f t="shared" si="2"/>
        <v>1.6462054779337973E-2</v>
      </c>
      <c r="D39" s="3">
        <v>57.650002000000001</v>
      </c>
      <c r="E39" s="58">
        <f t="shared" si="0"/>
        <v>10576.500019999999</v>
      </c>
      <c r="F39" s="11">
        <f t="shared" si="3"/>
        <v>7.474982488242909E-4</v>
      </c>
      <c r="G39" s="57">
        <f t="shared" si="1"/>
        <v>102.93868605030053</v>
      </c>
      <c r="H39" s="57">
        <f t="shared" si="4"/>
        <v>100.22173588782275</v>
      </c>
    </row>
    <row r="40" spans="1:8" x14ac:dyDescent="0.25">
      <c r="A40" s="1">
        <v>40602</v>
      </c>
      <c r="B40" s="3">
        <v>30.91057</v>
      </c>
      <c r="C40" s="11">
        <f t="shared" si="2"/>
        <v>-1.0156421222008685E-2</v>
      </c>
      <c r="D40" s="3">
        <v>57.77</v>
      </c>
      <c r="E40" s="58">
        <f t="shared" si="0"/>
        <v>10577.7</v>
      </c>
      <c r="F40" s="11">
        <f t="shared" si="3"/>
        <v>1.1345719261873862E-4</v>
      </c>
      <c r="G40" s="57">
        <f t="shared" si="1"/>
        <v>101.89319739473358</v>
      </c>
      <c r="H40" s="57">
        <f t="shared" si="4"/>
        <v>100.23310676461595</v>
      </c>
    </row>
    <row r="41" spans="1:8" x14ac:dyDescent="0.25">
      <c r="A41" s="1">
        <v>40603</v>
      </c>
      <c r="B41" s="3">
        <v>31.296306000000001</v>
      </c>
      <c r="C41" s="11">
        <f t="shared" si="2"/>
        <v>1.2479096956154526E-2</v>
      </c>
      <c r="D41" s="3">
        <v>56.84</v>
      </c>
      <c r="E41" s="58">
        <f t="shared" si="0"/>
        <v>10568.4</v>
      </c>
      <c r="F41" s="11">
        <f t="shared" si="3"/>
        <v>-8.7920814543814734E-4</v>
      </c>
      <c r="G41" s="57">
        <f t="shared" si="1"/>
        <v>103.16473248419506</v>
      </c>
      <c r="H41" s="57">
        <f t="shared" si="4"/>
        <v>100.14498100070593</v>
      </c>
    </row>
    <row r="42" spans="1:8" x14ac:dyDescent="0.25">
      <c r="A42" s="1">
        <v>40604</v>
      </c>
      <c r="B42" s="3">
        <v>31.219158</v>
      </c>
      <c r="C42" s="11">
        <f t="shared" si="2"/>
        <v>-2.4650832593470008E-3</v>
      </c>
      <c r="D42" s="3">
        <v>57.139999000000003</v>
      </c>
      <c r="E42" s="58">
        <f t="shared" si="0"/>
        <v>10571.39999</v>
      </c>
      <c r="F42" s="11">
        <f t="shared" si="3"/>
        <v>2.8386416108401016E-4</v>
      </c>
      <c r="G42" s="57">
        <f t="shared" si="1"/>
        <v>102.91042282919325</v>
      </c>
      <c r="H42" s="57">
        <f t="shared" si="4"/>
        <v>100.17340857172447</v>
      </c>
    </row>
    <row r="43" spans="1:8" x14ac:dyDescent="0.25">
      <c r="A43" s="1">
        <v>40605</v>
      </c>
      <c r="B43" s="3">
        <v>31.982067000000001</v>
      </c>
      <c r="C43" s="11">
        <f t="shared" si="2"/>
        <v>2.4437206153990459E-2</v>
      </c>
      <c r="D43" s="3">
        <v>58.27</v>
      </c>
      <c r="E43" s="58">
        <f t="shared" si="0"/>
        <v>10582.7</v>
      </c>
      <c r="F43" s="11">
        <f t="shared" si="3"/>
        <v>1.0689227548565058E-3</v>
      </c>
      <c r="G43" s="57">
        <f t="shared" si="1"/>
        <v>105.42526604726456</v>
      </c>
      <c r="H43" s="57">
        <f t="shared" si="4"/>
        <v>100.28048620757833</v>
      </c>
    </row>
    <row r="44" spans="1:8" x14ac:dyDescent="0.25">
      <c r="A44" s="1">
        <v>40606</v>
      </c>
      <c r="B44" s="3">
        <v>32.067785999999998</v>
      </c>
      <c r="C44" s="11">
        <f t="shared" si="2"/>
        <v>2.680220762466586E-3</v>
      </c>
      <c r="D44" s="3">
        <v>57.970001000000003</v>
      </c>
      <c r="E44" s="58">
        <f t="shared" si="0"/>
        <v>10579.70001</v>
      </c>
      <c r="F44" s="11">
        <f t="shared" si="3"/>
        <v>-2.8348058623983035E-4</v>
      </c>
      <c r="G44" s="57">
        <f t="shared" si="1"/>
        <v>105.70782903421299</v>
      </c>
      <c r="H44" s="57">
        <f t="shared" si="4"/>
        <v>100.25205863655979</v>
      </c>
    </row>
    <row r="45" spans="1:8" x14ac:dyDescent="0.25">
      <c r="A45" s="1">
        <v>40609</v>
      </c>
      <c r="B45" s="3">
        <v>32.016353000000002</v>
      </c>
      <c r="C45" s="11">
        <f t="shared" si="2"/>
        <v>-1.603883723060764E-3</v>
      </c>
      <c r="D45" s="3">
        <v>57.189999</v>
      </c>
      <c r="E45" s="58">
        <f t="shared" si="0"/>
        <v>10571.89999</v>
      </c>
      <c r="F45" s="11">
        <f t="shared" si="3"/>
        <v>-7.3726287065114865E-4</v>
      </c>
      <c r="G45" s="57">
        <f t="shared" si="1"/>
        <v>105.53828596782493</v>
      </c>
      <c r="H45" s="57">
        <f t="shared" si="4"/>
        <v>100.17814651602072</v>
      </c>
    </row>
    <row r="46" spans="1:8" x14ac:dyDescent="0.25">
      <c r="A46" s="1">
        <v>40610</v>
      </c>
      <c r="B46" s="3">
        <v>32.213510999999997</v>
      </c>
      <c r="C46" s="11">
        <f t="shared" si="2"/>
        <v>6.1580405488406067E-3</v>
      </c>
      <c r="D46" s="3">
        <v>57.419998</v>
      </c>
      <c r="E46" s="58">
        <f t="shared" si="0"/>
        <v>10574.199979999999</v>
      </c>
      <c r="F46" s="11">
        <f t="shared" si="3"/>
        <v>2.175569199647267E-4</v>
      </c>
      <c r="G46" s="57">
        <f t="shared" si="1"/>
        <v>106.18819501226993</v>
      </c>
      <c r="H46" s="57">
        <f t="shared" si="4"/>
        <v>100.19994096502452</v>
      </c>
    </row>
    <row r="47" spans="1:8" x14ac:dyDescent="0.25">
      <c r="A47" s="1">
        <v>40611</v>
      </c>
      <c r="B47" s="3">
        <v>32.547817999999999</v>
      </c>
      <c r="C47" s="11">
        <f t="shared" si="2"/>
        <v>1.0377850461565726E-2</v>
      </c>
      <c r="D47" s="3">
        <v>57.029998999999997</v>
      </c>
      <c r="E47" s="58">
        <f t="shared" si="0"/>
        <v>10570.29999</v>
      </c>
      <c r="F47" s="11">
        <f t="shared" si="3"/>
        <v>-3.6882128268581212E-4</v>
      </c>
      <c r="G47" s="57">
        <f t="shared" si="1"/>
        <v>107.29020022089084</v>
      </c>
      <c r="H47" s="57">
        <f t="shared" si="4"/>
        <v>100.16298509427277</v>
      </c>
    </row>
    <row r="48" spans="1:8" x14ac:dyDescent="0.25">
      <c r="A48" s="1">
        <v>40612</v>
      </c>
      <c r="B48" s="3">
        <v>31.939205000000001</v>
      </c>
      <c r="C48" s="11">
        <f t="shared" si="2"/>
        <v>-1.8699041514856643E-2</v>
      </c>
      <c r="D48" s="3">
        <v>56.139999000000003</v>
      </c>
      <c r="E48" s="58">
        <f t="shared" si="0"/>
        <v>10561.39999</v>
      </c>
      <c r="F48" s="11">
        <f t="shared" si="3"/>
        <v>-8.4198177993240067E-4</v>
      </c>
      <c r="G48" s="57">
        <f t="shared" si="1"/>
        <v>105.28397631282311</v>
      </c>
      <c r="H48" s="57">
        <f t="shared" si="4"/>
        <v>100.07864968579975</v>
      </c>
    </row>
    <row r="49" spans="1:8" x14ac:dyDescent="0.25">
      <c r="A49" s="1">
        <v>40613</v>
      </c>
      <c r="B49" s="3">
        <v>32.119219000000001</v>
      </c>
      <c r="C49" s="11">
        <f t="shared" si="2"/>
        <v>5.6361452954135803E-3</v>
      </c>
      <c r="D49" s="3">
        <v>56.490001999999997</v>
      </c>
      <c r="E49" s="58">
        <f t="shared" si="0"/>
        <v>10564.900019999999</v>
      </c>
      <c r="F49" s="11">
        <f t="shared" si="3"/>
        <v>3.3139829978158438E-4</v>
      </c>
      <c r="G49" s="57">
        <f t="shared" si="1"/>
        <v>105.87737210060108</v>
      </c>
      <c r="H49" s="57">
        <f t="shared" si="4"/>
        <v>100.11181558015006</v>
      </c>
    </row>
    <row r="50" spans="1:8" x14ac:dyDescent="0.25">
      <c r="A50" s="1">
        <v>40616</v>
      </c>
      <c r="B50" s="3">
        <v>32.316374000000003</v>
      </c>
      <c r="C50" s="11">
        <f t="shared" si="2"/>
        <v>6.1382252164973936E-3</v>
      </c>
      <c r="D50" s="3">
        <v>56.290000999999997</v>
      </c>
      <c r="E50" s="58">
        <f t="shared" si="0"/>
        <v>10562.900009999999</v>
      </c>
      <c r="F50" s="11">
        <f t="shared" si="3"/>
        <v>-1.8930704466806186E-4</v>
      </c>
      <c r="G50" s="57">
        <f t="shared" si="1"/>
        <v>106.52727125588547</v>
      </c>
      <c r="H50" s="57">
        <f t="shared" si="4"/>
        <v>100.09286370820624</v>
      </c>
    </row>
    <row r="51" spans="1:8" x14ac:dyDescent="0.25">
      <c r="A51" s="1">
        <v>40617</v>
      </c>
      <c r="B51" s="3">
        <v>32.076357000000002</v>
      </c>
      <c r="C51" s="11">
        <f t="shared" si="2"/>
        <v>-7.4271018153212881E-3</v>
      </c>
      <c r="D51" s="3">
        <v>55.490001999999997</v>
      </c>
      <c r="E51" s="58">
        <f t="shared" si="0"/>
        <v>10554.900019999999</v>
      </c>
      <c r="F51" s="11">
        <f t="shared" si="3"/>
        <v>-7.5736682089450665E-4</v>
      </c>
      <c r="G51" s="57">
        <f t="shared" si="1"/>
        <v>105.73608236615966</v>
      </c>
      <c r="H51" s="57">
        <f t="shared" si="4"/>
        <v>100.01705669422532</v>
      </c>
    </row>
    <row r="52" spans="1:8" x14ac:dyDescent="0.25">
      <c r="A52" s="1">
        <v>40618</v>
      </c>
      <c r="B52" s="3">
        <v>31.707764000000001</v>
      </c>
      <c r="C52" s="11">
        <f t="shared" si="2"/>
        <v>-1.1491111662088079E-2</v>
      </c>
      <c r="D52" s="3">
        <v>54.150002000000001</v>
      </c>
      <c r="E52" s="58">
        <f t="shared" si="0"/>
        <v>10541.500019999999</v>
      </c>
      <c r="F52" s="11">
        <f t="shared" si="3"/>
        <v>-1.2695525276988494E-3</v>
      </c>
      <c r="G52" s="57">
        <f t="shared" si="1"/>
        <v>104.52105723697838</v>
      </c>
      <c r="H52" s="57">
        <f t="shared" si="4"/>
        <v>99.890079787086165</v>
      </c>
    </row>
    <row r="53" spans="1:8" x14ac:dyDescent="0.25">
      <c r="A53" s="1">
        <v>40619</v>
      </c>
      <c r="B53" s="3">
        <v>32.156537</v>
      </c>
      <c r="C53" s="11">
        <f t="shared" si="2"/>
        <v>1.4153410502235326E-2</v>
      </c>
      <c r="D53" s="3">
        <v>54.650002000000001</v>
      </c>
      <c r="E53" s="58">
        <f t="shared" si="0"/>
        <v>10546.500019999999</v>
      </c>
      <c r="F53" s="11">
        <f t="shared" si="3"/>
        <v>4.7431579855937808E-4</v>
      </c>
      <c r="G53" s="57">
        <f t="shared" si="1"/>
        <v>106.00038666618097</v>
      </c>
      <c r="H53" s="57">
        <f t="shared" si="4"/>
        <v>99.937459230048532</v>
      </c>
    </row>
    <row r="54" spans="1:8" x14ac:dyDescent="0.25">
      <c r="A54" s="1">
        <v>40620</v>
      </c>
      <c r="B54" s="3">
        <v>32.691619000000003</v>
      </c>
      <c r="C54" s="11">
        <f t="shared" si="2"/>
        <v>1.6639913682247646E-2</v>
      </c>
      <c r="D54" s="3">
        <v>54.450001</v>
      </c>
      <c r="E54" s="58">
        <f t="shared" si="0"/>
        <v>10544.50001</v>
      </c>
      <c r="F54" s="11">
        <f t="shared" si="3"/>
        <v>-1.8963732007841474E-4</v>
      </c>
      <c r="G54" s="57">
        <f t="shared" si="1"/>
        <v>107.7642239505911</v>
      </c>
      <c r="H54" s="57">
        <f t="shared" si="4"/>
        <v>99.918507358104705</v>
      </c>
    </row>
    <row r="55" spans="1:8" x14ac:dyDescent="0.25">
      <c r="A55" s="1">
        <v>40623</v>
      </c>
      <c r="B55" s="3">
        <v>31.93215</v>
      </c>
      <c r="C55" s="11">
        <f t="shared" si="2"/>
        <v>-2.3231305858544441E-2</v>
      </c>
      <c r="D55" s="3">
        <v>55.5</v>
      </c>
      <c r="E55" s="58">
        <f t="shared" si="0"/>
        <v>10555</v>
      </c>
      <c r="F55" s="11">
        <f t="shared" si="3"/>
        <v>9.9577884110602349E-4</v>
      </c>
      <c r="G55" s="57">
        <f t="shared" si="1"/>
        <v>105.26072030338624</v>
      </c>
      <c r="H55" s="57">
        <f t="shared" si="4"/>
        <v>100.01800409356682</v>
      </c>
    </row>
    <row r="56" spans="1:8" x14ac:dyDescent="0.25">
      <c r="A56" s="1">
        <v>40624</v>
      </c>
      <c r="B56" s="3">
        <v>32.260103000000001</v>
      </c>
      <c r="C56" s="11">
        <f t="shared" si="2"/>
        <v>1.0270307511395281E-2</v>
      </c>
      <c r="D56" s="3">
        <v>55.400002000000001</v>
      </c>
      <c r="E56" s="58">
        <f t="shared" si="0"/>
        <v>10554.000019999999</v>
      </c>
      <c r="F56" s="11">
        <f t="shared" si="3"/>
        <v>-9.4739933680767902E-5</v>
      </c>
      <c r="G56" s="57">
        <f t="shared" si="1"/>
        <v>106.34178026977298</v>
      </c>
      <c r="H56" s="57">
        <f t="shared" si="4"/>
        <v>100.0085283944921</v>
      </c>
    </row>
    <row r="57" spans="1:8" x14ac:dyDescent="0.25">
      <c r="A57" s="1">
        <v>40625</v>
      </c>
      <c r="B57" s="3">
        <v>32.536273000000001</v>
      </c>
      <c r="C57" s="11">
        <f t="shared" si="2"/>
        <v>8.5607290218509373E-3</v>
      </c>
      <c r="D57" s="3">
        <v>55.709999000000003</v>
      </c>
      <c r="E57" s="58">
        <f t="shared" si="0"/>
        <v>10557.099990000001</v>
      </c>
      <c r="F57" s="11">
        <f t="shared" si="3"/>
        <v>2.9372465360305371E-4</v>
      </c>
      <c r="G57" s="57">
        <f t="shared" si="1"/>
        <v>107.25214343436373</v>
      </c>
      <c r="H57" s="57">
        <f t="shared" si="4"/>
        <v>100.03790336485213</v>
      </c>
    </row>
    <row r="58" spans="1:8" x14ac:dyDescent="0.25">
      <c r="A58" s="1">
        <v>40626</v>
      </c>
      <c r="B58" s="3">
        <v>32.691619000000003</v>
      </c>
      <c r="C58" s="11">
        <f t="shared" si="2"/>
        <v>4.7745480866847141E-3</v>
      </c>
      <c r="D58" s="3">
        <v>56.700001</v>
      </c>
      <c r="E58" s="58">
        <f t="shared" si="0"/>
        <v>10567.00001</v>
      </c>
      <c r="F58" s="11">
        <f t="shared" si="3"/>
        <v>9.3775942345688916E-4</v>
      </c>
      <c r="G58" s="57">
        <f t="shared" si="1"/>
        <v>107.76422395059112</v>
      </c>
      <c r="H58" s="57">
        <f t="shared" si="4"/>
        <v>100.13171485143539</v>
      </c>
    </row>
    <row r="59" spans="1:8" x14ac:dyDescent="0.25">
      <c r="A59" s="1">
        <v>40627</v>
      </c>
      <c r="B59" s="3">
        <v>32.691619000000003</v>
      </c>
      <c r="C59" s="11">
        <f t="shared" si="2"/>
        <v>0</v>
      </c>
      <c r="D59" s="3">
        <v>56.84</v>
      </c>
      <c r="E59" s="58">
        <f t="shared" si="0"/>
        <v>10568.4</v>
      </c>
      <c r="F59" s="11">
        <f t="shared" si="3"/>
        <v>1.3248698766679464E-4</v>
      </c>
      <c r="G59" s="57">
        <f t="shared" si="1"/>
        <v>107.76422395059112</v>
      </c>
      <c r="H59" s="57">
        <f t="shared" si="4"/>
        <v>100.14498100070598</v>
      </c>
    </row>
    <row r="60" spans="1:8" x14ac:dyDescent="0.25">
      <c r="A60" s="1">
        <v>40630</v>
      </c>
      <c r="B60" s="3">
        <v>32.199691000000001</v>
      </c>
      <c r="C60" s="11">
        <f t="shared" si="2"/>
        <v>-1.504752640118562E-2</v>
      </c>
      <c r="D60" s="3">
        <v>56.529998999999997</v>
      </c>
      <c r="E60" s="58">
        <f t="shared" si="0"/>
        <v>10565.29999</v>
      </c>
      <c r="F60" s="11">
        <f t="shared" si="3"/>
        <v>-2.9332822376141243E-4</v>
      </c>
      <c r="G60" s="57">
        <f t="shared" si="1"/>
        <v>106.14263894559132</v>
      </c>
      <c r="H60" s="57">
        <f t="shared" si="4"/>
        <v>100.11560565131043</v>
      </c>
    </row>
    <row r="61" spans="1:8" x14ac:dyDescent="0.25">
      <c r="A61" s="1">
        <v>40631</v>
      </c>
      <c r="B61" s="3">
        <v>32.406816999999997</v>
      </c>
      <c r="C61" s="11">
        <f t="shared" si="2"/>
        <v>6.4325462005208446E-3</v>
      </c>
      <c r="D61" s="3">
        <v>57.080002</v>
      </c>
      <c r="E61" s="58">
        <f t="shared" si="0"/>
        <v>10570.800020000001</v>
      </c>
      <c r="F61" s="11">
        <f t="shared" si="3"/>
        <v>5.205749013475065E-4</v>
      </c>
      <c r="G61" s="57">
        <f t="shared" si="1"/>
        <v>106.82540637445403</v>
      </c>
      <c r="H61" s="57">
        <f t="shared" si="4"/>
        <v>100.1677233228457</v>
      </c>
    </row>
    <row r="62" spans="1:8" x14ac:dyDescent="0.25">
      <c r="A62" s="1">
        <v>40632</v>
      </c>
      <c r="B62" s="3">
        <v>32.285992999999998</v>
      </c>
      <c r="C62" s="11">
        <f t="shared" si="2"/>
        <v>-3.7283513527415833E-3</v>
      </c>
      <c r="D62" s="3">
        <v>57.349997999999999</v>
      </c>
      <c r="E62" s="58">
        <f t="shared" si="0"/>
        <v>10573.499980000001</v>
      </c>
      <c r="F62" s="11">
        <f t="shared" si="3"/>
        <v>2.554168080837385E-4</v>
      </c>
      <c r="G62" s="57">
        <f t="shared" si="1"/>
        <v>106.42712372609066</v>
      </c>
      <c r="H62" s="57">
        <f t="shared" si="4"/>
        <v>100.19330784300983</v>
      </c>
    </row>
    <row r="63" spans="1:8" x14ac:dyDescent="0.25">
      <c r="A63" s="1">
        <v>40633</v>
      </c>
      <c r="B63" s="3">
        <v>32.070234999999997</v>
      </c>
      <c r="C63" s="11">
        <f t="shared" si="2"/>
        <v>-6.6827122213648817E-3</v>
      </c>
      <c r="D63" s="3">
        <v>57.43</v>
      </c>
      <c r="E63" s="58">
        <f t="shared" si="0"/>
        <v>10574.3</v>
      </c>
      <c r="F63" s="11">
        <f t="shared" si="3"/>
        <v>7.5662741903061617E-5</v>
      </c>
      <c r="G63" s="57">
        <f t="shared" si="1"/>
        <v>105.7159018856816</v>
      </c>
      <c r="H63" s="57">
        <f t="shared" si="4"/>
        <v>100.20088874340156</v>
      </c>
    </row>
    <row r="64" spans="1:8" x14ac:dyDescent="0.25">
      <c r="A64" s="1">
        <v>40634</v>
      </c>
      <c r="B64" s="3">
        <v>32.372295000000001</v>
      </c>
      <c r="C64" s="11">
        <f t="shared" si="2"/>
        <v>9.4187024198607982E-3</v>
      </c>
      <c r="D64" s="3">
        <v>57.459999000000003</v>
      </c>
      <c r="E64" s="58">
        <f t="shared" si="0"/>
        <v>10574.599990000001</v>
      </c>
      <c r="F64" s="11">
        <f t="shared" si="3"/>
        <v>2.8369726601415132E-5</v>
      </c>
      <c r="G64" s="57">
        <f t="shared" si="1"/>
        <v>106.71160850659005</v>
      </c>
      <c r="H64" s="57">
        <f t="shared" si="4"/>
        <v>100.20373141522043</v>
      </c>
    </row>
    <row r="65" spans="1:8" x14ac:dyDescent="0.25">
      <c r="A65" s="1">
        <v>40637</v>
      </c>
      <c r="B65" s="3">
        <v>32.570794999999997</v>
      </c>
      <c r="C65" s="11">
        <f t="shared" si="2"/>
        <v>6.1317864550534855E-3</v>
      </c>
      <c r="D65" s="3">
        <v>57.27</v>
      </c>
      <c r="E65" s="58">
        <f t="shared" si="0"/>
        <v>10572.7</v>
      </c>
      <c r="F65" s="11">
        <f t="shared" si="3"/>
        <v>-1.796748814892892E-4</v>
      </c>
      <c r="G65" s="57">
        <f t="shared" si="1"/>
        <v>107.36594130222772</v>
      </c>
      <c r="H65" s="57">
        <f t="shared" si="4"/>
        <v>100.18572732165362</v>
      </c>
    </row>
    <row r="66" spans="1:8" x14ac:dyDescent="0.25">
      <c r="A66" s="1">
        <v>40638</v>
      </c>
      <c r="B66" s="3">
        <v>32.285992999999998</v>
      </c>
      <c r="C66" s="11">
        <f t="shared" si="2"/>
        <v>-8.7440911405447467E-3</v>
      </c>
      <c r="D66" s="3">
        <v>57.119999</v>
      </c>
      <c r="E66" s="58">
        <f t="shared" si="0"/>
        <v>10571.199989999999</v>
      </c>
      <c r="F66" s="11">
        <f t="shared" si="3"/>
        <v>-1.4187577440025407E-4</v>
      </c>
      <c r="G66" s="57">
        <f t="shared" si="1"/>
        <v>106.42712372609067</v>
      </c>
      <c r="H66" s="57">
        <f t="shared" si="4"/>
        <v>100.171513394006</v>
      </c>
    </row>
    <row r="67" spans="1:8" x14ac:dyDescent="0.25">
      <c r="A67" s="1">
        <v>40639</v>
      </c>
      <c r="B67" s="3">
        <v>32.424078000000002</v>
      </c>
      <c r="C67" s="11">
        <f t="shared" si="2"/>
        <v>4.2769321048915484E-3</v>
      </c>
      <c r="D67" s="3">
        <v>57.259998000000003</v>
      </c>
      <c r="E67" s="58">
        <f t="shared" ref="E67:E130" si="5">10000+(10*D67)</f>
        <v>10572.599980000001</v>
      </c>
      <c r="F67" s="11">
        <f t="shared" si="3"/>
        <v>1.3243435005733044E-4</v>
      </c>
      <c r="G67" s="57">
        <f t="shared" ref="G67:G130" si="6">G66*(1+C67)</f>
        <v>106.88230530838604</v>
      </c>
      <c r="H67" s="57">
        <f t="shared" si="4"/>
        <v>100.18477954327659</v>
      </c>
    </row>
    <row r="68" spans="1:8" x14ac:dyDescent="0.25">
      <c r="A68" s="1">
        <v>40640</v>
      </c>
      <c r="B68" s="3">
        <v>32.493122</v>
      </c>
      <c r="C68" s="11">
        <f t="shared" ref="C68:C131" si="7">(B68-B67)/B67</f>
        <v>2.1294051907967313E-3</v>
      </c>
      <c r="D68" s="3">
        <v>57.220001000000003</v>
      </c>
      <c r="E68" s="58">
        <f t="shared" si="5"/>
        <v>10572.20001</v>
      </c>
      <c r="F68" s="11">
        <f t="shared" ref="F68:F131" si="8">(E68-E67)/E67</f>
        <v>-3.7830808009099958E-5</v>
      </c>
      <c r="G68" s="57">
        <f t="shared" si="6"/>
        <v>107.10990104411404</v>
      </c>
      <c r="H68" s="57">
        <f t="shared" ref="H68:H131" si="9">H67*(1+F68)</f>
        <v>100.18098947211625</v>
      </c>
    </row>
    <row r="69" spans="1:8" x14ac:dyDescent="0.25">
      <c r="A69" s="1">
        <v>40641</v>
      </c>
      <c r="B69" s="3">
        <v>32.329143999999999</v>
      </c>
      <c r="C69" s="11">
        <f t="shared" si="7"/>
        <v>-5.0465449272618429E-3</v>
      </c>
      <c r="D69" s="3">
        <v>56.950001</v>
      </c>
      <c r="E69" s="58">
        <f t="shared" si="5"/>
        <v>10569.50001</v>
      </c>
      <c r="F69" s="11">
        <f t="shared" si="8"/>
        <v>-2.5538676883211253E-4</v>
      </c>
      <c r="G69" s="57">
        <f t="shared" si="6"/>
        <v>106.56936611634035</v>
      </c>
      <c r="H69" s="57">
        <f t="shared" si="9"/>
        <v>100.15540457291657</v>
      </c>
    </row>
    <row r="70" spans="1:8" x14ac:dyDescent="0.25">
      <c r="A70" s="1">
        <v>40644</v>
      </c>
      <c r="B70" s="3">
        <v>32.924636999999997</v>
      </c>
      <c r="C70" s="11">
        <f t="shared" si="7"/>
        <v>1.8419695863274254E-2</v>
      </c>
      <c r="D70" s="3">
        <v>56.759998000000003</v>
      </c>
      <c r="E70" s="58">
        <f t="shared" si="5"/>
        <v>10567.599980000001</v>
      </c>
      <c r="F70" s="11">
        <f t="shared" si="8"/>
        <v>-1.7976536242974832E-4</v>
      </c>
      <c r="G70" s="57">
        <f t="shared" si="6"/>
        <v>108.53234142854527</v>
      </c>
      <c r="H70" s="57">
        <f t="shared" si="9"/>
        <v>100.13740010031422</v>
      </c>
    </row>
    <row r="71" spans="1:8" x14ac:dyDescent="0.25">
      <c r="A71" s="1">
        <v>40645</v>
      </c>
      <c r="B71" s="3">
        <v>33.373410999999997</v>
      </c>
      <c r="C71" s="11">
        <f t="shared" si="7"/>
        <v>1.36303401006365E-2</v>
      </c>
      <c r="D71" s="3">
        <v>56.369999</v>
      </c>
      <c r="E71" s="58">
        <f t="shared" si="5"/>
        <v>10563.699989999999</v>
      </c>
      <c r="F71" s="11">
        <f t="shared" si="8"/>
        <v>-3.6905163020768575E-4</v>
      </c>
      <c r="G71" s="57">
        <f t="shared" si="6"/>
        <v>110.01167415413475</v>
      </c>
      <c r="H71" s="57">
        <f t="shared" si="9"/>
        <v>100.10044422956244</v>
      </c>
    </row>
    <row r="72" spans="1:8" x14ac:dyDescent="0.25">
      <c r="A72" s="1">
        <v>40646</v>
      </c>
      <c r="B72" s="3">
        <v>33.269848000000003</v>
      </c>
      <c r="C72" s="11">
        <f t="shared" si="7"/>
        <v>-3.1031589788647639E-3</v>
      </c>
      <c r="D72" s="3">
        <v>56.849997999999999</v>
      </c>
      <c r="E72" s="58">
        <f t="shared" si="5"/>
        <v>10568.499980000001</v>
      </c>
      <c r="F72" s="11">
        <f t="shared" si="8"/>
        <v>4.5438530103516736E-4</v>
      </c>
      <c r="G72" s="57">
        <f t="shared" si="6"/>
        <v>109.67029043970339</v>
      </c>
      <c r="H72" s="57">
        <f t="shared" si="9"/>
        <v>100.14592840004745</v>
      </c>
    </row>
    <row r="73" spans="1:8" x14ac:dyDescent="0.25">
      <c r="A73" s="1">
        <v>40647</v>
      </c>
      <c r="B73" s="3">
        <v>33.364781999999998</v>
      </c>
      <c r="C73" s="11">
        <f t="shared" si="7"/>
        <v>2.8534545754460602E-3</v>
      </c>
      <c r="D73" s="3">
        <v>56.75</v>
      </c>
      <c r="E73" s="58">
        <f t="shared" si="5"/>
        <v>10567.5</v>
      </c>
      <c r="F73" s="11">
        <f t="shared" si="8"/>
        <v>-9.4618914878448547E-5</v>
      </c>
      <c r="G73" s="57">
        <f t="shared" si="6"/>
        <v>109.98322963174907</v>
      </c>
      <c r="H73" s="57">
        <f t="shared" si="9"/>
        <v>100.13645270097274</v>
      </c>
    </row>
    <row r="74" spans="1:8" x14ac:dyDescent="0.25">
      <c r="A74" s="1">
        <v>40648</v>
      </c>
      <c r="B74" s="3">
        <v>33.062722000000001</v>
      </c>
      <c r="C74" s="11">
        <f t="shared" si="7"/>
        <v>-9.0532586126292492E-3</v>
      </c>
      <c r="D74" s="3">
        <v>56.650002000000001</v>
      </c>
      <c r="E74" s="58">
        <f t="shared" si="5"/>
        <v>10566.500019999999</v>
      </c>
      <c r="F74" s="11">
        <f t="shared" si="8"/>
        <v>-9.4627868464679932E-5</v>
      </c>
      <c r="G74" s="57">
        <f t="shared" si="6"/>
        <v>108.98752301084065</v>
      </c>
      <c r="H74" s="57">
        <f t="shared" si="9"/>
        <v>100.12697700189803</v>
      </c>
    </row>
    <row r="75" spans="1:8" x14ac:dyDescent="0.25">
      <c r="A75" s="1">
        <v>40651</v>
      </c>
      <c r="B75" s="3">
        <v>33.261218999999997</v>
      </c>
      <c r="C75" s="11">
        <f t="shared" si="7"/>
        <v>6.0036496692557903E-3</v>
      </c>
      <c r="D75" s="3">
        <v>56.25</v>
      </c>
      <c r="E75" s="58">
        <f t="shared" si="5"/>
        <v>10562.5</v>
      </c>
      <c r="F75" s="11">
        <f t="shared" si="8"/>
        <v>-3.7855675885376991E-4</v>
      </c>
      <c r="G75" s="57">
        <f t="shared" si="6"/>
        <v>109.64184591731768</v>
      </c>
      <c r="H75" s="57">
        <f t="shared" si="9"/>
        <v>100.08907325801036</v>
      </c>
    </row>
    <row r="76" spans="1:8" x14ac:dyDescent="0.25">
      <c r="A76" s="1">
        <v>40652</v>
      </c>
      <c r="B76" s="3">
        <v>33.502867000000002</v>
      </c>
      <c r="C76" s="11">
        <f t="shared" si="7"/>
        <v>7.265157660036603E-3</v>
      </c>
      <c r="D76" s="3">
        <v>56.599997999999999</v>
      </c>
      <c r="E76" s="58">
        <f t="shared" si="5"/>
        <v>10565.999980000001</v>
      </c>
      <c r="F76" s="11">
        <f t="shared" si="8"/>
        <v>3.3135905325448571E-4</v>
      </c>
      <c r="G76" s="57">
        <f t="shared" si="6"/>
        <v>110.43841121404444</v>
      </c>
      <c r="H76" s="57">
        <f t="shared" si="9"/>
        <v>100.12223867856626</v>
      </c>
    </row>
    <row r="77" spans="1:8" x14ac:dyDescent="0.25">
      <c r="A77" s="1">
        <v>40653</v>
      </c>
      <c r="B77" s="3">
        <v>33.546017999999997</v>
      </c>
      <c r="C77" s="11">
        <f t="shared" si="7"/>
        <v>1.2879793242767733E-3</v>
      </c>
      <c r="D77" s="3">
        <v>57.880001</v>
      </c>
      <c r="E77" s="58">
        <f t="shared" si="5"/>
        <v>10578.800010000001</v>
      </c>
      <c r="F77" s="11">
        <f t="shared" si="8"/>
        <v>1.2114357395636047E-3</v>
      </c>
      <c r="G77" s="57">
        <f t="shared" si="6"/>
        <v>110.58065360429411</v>
      </c>
      <c r="H77" s="57">
        <f t="shared" si="9"/>
        <v>100.24353033682659</v>
      </c>
    </row>
    <row r="78" spans="1:8" x14ac:dyDescent="0.25">
      <c r="A78" s="1">
        <v>40654</v>
      </c>
      <c r="B78" s="3">
        <v>33.718623999999998</v>
      </c>
      <c r="C78" s="11">
        <f t="shared" si="7"/>
        <v>5.1453498892179046E-3</v>
      </c>
      <c r="D78" s="3">
        <v>58.34</v>
      </c>
      <c r="E78" s="58">
        <f t="shared" si="5"/>
        <v>10583.4</v>
      </c>
      <c r="F78" s="11">
        <f t="shared" si="8"/>
        <v>4.348309823090036E-4</v>
      </c>
      <c r="G78" s="57">
        <f t="shared" si="6"/>
        <v>111.14962975806662</v>
      </c>
      <c r="H78" s="57">
        <f t="shared" si="9"/>
        <v>100.28711932959308</v>
      </c>
    </row>
    <row r="79" spans="1:8" x14ac:dyDescent="0.25">
      <c r="A79" s="1">
        <v>40658</v>
      </c>
      <c r="B79" s="3">
        <v>33.442455000000002</v>
      </c>
      <c r="C79" s="11">
        <f t="shared" si="7"/>
        <v>-8.1903994658855568E-3</v>
      </c>
      <c r="D79" s="3">
        <v>58.490001999999997</v>
      </c>
      <c r="E79" s="58">
        <f t="shared" si="5"/>
        <v>10584.900019999999</v>
      </c>
      <c r="F79" s="11">
        <f t="shared" si="8"/>
        <v>1.4173328042023307E-4</v>
      </c>
      <c r="G79" s="57">
        <f t="shared" si="6"/>
        <v>110.23926988986278</v>
      </c>
      <c r="H79" s="57">
        <f t="shared" si="9"/>
        <v>100.30133335199957</v>
      </c>
    </row>
    <row r="80" spans="1:8" x14ac:dyDescent="0.25">
      <c r="A80" s="1">
        <v>40659</v>
      </c>
      <c r="B80" s="3">
        <v>33.338892000000001</v>
      </c>
      <c r="C80" s="11">
        <f t="shared" si="7"/>
        <v>-3.0967523167782143E-3</v>
      </c>
      <c r="D80" s="3">
        <v>58.82</v>
      </c>
      <c r="E80" s="58">
        <f t="shared" si="5"/>
        <v>10588.2</v>
      </c>
      <c r="F80" s="11">
        <f t="shared" si="8"/>
        <v>3.1176298252853947E-4</v>
      </c>
      <c r="G80" s="57">
        <f t="shared" si="6"/>
        <v>109.89788617543141</v>
      </c>
      <c r="H80" s="57">
        <f t="shared" si="9"/>
        <v>100.33260359483697</v>
      </c>
    </row>
    <row r="81" spans="1:8" x14ac:dyDescent="0.25">
      <c r="A81" s="1">
        <v>40660</v>
      </c>
      <c r="B81" s="3">
        <v>34.573027000000003</v>
      </c>
      <c r="C81" s="11">
        <f t="shared" si="7"/>
        <v>3.7017876898848404E-2</v>
      </c>
      <c r="D81" s="3">
        <v>59.220001000000003</v>
      </c>
      <c r="E81" s="58">
        <f t="shared" si="5"/>
        <v>10592.20001</v>
      </c>
      <c r="F81" s="11">
        <f t="shared" si="8"/>
        <v>3.7777998148880328E-4</v>
      </c>
      <c r="G81" s="57">
        <f t="shared" si="6"/>
        <v>113.96607259731719</v>
      </c>
      <c r="H81" s="57">
        <f t="shared" si="9"/>
        <v>100.37050724396575</v>
      </c>
    </row>
    <row r="82" spans="1:8" x14ac:dyDescent="0.25">
      <c r="A82" s="1">
        <v>40661</v>
      </c>
      <c r="B82" s="3">
        <v>34.193291000000002</v>
      </c>
      <c r="C82" s="11">
        <f t="shared" si="7"/>
        <v>-1.0983591341307811E-2</v>
      </c>
      <c r="D82" s="3">
        <v>59.130001</v>
      </c>
      <c r="E82" s="58">
        <f t="shared" si="5"/>
        <v>10591.300010000001</v>
      </c>
      <c r="F82" s="11">
        <f t="shared" si="8"/>
        <v>-8.4968184055243896E-5</v>
      </c>
      <c r="G82" s="57">
        <f t="shared" si="6"/>
        <v>112.71431582913445</v>
      </c>
      <c r="H82" s="57">
        <f t="shared" si="9"/>
        <v>100.36197894423252</v>
      </c>
    </row>
    <row r="83" spans="1:8" x14ac:dyDescent="0.25">
      <c r="A83" s="1">
        <v>40662</v>
      </c>
      <c r="B83" s="3">
        <v>33.830818999999998</v>
      </c>
      <c r="C83" s="11">
        <f t="shared" si="7"/>
        <v>-1.0600676021503865E-2</v>
      </c>
      <c r="D83" s="3">
        <v>59.080002</v>
      </c>
      <c r="E83" s="58">
        <f t="shared" si="5"/>
        <v>10590.800020000001</v>
      </c>
      <c r="F83" s="11">
        <f t="shared" si="8"/>
        <v>-4.7207613751680762E-5</v>
      </c>
      <c r="G83" s="57">
        <f t="shared" si="6"/>
        <v>111.51946788404433</v>
      </c>
      <c r="H83" s="57">
        <f t="shared" si="9"/>
        <v>100.35724109469517</v>
      </c>
    </row>
    <row r="84" spans="1:8" x14ac:dyDescent="0.25">
      <c r="A84" s="1">
        <v>40665</v>
      </c>
      <c r="B84" s="3">
        <v>33.994793999999999</v>
      </c>
      <c r="C84" s="11">
        <f t="shared" si="7"/>
        <v>4.8469119237107639E-3</v>
      </c>
      <c r="D84" s="3">
        <v>58.970001000000003</v>
      </c>
      <c r="E84" s="58">
        <f t="shared" si="5"/>
        <v>10589.70001</v>
      </c>
      <c r="F84" s="11">
        <f t="shared" si="8"/>
        <v>-1.0386467480481339E-4</v>
      </c>
      <c r="G84" s="57">
        <f t="shared" si="6"/>
        <v>112.05999292265737</v>
      </c>
      <c r="H84" s="57">
        <f t="shared" si="9"/>
        <v>100.34681752248456</v>
      </c>
    </row>
    <row r="85" spans="1:8" x14ac:dyDescent="0.25">
      <c r="A85" s="1">
        <v>40666</v>
      </c>
      <c r="B85" s="3">
        <v>34.279595999999998</v>
      </c>
      <c r="C85" s="11">
        <f t="shared" si="7"/>
        <v>8.377812202656652E-3</v>
      </c>
      <c r="D85" s="3">
        <v>58.689999</v>
      </c>
      <c r="E85" s="58">
        <f t="shared" si="5"/>
        <v>10586.89999</v>
      </c>
      <c r="F85" s="11">
        <f t="shared" si="8"/>
        <v>-2.6440975640069957E-4</v>
      </c>
      <c r="G85" s="57">
        <f t="shared" si="6"/>
        <v>112.99881049879441</v>
      </c>
      <c r="H85" s="57">
        <f t="shared" si="9"/>
        <v>100.32028484490785</v>
      </c>
    </row>
    <row r="86" spans="1:8" x14ac:dyDescent="0.25">
      <c r="A86" s="1">
        <v>40667</v>
      </c>
      <c r="B86" s="3">
        <v>33.839447999999997</v>
      </c>
      <c r="C86" s="11">
        <f t="shared" si="7"/>
        <v>-1.2839941287522779E-2</v>
      </c>
      <c r="D86" s="3">
        <v>58.599997999999999</v>
      </c>
      <c r="E86" s="58">
        <f t="shared" si="5"/>
        <v>10585.999980000001</v>
      </c>
      <c r="F86" s="11">
        <f t="shared" si="8"/>
        <v>-8.5011665440261097E-5</v>
      </c>
      <c r="G86" s="57">
        <f t="shared" si="6"/>
        <v>111.54791240642999</v>
      </c>
      <c r="H86" s="57">
        <f t="shared" si="9"/>
        <v>100.31175645041574</v>
      </c>
    </row>
    <row r="87" spans="1:8" x14ac:dyDescent="0.25">
      <c r="A87" s="1">
        <v>40668</v>
      </c>
      <c r="B87" s="3">
        <v>33.899859999999997</v>
      </c>
      <c r="C87" s="11">
        <f t="shared" si="7"/>
        <v>1.7852537074481674E-3</v>
      </c>
      <c r="D87" s="3">
        <v>58.279998999999997</v>
      </c>
      <c r="E87" s="58">
        <f t="shared" si="5"/>
        <v>10582.79999</v>
      </c>
      <c r="F87" s="11">
        <f t="shared" si="8"/>
        <v>-3.0228509409093915E-4</v>
      </c>
      <c r="G87" s="57">
        <f t="shared" si="6"/>
        <v>111.74705373061165</v>
      </c>
      <c r="H87" s="57">
        <f t="shared" si="9"/>
        <v>100.28143370167871</v>
      </c>
    </row>
    <row r="88" spans="1:8" x14ac:dyDescent="0.25">
      <c r="A88" s="1">
        <v>40669</v>
      </c>
      <c r="B88" s="3">
        <v>33.899859999999997</v>
      </c>
      <c r="C88" s="11">
        <f t="shared" si="7"/>
        <v>0</v>
      </c>
      <c r="D88" s="3">
        <v>58.470001000000003</v>
      </c>
      <c r="E88" s="58">
        <f t="shared" si="5"/>
        <v>10584.70001</v>
      </c>
      <c r="F88" s="11">
        <f t="shared" si="8"/>
        <v>1.7953849659790746E-4</v>
      </c>
      <c r="G88" s="57">
        <f t="shared" si="6"/>
        <v>111.74705373061165</v>
      </c>
      <c r="H88" s="57">
        <f t="shared" si="9"/>
        <v>100.29943807952219</v>
      </c>
    </row>
    <row r="89" spans="1:8" x14ac:dyDescent="0.25">
      <c r="A89" s="1">
        <v>40672</v>
      </c>
      <c r="B89" s="3">
        <v>33.986165</v>
      </c>
      <c r="C89" s="11">
        <f t="shared" si="7"/>
        <v>2.5458807204514406E-3</v>
      </c>
      <c r="D89" s="3">
        <v>58.689999</v>
      </c>
      <c r="E89" s="58">
        <f t="shared" si="5"/>
        <v>10586.89999</v>
      </c>
      <c r="F89" s="11">
        <f t="shared" si="8"/>
        <v>2.078452859241132E-4</v>
      </c>
      <c r="G89" s="57">
        <f t="shared" si="6"/>
        <v>112.03154840027167</v>
      </c>
      <c r="H89" s="57">
        <f t="shared" si="9"/>
        <v>100.32028484490786</v>
      </c>
    </row>
    <row r="90" spans="1:8" x14ac:dyDescent="0.25">
      <c r="A90" s="1">
        <v>40673</v>
      </c>
      <c r="B90" s="3">
        <v>34.219183999999998</v>
      </c>
      <c r="C90" s="11">
        <f t="shared" si="7"/>
        <v>6.8562899050245525E-3</v>
      </c>
      <c r="D90" s="3">
        <v>59.189999</v>
      </c>
      <c r="E90" s="58">
        <f t="shared" si="5"/>
        <v>10591.89999</v>
      </c>
      <c r="F90" s="11">
        <f t="shared" si="8"/>
        <v>4.7228178264863347E-4</v>
      </c>
      <c r="G90" s="57">
        <f t="shared" si="6"/>
        <v>112.79966917461273</v>
      </c>
      <c r="H90" s="57">
        <f t="shared" si="9"/>
        <v>100.36766428787023</v>
      </c>
    </row>
    <row r="91" spans="1:8" x14ac:dyDescent="0.25">
      <c r="A91" s="1">
        <v>40674</v>
      </c>
      <c r="B91" s="3">
        <v>35.168517000000001</v>
      </c>
      <c r="C91" s="11">
        <f t="shared" si="7"/>
        <v>2.7742712976440435E-2</v>
      </c>
      <c r="D91" s="3">
        <v>58.759998000000003</v>
      </c>
      <c r="E91" s="58">
        <f t="shared" si="5"/>
        <v>10587.599980000001</v>
      </c>
      <c r="F91" s="11">
        <f t="shared" si="8"/>
        <v>-4.0597154467647307E-4</v>
      </c>
      <c r="G91" s="57">
        <f t="shared" si="6"/>
        <v>115.92903802036146</v>
      </c>
      <c r="H91" s="57">
        <f t="shared" si="9"/>
        <v>100.3269178721637</v>
      </c>
    </row>
    <row r="92" spans="1:8" x14ac:dyDescent="0.25">
      <c r="A92" s="1">
        <v>40675</v>
      </c>
      <c r="B92" s="3">
        <v>35.746746000000002</v>
      </c>
      <c r="C92" s="11">
        <f t="shared" si="7"/>
        <v>1.6441665709134117E-2</v>
      </c>
      <c r="D92" s="3">
        <v>59.110000999999997</v>
      </c>
      <c r="E92" s="58">
        <f t="shared" si="5"/>
        <v>10591.10001</v>
      </c>
      <c r="F92" s="11">
        <f t="shared" si="8"/>
        <v>3.3057822420669525E-4</v>
      </c>
      <c r="G92" s="57">
        <f t="shared" si="6"/>
        <v>117.83510450947375</v>
      </c>
      <c r="H92" s="57">
        <f t="shared" si="9"/>
        <v>100.36008376651401</v>
      </c>
    </row>
    <row r="93" spans="1:8" x14ac:dyDescent="0.25">
      <c r="A93" s="1">
        <v>40676</v>
      </c>
      <c r="B93" s="3">
        <v>36.057437999999998</v>
      </c>
      <c r="C93" s="11">
        <f t="shared" si="7"/>
        <v>8.6914764213782136E-3</v>
      </c>
      <c r="D93" s="3">
        <v>58.41</v>
      </c>
      <c r="E93" s="58">
        <f t="shared" si="5"/>
        <v>10584.1</v>
      </c>
      <c r="F93" s="11">
        <f t="shared" si="8"/>
        <v>-6.6093323577252742E-4</v>
      </c>
      <c r="G93" s="57">
        <f t="shared" si="6"/>
        <v>118.85926554192847</v>
      </c>
      <c r="H93" s="57">
        <f t="shared" si="9"/>
        <v>100.2937524516078</v>
      </c>
    </row>
    <row r="94" spans="1:8" x14ac:dyDescent="0.25">
      <c r="A94" s="1">
        <v>40679</v>
      </c>
      <c r="B94" s="3">
        <v>36.126482000000003</v>
      </c>
      <c r="C94" s="11">
        <f t="shared" si="7"/>
        <v>1.9148337716064358E-3</v>
      </c>
      <c r="D94" s="3">
        <v>57.400002000000001</v>
      </c>
      <c r="E94" s="58">
        <f t="shared" si="5"/>
        <v>10574.000019999999</v>
      </c>
      <c r="F94" s="11">
        <f t="shared" si="8"/>
        <v>-9.5425969142401044E-4</v>
      </c>
      <c r="G94" s="57">
        <f t="shared" si="6"/>
        <v>119.08686127765648</v>
      </c>
      <c r="H94" s="57">
        <f t="shared" si="9"/>
        <v>100.19804616634157</v>
      </c>
    </row>
    <row r="95" spans="1:8" x14ac:dyDescent="0.25">
      <c r="A95" s="1">
        <v>40680</v>
      </c>
      <c r="B95" s="3">
        <v>36.437173999999999</v>
      </c>
      <c r="C95" s="11">
        <f t="shared" si="7"/>
        <v>8.6001177750990518E-3</v>
      </c>
      <c r="D95" s="3">
        <v>57.560001</v>
      </c>
      <c r="E95" s="58">
        <f t="shared" si="5"/>
        <v>10575.60001</v>
      </c>
      <c r="F95" s="11">
        <f t="shared" si="8"/>
        <v>1.5131359910860076E-4</v>
      </c>
      <c r="G95" s="57">
        <f t="shared" si="6"/>
        <v>120.1110223101112</v>
      </c>
      <c r="H95" s="57">
        <f t="shared" si="9"/>
        <v>100.21320749333066</v>
      </c>
    </row>
    <row r="96" spans="1:8" x14ac:dyDescent="0.25">
      <c r="A96" s="1">
        <v>40681</v>
      </c>
      <c r="B96" s="3">
        <v>35.936613999999999</v>
      </c>
      <c r="C96" s="11">
        <f t="shared" si="7"/>
        <v>-1.37376186199292E-2</v>
      </c>
      <c r="D96" s="3">
        <v>58.040000999999997</v>
      </c>
      <c r="E96" s="58">
        <f t="shared" si="5"/>
        <v>10580.400009999999</v>
      </c>
      <c r="F96" s="11">
        <f t="shared" si="8"/>
        <v>4.5387495701998209E-4</v>
      </c>
      <c r="G96" s="57">
        <f t="shared" si="6"/>
        <v>118.46098289356509</v>
      </c>
      <c r="H96" s="57">
        <f t="shared" si="9"/>
        <v>100.25869175857453</v>
      </c>
    </row>
    <row r="97" spans="1:8" x14ac:dyDescent="0.25">
      <c r="A97" s="1">
        <v>40682</v>
      </c>
      <c r="B97" s="3">
        <v>36.488953000000002</v>
      </c>
      <c r="C97" s="11">
        <f t="shared" si="7"/>
        <v>1.5369811969486148E-2</v>
      </c>
      <c r="D97" s="3">
        <v>58.209999000000003</v>
      </c>
      <c r="E97" s="58">
        <f t="shared" si="5"/>
        <v>10582.099990000001</v>
      </c>
      <c r="F97" s="11">
        <f t="shared" si="8"/>
        <v>1.6067256421255409E-4</v>
      </c>
      <c r="G97" s="57">
        <f t="shared" si="6"/>
        <v>120.28170592635969</v>
      </c>
      <c r="H97" s="57">
        <f t="shared" si="9"/>
        <v>100.27480057966396</v>
      </c>
    </row>
    <row r="98" spans="1:8" x14ac:dyDescent="0.25">
      <c r="A98" s="1">
        <v>40683</v>
      </c>
      <c r="B98" s="3">
        <v>36.333607999999998</v>
      </c>
      <c r="C98" s="11">
        <f t="shared" si="7"/>
        <v>-4.2573159059950023E-3</v>
      </c>
      <c r="D98" s="3">
        <v>57.77</v>
      </c>
      <c r="E98" s="58">
        <f t="shared" si="5"/>
        <v>10577.7</v>
      </c>
      <c r="F98" s="11">
        <f t="shared" si="8"/>
        <v>-4.1579554192058702E-4</v>
      </c>
      <c r="G98" s="57">
        <f t="shared" si="6"/>
        <v>119.76962870651919</v>
      </c>
      <c r="H98" s="57">
        <f t="shared" si="9"/>
        <v>100.23310676461595</v>
      </c>
    </row>
    <row r="99" spans="1:8" x14ac:dyDescent="0.25">
      <c r="A99" s="1">
        <v>40686</v>
      </c>
      <c r="B99" s="3">
        <v>36.161003999999998</v>
      </c>
      <c r="C99" s="11">
        <f t="shared" si="7"/>
        <v>-4.7505328950540717E-3</v>
      </c>
      <c r="D99" s="3">
        <v>56.919998</v>
      </c>
      <c r="E99" s="58">
        <f t="shared" si="5"/>
        <v>10569.199979999999</v>
      </c>
      <c r="F99" s="11">
        <f t="shared" si="8"/>
        <v>-8.0357922799864938E-4</v>
      </c>
      <c r="G99" s="57">
        <f t="shared" si="6"/>
        <v>119.20065914552045</v>
      </c>
      <c r="H99" s="57">
        <f t="shared" si="9"/>
        <v>100.15256152206213</v>
      </c>
    </row>
    <row r="100" spans="1:8" x14ac:dyDescent="0.25">
      <c r="A100" s="1">
        <v>40687</v>
      </c>
      <c r="B100" s="3">
        <v>36.169632999999997</v>
      </c>
      <c r="C100" s="11">
        <f t="shared" si="7"/>
        <v>2.3862722395647835E-4</v>
      </c>
      <c r="D100" s="3">
        <v>56.57</v>
      </c>
      <c r="E100" s="58">
        <f t="shared" si="5"/>
        <v>10565.7</v>
      </c>
      <c r="F100" s="11">
        <f t="shared" si="8"/>
        <v>-3.3114899960466892E-4</v>
      </c>
      <c r="G100" s="57">
        <f t="shared" si="6"/>
        <v>119.22910366790613</v>
      </c>
      <c r="H100" s="57">
        <f t="shared" si="9"/>
        <v>100.11939610150625</v>
      </c>
    </row>
    <row r="101" spans="1:8" x14ac:dyDescent="0.25">
      <c r="A101" s="1">
        <v>40688</v>
      </c>
      <c r="B101" s="3">
        <v>35.764006999999999</v>
      </c>
      <c r="C101" s="11">
        <f t="shared" si="7"/>
        <v>-1.1214545638325886E-2</v>
      </c>
      <c r="D101" s="3">
        <v>56.790000999999997</v>
      </c>
      <c r="E101" s="58">
        <f t="shared" si="5"/>
        <v>10567.900009999999</v>
      </c>
      <c r="F101" s="11">
        <f t="shared" si="8"/>
        <v>2.0822188780664374E-4</v>
      </c>
      <c r="G101" s="57">
        <f t="shared" si="6"/>
        <v>117.89200344340571</v>
      </c>
      <c r="H101" s="57">
        <f t="shared" si="9"/>
        <v>100.14024315116856</v>
      </c>
    </row>
    <row r="102" spans="1:8" x14ac:dyDescent="0.25">
      <c r="A102" s="1">
        <v>40689</v>
      </c>
      <c r="B102" s="3">
        <v>35.867573</v>
      </c>
      <c r="C102" s="11">
        <f t="shared" si="7"/>
        <v>2.8958164559133633E-3</v>
      </c>
      <c r="D102" s="3">
        <v>57.139999000000003</v>
      </c>
      <c r="E102" s="58">
        <f t="shared" si="5"/>
        <v>10571.39999</v>
      </c>
      <c r="F102" s="11">
        <f t="shared" si="8"/>
        <v>3.3118973463872747E-4</v>
      </c>
      <c r="G102" s="57">
        <f t="shared" si="6"/>
        <v>118.23339704699772</v>
      </c>
      <c r="H102" s="57">
        <f t="shared" si="9"/>
        <v>100.17340857172445</v>
      </c>
    </row>
    <row r="103" spans="1:8" x14ac:dyDescent="0.25">
      <c r="A103" s="1">
        <v>40690</v>
      </c>
      <c r="B103" s="3">
        <v>35.436058000000003</v>
      </c>
      <c r="C103" s="11">
        <f t="shared" si="7"/>
        <v>-1.203078334851364E-2</v>
      </c>
      <c r="D103" s="3">
        <v>57.43</v>
      </c>
      <c r="E103" s="58">
        <f t="shared" si="5"/>
        <v>10574.3</v>
      </c>
      <c r="F103" s="11">
        <f t="shared" si="8"/>
        <v>2.7432601195136349E-4</v>
      </c>
      <c r="G103" s="57">
        <f t="shared" si="6"/>
        <v>116.81095666256651</v>
      </c>
      <c r="H103" s="57">
        <f t="shared" si="9"/>
        <v>100.20088874340151</v>
      </c>
    </row>
    <row r="104" spans="1:8" x14ac:dyDescent="0.25">
      <c r="A104" s="1">
        <v>40694</v>
      </c>
      <c r="B104" s="3">
        <v>35.556882000000002</v>
      </c>
      <c r="C104" s="11">
        <f t="shared" si="7"/>
        <v>3.4096343334802906E-3</v>
      </c>
      <c r="D104" s="3">
        <v>58.360000999999997</v>
      </c>
      <c r="E104" s="58">
        <f t="shared" si="5"/>
        <v>10583.60001</v>
      </c>
      <c r="F104" s="11">
        <f t="shared" si="8"/>
        <v>8.7949178669045132E-4</v>
      </c>
      <c r="G104" s="57">
        <f t="shared" si="6"/>
        <v>117.20923931092986</v>
      </c>
      <c r="H104" s="57">
        <f t="shared" si="9"/>
        <v>100.28901460207042</v>
      </c>
    </row>
    <row r="105" spans="1:8" x14ac:dyDescent="0.25">
      <c r="A105" s="1">
        <v>40695</v>
      </c>
      <c r="B105" s="3">
        <v>35.332492000000002</v>
      </c>
      <c r="C105" s="11">
        <f t="shared" si="7"/>
        <v>-6.3107333202050628E-3</v>
      </c>
      <c r="D105" s="3">
        <v>57.09</v>
      </c>
      <c r="E105" s="58">
        <f t="shared" si="5"/>
        <v>10570.9</v>
      </c>
      <c r="F105" s="11">
        <f t="shared" si="8"/>
        <v>-1.199970708265691E-3</v>
      </c>
      <c r="G105" s="57">
        <f t="shared" si="6"/>
        <v>116.46956305897449</v>
      </c>
      <c r="H105" s="57">
        <f t="shared" si="9"/>
        <v>100.1686707221871</v>
      </c>
    </row>
    <row r="106" spans="1:8" x14ac:dyDescent="0.25">
      <c r="A106" s="1">
        <v>40696</v>
      </c>
      <c r="B106" s="3">
        <v>35.177146</v>
      </c>
      <c r="C106" s="11">
        <f t="shared" si="7"/>
        <v>-4.3966895966466657E-3</v>
      </c>
      <c r="D106" s="3">
        <v>57.209999000000003</v>
      </c>
      <c r="E106" s="58">
        <f t="shared" si="5"/>
        <v>10572.099990000001</v>
      </c>
      <c r="F106" s="11">
        <f t="shared" si="8"/>
        <v>1.1351824347983428E-4</v>
      </c>
      <c r="G106" s="57">
        <f t="shared" si="6"/>
        <v>115.95748254274712</v>
      </c>
      <c r="H106" s="57">
        <f t="shared" si="9"/>
        <v>100.1800416937392</v>
      </c>
    </row>
    <row r="107" spans="1:8" x14ac:dyDescent="0.25">
      <c r="A107" s="1">
        <v>40697</v>
      </c>
      <c r="B107" s="3">
        <v>34.780152000000001</v>
      </c>
      <c r="C107" s="11">
        <f t="shared" si="7"/>
        <v>-1.1285565918281131E-2</v>
      </c>
      <c r="D107" s="3">
        <v>56.349997999999999</v>
      </c>
      <c r="E107" s="58">
        <f t="shared" si="5"/>
        <v>10563.499980000001</v>
      </c>
      <c r="F107" s="11">
        <f t="shared" si="8"/>
        <v>-8.1346279434878015E-4</v>
      </c>
      <c r="G107" s="57">
        <f t="shared" si="6"/>
        <v>114.64883672979302</v>
      </c>
      <c r="H107" s="57">
        <f t="shared" si="9"/>
        <v>100.09854895708503</v>
      </c>
    </row>
    <row r="108" spans="1:8" x14ac:dyDescent="0.25">
      <c r="A108" s="1">
        <v>40700</v>
      </c>
      <c r="B108" s="3">
        <v>34.581654999999998</v>
      </c>
      <c r="C108" s="11">
        <f t="shared" si="7"/>
        <v>-5.7071918489603858E-3</v>
      </c>
      <c r="D108" s="3">
        <v>55.889999000000003</v>
      </c>
      <c r="E108" s="58">
        <f t="shared" si="5"/>
        <v>10558.89999</v>
      </c>
      <c r="F108" s="11">
        <f t="shared" si="8"/>
        <v>-4.3546078560229392E-4</v>
      </c>
      <c r="G108" s="57">
        <f t="shared" si="6"/>
        <v>113.99451382331596</v>
      </c>
      <c r="H108" s="57">
        <f t="shared" si="9"/>
        <v>100.05495996431853</v>
      </c>
    </row>
    <row r="109" spans="1:8" x14ac:dyDescent="0.25">
      <c r="A109" s="1">
        <v>40701</v>
      </c>
      <c r="B109" s="3">
        <v>34.667957000000001</v>
      </c>
      <c r="C109" s="11">
        <f t="shared" si="7"/>
        <v>2.4956006298716311E-3</v>
      </c>
      <c r="D109" s="3">
        <v>55.790000999999997</v>
      </c>
      <c r="E109" s="58">
        <f t="shared" si="5"/>
        <v>10557.900009999999</v>
      </c>
      <c r="F109" s="11">
        <f t="shared" si="8"/>
        <v>-9.4704940945321449E-5</v>
      </c>
      <c r="G109" s="57">
        <f t="shared" si="6"/>
        <v>114.27899860381532</v>
      </c>
      <c r="H109" s="57">
        <f t="shared" si="9"/>
        <v>100.04548426524381</v>
      </c>
    </row>
    <row r="110" spans="1:8" x14ac:dyDescent="0.25">
      <c r="A110" s="1">
        <v>40702</v>
      </c>
      <c r="B110" s="3">
        <v>34.296857000000003</v>
      </c>
      <c r="C110" s="11">
        <f t="shared" si="7"/>
        <v>-1.070440926184368E-2</v>
      </c>
      <c r="D110" s="3">
        <v>55.389999000000003</v>
      </c>
      <c r="E110" s="58">
        <f t="shared" si="5"/>
        <v>10553.89999</v>
      </c>
      <c r="F110" s="11">
        <f t="shared" si="8"/>
        <v>-3.7886511486288405E-4</v>
      </c>
      <c r="G110" s="57">
        <f t="shared" si="6"/>
        <v>113.05570943272642</v>
      </c>
      <c r="H110" s="57">
        <f t="shared" si="9"/>
        <v>100.00758052135616</v>
      </c>
    </row>
    <row r="111" spans="1:8" x14ac:dyDescent="0.25">
      <c r="A111" s="1">
        <v>40703</v>
      </c>
      <c r="B111" s="3">
        <v>34.443570999999999</v>
      </c>
      <c r="C111" s="11">
        <f t="shared" si="7"/>
        <v>4.2777680765323711E-3</v>
      </c>
      <c r="D111" s="3">
        <v>55.490001999999997</v>
      </c>
      <c r="E111" s="58">
        <f t="shared" si="5"/>
        <v>10554.900019999999</v>
      </c>
      <c r="F111" s="11">
        <f t="shared" si="8"/>
        <v>9.4754545802668924E-5</v>
      </c>
      <c r="G111" s="57">
        <f t="shared" si="6"/>
        <v>113.53933553740747</v>
      </c>
      <c r="H111" s="57">
        <f t="shared" si="9"/>
        <v>100.01705669422529</v>
      </c>
    </row>
    <row r="112" spans="1:8" x14ac:dyDescent="0.25">
      <c r="A112" s="1">
        <v>40704</v>
      </c>
      <c r="B112" s="3">
        <v>34.788784</v>
      </c>
      <c r="C112" s="11">
        <f t="shared" si="7"/>
        <v>1.0022567056127866E-2</v>
      </c>
      <c r="D112" s="3">
        <v>54.639999000000003</v>
      </c>
      <c r="E112" s="58">
        <f t="shared" si="5"/>
        <v>10546.39999</v>
      </c>
      <c r="F112" s="11">
        <f t="shared" si="8"/>
        <v>-8.0531601283696883E-4</v>
      </c>
      <c r="G112" s="57">
        <f t="shared" si="6"/>
        <v>114.67729114133932</v>
      </c>
      <c r="H112" s="57">
        <f t="shared" si="9"/>
        <v>99.936511356912604</v>
      </c>
    </row>
    <row r="113" spans="1:8" x14ac:dyDescent="0.25">
      <c r="A113" s="1">
        <v>40707</v>
      </c>
      <c r="B113" s="3">
        <v>35.185777999999999</v>
      </c>
      <c r="C113" s="11">
        <f t="shared" si="7"/>
        <v>1.141155149314789E-2</v>
      </c>
      <c r="D113" s="3">
        <v>54.639999000000003</v>
      </c>
      <c r="E113" s="58">
        <f t="shared" si="5"/>
        <v>10546.39999</v>
      </c>
      <c r="F113" s="11">
        <f t="shared" si="8"/>
        <v>0</v>
      </c>
      <c r="G113" s="57">
        <f t="shared" si="6"/>
        <v>115.98593695429344</v>
      </c>
      <c r="H113" s="57">
        <f t="shared" si="9"/>
        <v>99.936511356912604</v>
      </c>
    </row>
    <row r="114" spans="1:8" x14ac:dyDescent="0.25">
      <c r="A114" s="1">
        <v>40708</v>
      </c>
      <c r="B114" s="3">
        <v>35.487836999999999</v>
      </c>
      <c r="C114" s="11">
        <f t="shared" si="7"/>
        <v>8.5846900983687184E-3</v>
      </c>
      <c r="D114" s="3">
        <v>55.34</v>
      </c>
      <c r="E114" s="58">
        <f t="shared" si="5"/>
        <v>10553.4</v>
      </c>
      <c r="F114" s="11">
        <f t="shared" si="8"/>
        <v>6.6373454511843783E-4</v>
      </c>
      <c r="G114" s="57">
        <f t="shared" si="6"/>
        <v>116.98164027881499</v>
      </c>
      <c r="H114" s="57">
        <f t="shared" si="9"/>
        <v>100.0028426718188</v>
      </c>
    </row>
    <row r="115" spans="1:8" x14ac:dyDescent="0.25">
      <c r="A115" s="1">
        <v>40709</v>
      </c>
      <c r="B115" s="3">
        <v>35.142626999999997</v>
      </c>
      <c r="C115" s="11">
        <f t="shared" si="7"/>
        <v>-9.7275582053648856E-3</v>
      </c>
      <c r="D115" s="3">
        <v>54.290000999999997</v>
      </c>
      <c r="E115" s="58">
        <f t="shared" si="5"/>
        <v>10542.900009999999</v>
      </c>
      <c r="F115" s="11">
        <f t="shared" si="8"/>
        <v>-9.9493907176836406E-4</v>
      </c>
      <c r="G115" s="57">
        <f t="shared" si="6"/>
        <v>115.84369456404376</v>
      </c>
      <c r="H115" s="57">
        <f t="shared" si="9"/>
        <v>99.9033459363567</v>
      </c>
    </row>
    <row r="116" spans="1:8" x14ac:dyDescent="0.25">
      <c r="A116" s="1">
        <v>40710</v>
      </c>
      <c r="B116" s="3">
        <v>35.386187999999997</v>
      </c>
      <c r="C116" s="11">
        <f t="shared" si="7"/>
        <v>6.9306429482349089E-3</v>
      </c>
      <c r="D116" s="3">
        <v>54.080002</v>
      </c>
      <c r="E116" s="58">
        <f t="shared" si="5"/>
        <v>10540.800020000001</v>
      </c>
      <c r="F116" s="11">
        <f t="shared" si="8"/>
        <v>-1.9918523347531943E-4</v>
      </c>
      <c r="G116" s="57">
        <f t="shared" si="6"/>
        <v>116.64656584887153</v>
      </c>
      <c r="H116" s="57">
        <f t="shared" si="9"/>
        <v>99.883446665071403</v>
      </c>
    </row>
    <row r="117" spans="1:8" x14ac:dyDescent="0.25">
      <c r="A117" s="1">
        <v>40711</v>
      </c>
      <c r="B117" s="3">
        <v>35.264408000000003</v>
      </c>
      <c r="C117" s="11">
        <f t="shared" si="7"/>
        <v>-3.441455745388399E-3</v>
      </c>
      <c r="D117" s="3">
        <v>53.790000999999997</v>
      </c>
      <c r="E117" s="58">
        <f t="shared" si="5"/>
        <v>10537.900009999999</v>
      </c>
      <c r="F117" s="11">
        <f t="shared" si="8"/>
        <v>-2.7512238108101422E-4</v>
      </c>
      <c r="G117" s="57">
        <f t="shared" si="6"/>
        <v>116.24513185465112</v>
      </c>
      <c r="H117" s="57">
        <f t="shared" si="9"/>
        <v>99.855966493394334</v>
      </c>
    </row>
    <row r="118" spans="1:8" x14ac:dyDescent="0.25">
      <c r="A118" s="1">
        <v>40714</v>
      </c>
      <c r="B118" s="3">
        <v>35.577559999999998</v>
      </c>
      <c r="C118" s="11">
        <f t="shared" si="7"/>
        <v>8.8801150440408691E-3</v>
      </c>
      <c r="D118" s="3">
        <v>54.07</v>
      </c>
      <c r="E118" s="58">
        <f t="shared" si="5"/>
        <v>10540.7</v>
      </c>
      <c r="F118" s="11">
        <f t="shared" si="8"/>
        <v>2.6570663959083667E-4</v>
      </c>
      <c r="G118" s="57">
        <f t="shared" si="6"/>
        <v>117.27740199883013</v>
      </c>
      <c r="H118" s="57">
        <f t="shared" si="9"/>
        <v>99.882498886694378</v>
      </c>
    </row>
    <row r="119" spans="1:8" x14ac:dyDescent="0.25">
      <c r="A119" s="1">
        <v>40715</v>
      </c>
      <c r="B119" s="3">
        <v>35.499271999999998</v>
      </c>
      <c r="C119" s="11">
        <f t="shared" si="7"/>
        <v>-2.2004881728820242E-3</v>
      </c>
      <c r="D119" s="3">
        <v>55.23</v>
      </c>
      <c r="E119" s="58">
        <f t="shared" si="5"/>
        <v>10552.3</v>
      </c>
      <c r="F119" s="11">
        <f t="shared" si="8"/>
        <v>1.1004961719808498E-3</v>
      </c>
      <c r="G119" s="57">
        <f t="shared" si="6"/>
        <v>117.01933446278538</v>
      </c>
      <c r="H119" s="57">
        <f t="shared" si="9"/>
        <v>99.992419194367073</v>
      </c>
    </row>
    <row r="120" spans="1:8" x14ac:dyDescent="0.25">
      <c r="A120" s="1">
        <v>40716</v>
      </c>
      <c r="B120" s="3">
        <v>35.177419</v>
      </c>
      <c r="C120" s="11">
        <f t="shared" si="7"/>
        <v>-9.0664676165752717E-3</v>
      </c>
      <c r="D120" s="3">
        <v>54.830002</v>
      </c>
      <c r="E120" s="58">
        <f t="shared" si="5"/>
        <v>10548.300020000001</v>
      </c>
      <c r="F120" s="11">
        <f t="shared" si="8"/>
        <v>-3.7906238450372779E-4</v>
      </c>
      <c r="G120" s="57">
        <f t="shared" si="6"/>
        <v>115.95838245636534</v>
      </c>
      <c r="H120" s="57">
        <f t="shared" si="9"/>
        <v>99.954515829514961</v>
      </c>
    </row>
    <row r="121" spans="1:8" x14ac:dyDescent="0.25">
      <c r="A121" s="1">
        <v>40717</v>
      </c>
      <c r="B121" s="3">
        <v>34.829473999999998</v>
      </c>
      <c r="C121" s="11">
        <f t="shared" si="7"/>
        <v>-9.8911463629552474E-3</v>
      </c>
      <c r="D121" s="3">
        <v>55.34</v>
      </c>
      <c r="E121" s="58">
        <f t="shared" si="5"/>
        <v>10553.4</v>
      </c>
      <c r="F121" s="11">
        <f t="shared" si="8"/>
        <v>4.8348833369635708E-4</v>
      </c>
      <c r="G121" s="57">
        <f t="shared" si="6"/>
        <v>114.81142112347788</v>
      </c>
      <c r="H121" s="57">
        <f t="shared" si="9"/>
        <v>100.0028426718188</v>
      </c>
    </row>
    <row r="122" spans="1:8" x14ac:dyDescent="0.25">
      <c r="A122" s="1">
        <v>40718</v>
      </c>
      <c r="B122" s="3">
        <v>34.698993000000002</v>
      </c>
      <c r="C122" s="11">
        <f t="shared" si="7"/>
        <v>-3.7462810951436154E-3</v>
      </c>
      <c r="D122" s="3">
        <v>54.380001</v>
      </c>
      <c r="E122" s="58">
        <f t="shared" si="5"/>
        <v>10543.800010000001</v>
      </c>
      <c r="F122" s="11">
        <f t="shared" si="8"/>
        <v>-9.0965849868277502E-4</v>
      </c>
      <c r="G122" s="57">
        <f t="shared" si="6"/>
        <v>114.38130526701643</v>
      </c>
      <c r="H122" s="57">
        <f t="shared" si="9"/>
        <v>99.911874236089943</v>
      </c>
    </row>
    <row r="123" spans="1:8" x14ac:dyDescent="0.25">
      <c r="A123" s="1">
        <v>40721</v>
      </c>
      <c r="B123" s="3">
        <v>35.273105000000001</v>
      </c>
      <c r="C123" s="11">
        <f t="shared" si="7"/>
        <v>1.6545494562334978E-2</v>
      </c>
      <c r="D123" s="3">
        <v>55.25</v>
      </c>
      <c r="E123" s="58">
        <f t="shared" si="5"/>
        <v>10552.5</v>
      </c>
      <c r="F123" s="11">
        <f t="shared" si="8"/>
        <v>8.2512851075967637E-4</v>
      </c>
      <c r="G123" s="57">
        <f t="shared" si="6"/>
        <v>116.27380053134462</v>
      </c>
      <c r="H123" s="57">
        <f t="shared" si="9"/>
        <v>99.994314372085569</v>
      </c>
    </row>
    <row r="124" spans="1:8" x14ac:dyDescent="0.25">
      <c r="A124" s="1">
        <v>40722</v>
      </c>
      <c r="B124" s="3">
        <v>35.473174</v>
      </c>
      <c r="C124" s="11">
        <f t="shared" si="7"/>
        <v>5.6719985382630523E-3</v>
      </c>
      <c r="D124" s="3">
        <v>56.07</v>
      </c>
      <c r="E124" s="58">
        <f t="shared" si="5"/>
        <v>10560.7</v>
      </c>
      <c r="F124" s="11">
        <f t="shared" si="8"/>
        <v>7.7706704572383107E-4</v>
      </c>
      <c r="G124" s="57">
        <f t="shared" si="6"/>
        <v>116.93330535799669</v>
      </c>
      <c r="H124" s="57">
        <f t="shared" si="9"/>
        <v>100.07201665854387</v>
      </c>
    </row>
    <row r="125" spans="1:8" x14ac:dyDescent="0.25">
      <c r="A125" s="1">
        <v>40723</v>
      </c>
      <c r="B125" s="3">
        <v>36.021191000000002</v>
      </c>
      <c r="C125" s="11">
        <f t="shared" si="7"/>
        <v>1.5448772641546017E-2</v>
      </c>
      <c r="D125" s="3">
        <v>56.299999</v>
      </c>
      <c r="E125" s="58">
        <f t="shared" si="5"/>
        <v>10562.99999</v>
      </c>
      <c r="F125" s="11">
        <f t="shared" si="8"/>
        <v>2.1778764665216556E-4</v>
      </c>
      <c r="G125" s="57">
        <f t="shared" si="6"/>
        <v>118.73978140669685</v>
      </c>
      <c r="H125" s="57">
        <f t="shared" si="9"/>
        <v>100.09381110754768</v>
      </c>
    </row>
    <row r="126" spans="1:8" x14ac:dyDescent="0.25">
      <c r="A126" s="1">
        <v>40724</v>
      </c>
      <c r="B126" s="3">
        <v>36.473522000000003</v>
      </c>
      <c r="C126" s="11">
        <f t="shared" si="7"/>
        <v>1.2557358250592017E-2</v>
      </c>
      <c r="D126" s="3">
        <v>57.049999</v>
      </c>
      <c r="E126" s="58">
        <f t="shared" si="5"/>
        <v>10570.49999</v>
      </c>
      <c r="F126" s="11">
        <f t="shared" si="8"/>
        <v>7.100255615923748E-4</v>
      </c>
      <c r="G126" s="57">
        <f t="shared" si="6"/>
        <v>120.23083938041772</v>
      </c>
      <c r="H126" s="57">
        <f t="shared" si="9"/>
        <v>100.16488027199124</v>
      </c>
    </row>
    <row r="127" spans="1:8" x14ac:dyDescent="0.25">
      <c r="A127" s="1">
        <v>40725</v>
      </c>
      <c r="B127" s="3">
        <v>36.664893999999997</v>
      </c>
      <c r="C127" s="11">
        <f t="shared" si="7"/>
        <v>5.2468747054368395E-3</v>
      </c>
      <c r="D127" s="3">
        <v>57.91</v>
      </c>
      <c r="E127" s="58">
        <f t="shared" si="5"/>
        <v>10579.1</v>
      </c>
      <c r="F127" s="11">
        <f t="shared" si="8"/>
        <v>8.1358592385752523E-4</v>
      </c>
      <c r="G127" s="57">
        <f t="shared" si="6"/>
        <v>120.86167553037627</v>
      </c>
      <c r="H127" s="57">
        <f t="shared" si="9"/>
        <v>100.24637300864541</v>
      </c>
    </row>
    <row r="128" spans="1:8" x14ac:dyDescent="0.25">
      <c r="A128" s="1">
        <v>40729</v>
      </c>
      <c r="B128" s="3">
        <v>37.178116000000003</v>
      </c>
      <c r="C128" s="11">
        <f t="shared" si="7"/>
        <v>1.3997640358649506E-2</v>
      </c>
      <c r="D128" s="3">
        <v>58.200001</v>
      </c>
      <c r="E128" s="58">
        <f t="shared" si="5"/>
        <v>10582.00001</v>
      </c>
      <c r="F128" s="11">
        <f t="shared" si="8"/>
        <v>2.7412634345070784E-4</v>
      </c>
      <c r="G128" s="57">
        <f t="shared" si="6"/>
        <v>122.55345379759427</v>
      </c>
      <c r="H128" s="57">
        <f t="shared" si="9"/>
        <v>100.27385318032246</v>
      </c>
    </row>
    <row r="129" spans="1:8" x14ac:dyDescent="0.25">
      <c r="A129" s="1">
        <v>40730</v>
      </c>
      <c r="B129" s="3">
        <v>37.239006000000003</v>
      </c>
      <c r="C129" s="11">
        <f t="shared" si="7"/>
        <v>1.6377914362309415E-3</v>
      </c>
      <c r="D129" s="3">
        <v>58.389999000000003</v>
      </c>
      <c r="E129" s="58">
        <f t="shared" si="5"/>
        <v>10583.89999</v>
      </c>
      <c r="F129" s="11">
        <f t="shared" si="8"/>
        <v>1.7954828937862962E-4</v>
      </c>
      <c r="G129" s="57">
        <f t="shared" si="6"/>
        <v>122.75417079470449</v>
      </c>
      <c r="H129" s="57">
        <f t="shared" si="9"/>
        <v>100.2918571791304</v>
      </c>
    </row>
    <row r="130" spans="1:8" x14ac:dyDescent="0.25">
      <c r="A130" s="1">
        <v>40731</v>
      </c>
      <c r="B130" s="3">
        <v>36.229961000000003</v>
      </c>
      <c r="C130" s="11">
        <f t="shared" si="7"/>
        <v>-2.7096453648628546E-2</v>
      </c>
      <c r="D130" s="3">
        <v>59.189999</v>
      </c>
      <c r="E130" s="58">
        <f t="shared" si="5"/>
        <v>10591.89999</v>
      </c>
      <c r="F130" s="11">
        <f t="shared" si="8"/>
        <v>7.5586504101121991E-4</v>
      </c>
      <c r="G130" s="57">
        <f t="shared" si="6"/>
        <v>119.42796809558995</v>
      </c>
      <c r="H130" s="57">
        <f t="shared" si="9"/>
        <v>100.36766428787021</v>
      </c>
    </row>
    <row r="131" spans="1:8" x14ac:dyDescent="0.25">
      <c r="A131" s="1">
        <v>40732</v>
      </c>
      <c r="B131" s="3">
        <v>36.464821999999998</v>
      </c>
      <c r="C131" s="11">
        <f t="shared" si="7"/>
        <v>6.4825076681698634E-3</v>
      </c>
      <c r="D131" s="3">
        <v>59.029998999999997</v>
      </c>
      <c r="E131" s="58">
        <f t="shared" ref="E131:E194" si="10">10000+(10*D131)</f>
        <v>10590.29999</v>
      </c>
      <c r="F131" s="11">
        <f t="shared" si="8"/>
        <v>-1.5105882811497013E-4</v>
      </c>
      <c r="G131" s="57">
        <f t="shared" ref="G131:G194" si="11">G130*(1+C131)</f>
        <v>120.20216081456356</v>
      </c>
      <c r="H131" s="57">
        <f t="shared" si="9"/>
        <v>100.35250286612225</v>
      </c>
    </row>
    <row r="132" spans="1:8" x14ac:dyDescent="0.25">
      <c r="A132" s="1">
        <v>40735</v>
      </c>
      <c r="B132" s="3">
        <v>35.890709999999999</v>
      </c>
      <c r="C132" s="11">
        <f t="shared" ref="C132:C195" si="12">(B132-B131)/B131</f>
        <v>-1.5744269915810901E-2</v>
      </c>
      <c r="D132" s="3">
        <v>57.959999000000003</v>
      </c>
      <c r="E132" s="58">
        <f t="shared" si="10"/>
        <v>10579.599990000001</v>
      </c>
      <c r="F132" s="11">
        <f t="shared" ref="F132:F195" si="13">(E132-E131)/E131</f>
        <v>-1.0103585365950441E-3</v>
      </c>
      <c r="G132" s="57">
        <f t="shared" si="11"/>
        <v>118.30966555023535</v>
      </c>
      <c r="H132" s="57">
        <f t="shared" ref="H132:H195" si="14">H131*(1+F132)</f>
        <v>100.25111085818278</v>
      </c>
    </row>
    <row r="133" spans="1:8" x14ac:dyDescent="0.25">
      <c r="A133" s="1">
        <v>40736</v>
      </c>
      <c r="B133" s="3">
        <v>36.064684</v>
      </c>
      <c r="C133" s="11">
        <f t="shared" si="12"/>
        <v>4.84732678734974E-3</v>
      </c>
      <c r="D133" s="3">
        <v>57.52</v>
      </c>
      <c r="E133" s="58">
        <f t="shared" si="10"/>
        <v>10575.2</v>
      </c>
      <c r="F133" s="11">
        <f t="shared" si="13"/>
        <v>-4.1589379599973783E-4</v>
      </c>
      <c r="G133" s="57">
        <f t="shared" si="11"/>
        <v>118.88315116125939</v>
      </c>
      <c r="H133" s="57">
        <f t="shared" si="14"/>
        <v>100.20941704313479</v>
      </c>
    </row>
    <row r="134" spans="1:8" x14ac:dyDescent="0.25">
      <c r="A134" s="1">
        <v>40737</v>
      </c>
      <c r="B134" s="3">
        <v>36.073383999999997</v>
      </c>
      <c r="C134" s="11">
        <f t="shared" si="12"/>
        <v>2.4123322417014627E-4</v>
      </c>
      <c r="D134" s="3">
        <v>57.759998000000003</v>
      </c>
      <c r="E134" s="58">
        <f t="shared" si="10"/>
        <v>10577.599980000001</v>
      </c>
      <c r="F134" s="11">
        <f t="shared" si="13"/>
        <v>2.2694417126864185E-4</v>
      </c>
      <c r="G134" s="57">
        <f t="shared" si="11"/>
        <v>118.91182972711353</v>
      </c>
      <c r="H134" s="57">
        <f t="shared" si="14"/>
        <v>100.23215898623896</v>
      </c>
    </row>
    <row r="135" spans="1:8" x14ac:dyDescent="0.25">
      <c r="A135" s="1">
        <v>40738</v>
      </c>
      <c r="B135" s="3">
        <v>35.551462000000001</v>
      </c>
      <c r="C135" s="11">
        <f t="shared" si="12"/>
        <v>-1.4468340425173211E-2</v>
      </c>
      <c r="D135" s="3">
        <v>57.09</v>
      </c>
      <c r="E135" s="58">
        <f t="shared" si="10"/>
        <v>10570.9</v>
      </c>
      <c r="F135" s="11">
        <f t="shared" si="13"/>
        <v>-6.3341211736778419E-4</v>
      </c>
      <c r="G135" s="57">
        <f t="shared" si="11"/>
        <v>117.19137289404142</v>
      </c>
      <c r="H135" s="57">
        <f t="shared" si="14"/>
        <v>100.16867072218714</v>
      </c>
    </row>
    <row r="136" spans="1:8" x14ac:dyDescent="0.25">
      <c r="A136" s="1">
        <v>40739</v>
      </c>
      <c r="B136" s="3">
        <v>35.516669999999998</v>
      </c>
      <c r="C136" s="11">
        <f t="shared" si="12"/>
        <v>-9.7863767177853458E-4</v>
      </c>
      <c r="D136" s="3">
        <v>57.849997999999999</v>
      </c>
      <c r="E136" s="58">
        <f t="shared" si="10"/>
        <v>10578.499980000001</v>
      </c>
      <c r="F136" s="11">
        <f t="shared" si="13"/>
        <v>7.189529746758431E-4</v>
      </c>
      <c r="G136" s="57">
        <f t="shared" si="11"/>
        <v>117.07668500171987</v>
      </c>
      <c r="H136" s="57">
        <f t="shared" si="14"/>
        <v>100.24068728597219</v>
      </c>
    </row>
    <row r="137" spans="1:8" x14ac:dyDescent="0.25">
      <c r="A137" s="1">
        <v>40742</v>
      </c>
      <c r="B137" s="3">
        <v>34.594610000000003</v>
      </c>
      <c r="C137" s="11">
        <f t="shared" si="12"/>
        <v>-2.5961330271109168E-2</v>
      </c>
      <c r="D137" s="3">
        <v>57.540000999999997</v>
      </c>
      <c r="E137" s="58">
        <f t="shared" si="10"/>
        <v>10575.400009999999</v>
      </c>
      <c r="F137" s="11">
        <f t="shared" si="13"/>
        <v>-2.9304438302802944E-4</v>
      </c>
      <c r="G137" s="57">
        <f t="shared" si="11"/>
        <v>114.03721851534361</v>
      </c>
      <c r="H137" s="57">
        <f t="shared" si="14"/>
        <v>100.21131231561216</v>
      </c>
    </row>
    <row r="138" spans="1:8" x14ac:dyDescent="0.25">
      <c r="A138" s="1">
        <v>40743</v>
      </c>
      <c r="B138" s="3">
        <v>35.473174</v>
      </c>
      <c r="C138" s="11">
        <f t="shared" si="12"/>
        <v>2.5395979315852878E-2</v>
      </c>
      <c r="D138" s="3">
        <v>58.849997999999999</v>
      </c>
      <c r="E138" s="58">
        <f t="shared" si="10"/>
        <v>10588.499980000001</v>
      </c>
      <c r="F138" s="11">
        <f t="shared" si="13"/>
        <v>1.238720992833738E-3</v>
      </c>
      <c r="G138" s="57">
        <f t="shared" si="11"/>
        <v>116.93330535799667</v>
      </c>
      <c r="H138" s="57">
        <f t="shared" si="14"/>
        <v>100.33544617189693</v>
      </c>
    </row>
    <row r="139" spans="1:8" x14ac:dyDescent="0.25">
      <c r="A139" s="1">
        <v>40744</v>
      </c>
      <c r="B139" s="3">
        <v>35.464477000000002</v>
      </c>
      <c r="C139" s="11">
        <f t="shared" si="12"/>
        <v>-2.4517118203175043E-4</v>
      </c>
      <c r="D139" s="3">
        <v>58.599997999999999</v>
      </c>
      <c r="E139" s="58">
        <f t="shared" si="10"/>
        <v>10585.999980000001</v>
      </c>
      <c r="F139" s="11">
        <f t="shared" si="13"/>
        <v>-2.3610520892686443E-4</v>
      </c>
      <c r="G139" s="57">
        <f t="shared" si="11"/>
        <v>116.90463668130317</v>
      </c>
      <c r="H139" s="57">
        <f t="shared" si="14"/>
        <v>100.31175645041574</v>
      </c>
    </row>
    <row r="140" spans="1:8" x14ac:dyDescent="0.25">
      <c r="A140" s="1">
        <v>40745</v>
      </c>
      <c r="B140" s="3">
        <v>35.220914999999998</v>
      </c>
      <c r="C140" s="11">
        <f t="shared" si="12"/>
        <v>-6.8677736316259301E-3</v>
      </c>
      <c r="D140" s="3">
        <v>58.990001999999997</v>
      </c>
      <c r="E140" s="58">
        <f t="shared" si="10"/>
        <v>10589.900019999999</v>
      </c>
      <c r="F140" s="11">
        <f t="shared" si="13"/>
        <v>3.6841488828329145E-4</v>
      </c>
      <c r="G140" s="57">
        <f t="shared" si="11"/>
        <v>116.10176210008851</v>
      </c>
      <c r="H140" s="57">
        <f t="shared" si="14"/>
        <v>100.34871279496191</v>
      </c>
    </row>
    <row r="141" spans="1:8" x14ac:dyDescent="0.25">
      <c r="A141" s="1">
        <v>40746</v>
      </c>
      <c r="B141" s="3">
        <v>35.107830999999997</v>
      </c>
      <c r="C141" s="11">
        <f t="shared" si="12"/>
        <v>-3.2107059115301416E-3</v>
      </c>
      <c r="D141" s="3">
        <v>59.599997999999999</v>
      </c>
      <c r="E141" s="58">
        <f t="shared" si="10"/>
        <v>10595.999980000001</v>
      </c>
      <c r="F141" s="11">
        <f t="shared" si="13"/>
        <v>5.7601676960887635E-4</v>
      </c>
      <c r="G141" s="57">
        <f t="shared" si="11"/>
        <v>115.72899348617469</v>
      </c>
      <c r="H141" s="57">
        <f t="shared" si="14"/>
        <v>100.40651533634048</v>
      </c>
    </row>
    <row r="142" spans="1:8" x14ac:dyDescent="0.25">
      <c r="A142" s="1">
        <v>40749</v>
      </c>
      <c r="B142" s="3">
        <v>34.551116999999998</v>
      </c>
      <c r="C142" s="11">
        <f t="shared" si="12"/>
        <v>-1.5857259880281398E-2</v>
      </c>
      <c r="D142" s="3">
        <v>59.48</v>
      </c>
      <c r="E142" s="58">
        <f t="shared" si="10"/>
        <v>10594.8</v>
      </c>
      <c r="F142" s="11">
        <f t="shared" si="13"/>
        <v>-1.1324839583486228E-4</v>
      </c>
      <c r="G142" s="57">
        <f t="shared" si="11"/>
        <v>113.89384876078103</v>
      </c>
      <c r="H142" s="57">
        <f t="shared" si="14"/>
        <v>100.39514445954727</v>
      </c>
    </row>
    <row r="143" spans="1:8" x14ac:dyDescent="0.25">
      <c r="A143" s="1">
        <v>40750</v>
      </c>
      <c r="B143" s="3">
        <v>34.481526000000002</v>
      </c>
      <c r="C143" s="11">
        <f t="shared" si="12"/>
        <v>-2.0141461707300383E-3</v>
      </c>
      <c r="D143" s="3">
        <v>59.630001</v>
      </c>
      <c r="E143" s="58">
        <f t="shared" si="10"/>
        <v>10596.300010000001</v>
      </c>
      <c r="F143" s="11">
        <f t="shared" si="13"/>
        <v>1.4157983161565735E-4</v>
      </c>
      <c r="G143" s="57">
        <f t="shared" si="11"/>
        <v>113.66444990142979</v>
      </c>
      <c r="H143" s="57">
        <f t="shared" si="14"/>
        <v>100.40935838719487</v>
      </c>
    </row>
    <row r="144" spans="1:8" x14ac:dyDescent="0.25">
      <c r="A144" s="1">
        <v>40751</v>
      </c>
      <c r="B144" s="3">
        <v>33.602961999999998</v>
      </c>
      <c r="C144" s="11">
        <f t="shared" si="12"/>
        <v>-2.547926678187051E-2</v>
      </c>
      <c r="D144" s="3">
        <v>58.09</v>
      </c>
      <c r="E144" s="58">
        <f t="shared" si="10"/>
        <v>10580.9</v>
      </c>
      <c r="F144" s="11">
        <f t="shared" si="13"/>
        <v>-1.4533384280803504E-3</v>
      </c>
      <c r="G144" s="57">
        <f t="shared" si="11"/>
        <v>110.7683630587767</v>
      </c>
      <c r="H144" s="57">
        <f t="shared" si="14"/>
        <v>100.26342960811186</v>
      </c>
    </row>
    <row r="145" spans="1:8" x14ac:dyDescent="0.25">
      <c r="A145" s="1">
        <v>40752</v>
      </c>
      <c r="B145" s="3">
        <v>33.272410999999998</v>
      </c>
      <c r="C145" s="11">
        <f t="shared" si="12"/>
        <v>-9.8369602060675437E-3</v>
      </c>
      <c r="D145" s="3">
        <v>58.189999</v>
      </c>
      <c r="E145" s="58">
        <f t="shared" si="10"/>
        <v>10581.89999</v>
      </c>
      <c r="F145" s="11">
        <f t="shared" si="13"/>
        <v>9.4508973716815454E-5</v>
      </c>
      <c r="G145" s="57">
        <f t="shared" si="11"/>
        <v>109.67873907927627</v>
      </c>
      <c r="H145" s="57">
        <f t="shared" si="14"/>
        <v>100.27290540194545</v>
      </c>
    </row>
    <row r="146" spans="1:8" x14ac:dyDescent="0.25">
      <c r="A146" s="1">
        <v>40753</v>
      </c>
      <c r="B146" s="3">
        <v>32.846175000000002</v>
      </c>
      <c r="C146" s="11">
        <f t="shared" si="12"/>
        <v>-1.2810493354388892E-2</v>
      </c>
      <c r="D146" s="3">
        <v>58</v>
      </c>
      <c r="E146" s="58">
        <f t="shared" si="10"/>
        <v>10580</v>
      </c>
      <c r="F146" s="11">
        <f t="shared" si="13"/>
        <v>-1.7955093147689906E-4</v>
      </c>
      <c r="G146" s="57">
        <f t="shared" si="11"/>
        <v>108.27370032118345</v>
      </c>
      <c r="H146" s="57">
        <f t="shared" si="14"/>
        <v>100.25490130837863</v>
      </c>
    </row>
    <row r="147" spans="1:8" x14ac:dyDescent="0.25">
      <c r="A147" s="1">
        <v>40756</v>
      </c>
      <c r="B147" s="3">
        <v>32.680902000000003</v>
      </c>
      <c r="C147" s="11">
        <f t="shared" si="12"/>
        <v>-5.0317274385830038E-3</v>
      </c>
      <c r="D147" s="3">
        <v>57.73</v>
      </c>
      <c r="E147" s="58">
        <f t="shared" si="10"/>
        <v>10577.3</v>
      </c>
      <c r="F147" s="11">
        <f t="shared" si="13"/>
        <v>-2.5519848771273418E-4</v>
      </c>
      <c r="G147" s="57">
        <f t="shared" si="11"/>
        <v>107.72889657240044</v>
      </c>
      <c r="H147" s="57">
        <f t="shared" si="14"/>
        <v>100.22931640917895</v>
      </c>
    </row>
    <row r="148" spans="1:8" x14ac:dyDescent="0.25">
      <c r="A148" s="1">
        <v>40757</v>
      </c>
      <c r="B148" s="3">
        <v>32.454737999999999</v>
      </c>
      <c r="C148" s="11">
        <f t="shared" si="12"/>
        <v>-6.9203720264515416E-3</v>
      </c>
      <c r="D148" s="3">
        <v>56.27</v>
      </c>
      <c r="E148" s="58">
        <f t="shared" si="10"/>
        <v>10562.7</v>
      </c>
      <c r="F148" s="11">
        <f t="shared" si="13"/>
        <v>-1.380314446975934E-3</v>
      </c>
      <c r="G148" s="57">
        <f t="shared" si="11"/>
        <v>106.98337253012031</v>
      </c>
      <c r="H148" s="57">
        <f t="shared" si="14"/>
        <v>100.09096843572884</v>
      </c>
    </row>
    <row r="149" spans="1:8" x14ac:dyDescent="0.25">
      <c r="A149" s="1">
        <v>40758</v>
      </c>
      <c r="B149" s="3">
        <v>32.959259000000003</v>
      </c>
      <c r="C149" s="11">
        <f t="shared" si="12"/>
        <v>1.5545372758825044E-2</v>
      </c>
      <c r="D149" s="3">
        <v>56.810001</v>
      </c>
      <c r="E149" s="58">
        <f t="shared" si="10"/>
        <v>10568.10001</v>
      </c>
      <c r="F149" s="11">
        <f t="shared" si="13"/>
        <v>5.1123387012784449E-4</v>
      </c>
      <c r="G149" s="57">
        <f t="shared" si="11"/>
        <v>108.64646893509727</v>
      </c>
      <c r="H149" s="57">
        <f t="shared" si="14"/>
        <v>100.14213832888709</v>
      </c>
    </row>
    <row r="150" spans="1:8" x14ac:dyDescent="0.25">
      <c r="A150" s="1">
        <v>40759</v>
      </c>
      <c r="B150" s="3">
        <v>31.819735000000001</v>
      </c>
      <c r="C150" s="11">
        <f t="shared" si="12"/>
        <v>-3.4573714172396942E-2</v>
      </c>
      <c r="D150" s="3">
        <v>54.169998</v>
      </c>
      <c r="E150" s="58">
        <f t="shared" si="10"/>
        <v>10541.699979999999</v>
      </c>
      <c r="F150" s="11">
        <f t="shared" si="13"/>
        <v>-2.498086692501001E-3</v>
      </c>
      <c r="G150" s="57">
        <f t="shared" si="11"/>
        <v>104.89015697229502</v>
      </c>
      <c r="H150" s="57">
        <f t="shared" si="14"/>
        <v>99.891974585769105</v>
      </c>
    </row>
    <row r="151" spans="1:8" x14ac:dyDescent="0.25">
      <c r="A151" s="1">
        <v>40760</v>
      </c>
      <c r="B151" s="3">
        <v>32.567818000000003</v>
      </c>
      <c r="C151" s="11">
        <f t="shared" si="12"/>
        <v>2.3510032374562551E-2</v>
      </c>
      <c r="D151" s="3">
        <v>53.830002</v>
      </c>
      <c r="E151" s="58">
        <f t="shared" si="10"/>
        <v>10538.300020000001</v>
      </c>
      <c r="F151" s="11">
        <f t="shared" si="13"/>
        <v>-3.2252483057280365E-4</v>
      </c>
      <c r="G151" s="57">
        <f t="shared" si="11"/>
        <v>107.35612795848661</v>
      </c>
      <c r="H151" s="57">
        <f t="shared" si="14"/>
        <v>99.859756943590241</v>
      </c>
    </row>
    <row r="152" spans="1:8" x14ac:dyDescent="0.25">
      <c r="A152" s="1">
        <v>40763</v>
      </c>
      <c r="B152" s="3">
        <v>30.932471</v>
      </c>
      <c r="C152" s="11">
        <f t="shared" si="12"/>
        <v>-5.0213588150118095E-2</v>
      </c>
      <c r="D152" s="3">
        <v>50.59</v>
      </c>
      <c r="E152" s="58">
        <f t="shared" si="10"/>
        <v>10505.9</v>
      </c>
      <c r="F152" s="11">
        <f t="shared" si="13"/>
        <v>-3.0745015741164053E-3</v>
      </c>
      <c r="G152" s="57">
        <f t="shared" si="11"/>
        <v>101.96539156378778</v>
      </c>
      <c r="H152" s="57">
        <f t="shared" si="14"/>
        <v>99.552737963676293</v>
      </c>
    </row>
    <row r="153" spans="1:8" x14ac:dyDescent="0.25">
      <c r="A153" s="1">
        <v>40764</v>
      </c>
      <c r="B153" s="3">
        <v>31.506582999999999</v>
      </c>
      <c r="C153" s="11">
        <f t="shared" si="12"/>
        <v>1.856017257722474E-2</v>
      </c>
      <c r="D153" s="3">
        <v>53.029998999999997</v>
      </c>
      <c r="E153" s="58">
        <f t="shared" si="10"/>
        <v>10530.29999</v>
      </c>
      <c r="F153" s="11">
        <f t="shared" si="13"/>
        <v>2.3225035456267327E-3</v>
      </c>
      <c r="G153" s="57">
        <f t="shared" si="11"/>
        <v>103.85788682811597</v>
      </c>
      <c r="H153" s="57">
        <f t="shared" si="14"/>
        <v>99.78394955057378</v>
      </c>
    </row>
    <row r="154" spans="1:8" x14ac:dyDescent="0.25">
      <c r="A154" s="1">
        <v>40765</v>
      </c>
      <c r="B154" s="3">
        <v>30.454041</v>
      </c>
      <c r="C154" s="11">
        <f t="shared" si="12"/>
        <v>-3.3407050202809964E-2</v>
      </c>
      <c r="D154" s="3">
        <v>50.860000999999997</v>
      </c>
      <c r="E154" s="58">
        <f t="shared" si="10"/>
        <v>10508.60001</v>
      </c>
      <c r="F154" s="11">
        <f t="shared" si="13"/>
        <v>-2.0607181201491502E-3</v>
      </c>
      <c r="G154" s="57">
        <f t="shared" si="11"/>
        <v>100.38830118889133</v>
      </c>
      <c r="H154" s="57">
        <f t="shared" si="14"/>
        <v>99.578322957634867</v>
      </c>
    </row>
    <row r="155" spans="1:8" x14ac:dyDescent="0.25">
      <c r="A155" s="1">
        <v>40766</v>
      </c>
      <c r="B155" s="3">
        <v>31.863227999999999</v>
      </c>
      <c r="C155" s="11">
        <f t="shared" si="12"/>
        <v>4.6272578407574851E-2</v>
      </c>
      <c r="D155" s="3">
        <v>53.099997999999999</v>
      </c>
      <c r="E155" s="58">
        <f t="shared" si="10"/>
        <v>10530.999980000001</v>
      </c>
      <c r="F155" s="11">
        <f t="shared" si="13"/>
        <v>2.1315846048650198E-3</v>
      </c>
      <c r="G155" s="57">
        <f t="shared" si="11"/>
        <v>105.03352672685754</v>
      </c>
      <c r="H155" s="57">
        <f t="shared" si="14"/>
        <v>99.790582577829639</v>
      </c>
    </row>
    <row r="156" spans="1:8" x14ac:dyDescent="0.25">
      <c r="A156" s="1">
        <v>40767</v>
      </c>
      <c r="B156" s="3">
        <v>32.559120999999998</v>
      </c>
      <c r="C156" s="11">
        <f t="shared" si="12"/>
        <v>2.18400031534783E-2</v>
      </c>
      <c r="D156" s="3">
        <v>53.57</v>
      </c>
      <c r="E156" s="58">
        <f t="shared" si="10"/>
        <v>10535.7</v>
      </c>
      <c r="F156" s="11">
        <f t="shared" si="13"/>
        <v>4.4630329588133018E-4</v>
      </c>
      <c r="G156" s="57">
        <f t="shared" si="11"/>
        <v>107.32745928179305</v>
      </c>
      <c r="H156" s="57">
        <f t="shared" si="14"/>
        <v>99.83511944373204</v>
      </c>
    </row>
    <row r="157" spans="1:8" x14ac:dyDescent="0.25">
      <c r="A157" s="1">
        <v>40770</v>
      </c>
      <c r="B157" s="3">
        <v>32.228569999999998</v>
      </c>
      <c r="C157" s="11">
        <f t="shared" si="12"/>
        <v>-1.0152331815100286E-2</v>
      </c>
      <c r="D157" s="3">
        <v>54.360000999999997</v>
      </c>
      <c r="E157" s="58">
        <f t="shared" si="10"/>
        <v>10543.60001</v>
      </c>
      <c r="F157" s="11">
        <f t="shared" si="13"/>
        <v>7.4983247434905924E-4</v>
      </c>
      <c r="G157" s="57">
        <f t="shared" si="11"/>
        <v>106.23783530229262</v>
      </c>
      <c r="H157" s="57">
        <f t="shared" si="14"/>
        <v>99.909979058371476</v>
      </c>
    </row>
    <row r="158" spans="1:8" x14ac:dyDescent="0.25">
      <c r="A158" s="1">
        <v>40771</v>
      </c>
      <c r="B158" s="3">
        <v>32.089391999999997</v>
      </c>
      <c r="C158" s="11">
        <f t="shared" si="12"/>
        <v>-4.318466503478161E-3</v>
      </c>
      <c r="D158" s="3">
        <v>53.900002000000001</v>
      </c>
      <c r="E158" s="58">
        <f t="shared" si="10"/>
        <v>10539.000019999999</v>
      </c>
      <c r="F158" s="11">
        <f t="shared" si="13"/>
        <v>-4.3628267343580844E-4</v>
      </c>
      <c r="G158" s="57">
        <f t="shared" si="11"/>
        <v>105.77905076913765</v>
      </c>
      <c r="H158" s="57">
        <f t="shared" si="14"/>
        <v>99.866390065604975</v>
      </c>
    </row>
    <row r="159" spans="1:8" x14ac:dyDescent="0.25">
      <c r="A159" s="1">
        <v>40772</v>
      </c>
      <c r="B159" s="3">
        <v>32.341653999999998</v>
      </c>
      <c r="C159" s="11">
        <f t="shared" si="12"/>
        <v>7.8612271619232232E-3</v>
      </c>
      <c r="D159" s="3">
        <v>53.580002</v>
      </c>
      <c r="E159" s="58">
        <f t="shared" si="10"/>
        <v>10535.800020000001</v>
      </c>
      <c r="F159" s="11">
        <f t="shared" si="13"/>
        <v>-3.0363412030802033E-4</v>
      </c>
      <c r="G159" s="57">
        <f t="shared" si="11"/>
        <v>106.61060391620644</v>
      </c>
      <c r="H159" s="57">
        <f t="shared" si="14"/>
        <v>99.836067222109065</v>
      </c>
    </row>
    <row r="160" spans="1:8" x14ac:dyDescent="0.25">
      <c r="A160" s="1">
        <v>40773</v>
      </c>
      <c r="B160" s="3">
        <v>31.550075</v>
      </c>
      <c r="C160" s="11">
        <f t="shared" si="12"/>
        <v>-2.4475526205307827E-2</v>
      </c>
      <c r="D160" s="3">
        <v>50.950001</v>
      </c>
      <c r="E160" s="58">
        <f t="shared" si="10"/>
        <v>10509.50001</v>
      </c>
      <c r="F160" s="11">
        <f t="shared" si="13"/>
        <v>-2.4962518223652498E-3</v>
      </c>
      <c r="G160" s="57">
        <f t="shared" si="11"/>
        <v>104.00125328629164</v>
      </c>
      <c r="H160" s="57">
        <f t="shared" si="14"/>
        <v>99.586851257368096</v>
      </c>
    </row>
    <row r="161" spans="1:8" x14ac:dyDescent="0.25">
      <c r="A161" s="1">
        <v>40774</v>
      </c>
      <c r="B161" s="3">
        <v>31.089047000000001</v>
      </c>
      <c r="C161" s="11">
        <f t="shared" si="12"/>
        <v>-1.4612580160268998E-2</v>
      </c>
      <c r="D161" s="3">
        <v>50.029998999999997</v>
      </c>
      <c r="E161" s="58">
        <f t="shared" si="10"/>
        <v>10500.29999</v>
      </c>
      <c r="F161" s="11">
        <f t="shared" si="13"/>
        <v>-8.7540035122947988E-4</v>
      </c>
      <c r="G161" s="57">
        <f t="shared" si="11"/>
        <v>102.48152663587726</v>
      </c>
      <c r="H161" s="57">
        <f t="shared" si="14"/>
        <v>99.499672892799566</v>
      </c>
    </row>
    <row r="162" spans="1:8" x14ac:dyDescent="0.25">
      <c r="A162" s="1">
        <v>40777</v>
      </c>
      <c r="B162" s="3">
        <v>31.167335000000001</v>
      </c>
      <c r="C162" s="11">
        <f t="shared" si="12"/>
        <v>2.5181859064383858E-3</v>
      </c>
      <c r="D162" s="3">
        <v>50.209999000000003</v>
      </c>
      <c r="E162" s="58">
        <f t="shared" si="10"/>
        <v>10502.099990000001</v>
      </c>
      <c r="F162" s="11">
        <f t="shared" si="13"/>
        <v>1.7142367377268538E-4</v>
      </c>
      <c r="G162" s="57">
        <f t="shared" si="11"/>
        <v>102.73959417192202</v>
      </c>
      <c r="H162" s="57">
        <f t="shared" si="14"/>
        <v>99.516729492266023</v>
      </c>
    </row>
    <row r="163" spans="1:8" x14ac:dyDescent="0.25">
      <c r="A163" s="1">
        <v>40778</v>
      </c>
      <c r="B163" s="3">
        <v>31.680553</v>
      </c>
      <c r="C163" s="11">
        <f t="shared" si="12"/>
        <v>1.6466534594632438E-2</v>
      </c>
      <c r="D163" s="3">
        <v>52.279998999999997</v>
      </c>
      <c r="E163" s="58">
        <f t="shared" si="10"/>
        <v>10522.79999</v>
      </c>
      <c r="F163" s="11">
        <f t="shared" si="13"/>
        <v>1.9710343664323567E-3</v>
      </c>
      <c r="G163" s="57">
        <f t="shared" si="11"/>
        <v>104.43135925359248</v>
      </c>
      <c r="H163" s="57">
        <f t="shared" si="14"/>
        <v>99.712880386130223</v>
      </c>
    </row>
    <row r="164" spans="1:8" x14ac:dyDescent="0.25">
      <c r="A164" s="1">
        <v>40779</v>
      </c>
      <c r="B164" s="3">
        <v>31.393498999999998</v>
      </c>
      <c r="C164" s="11">
        <f t="shared" si="12"/>
        <v>-9.0608898146443736E-3</v>
      </c>
      <c r="D164" s="3">
        <v>52.689999</v>
      </c>
      <c r="E164" s="58">
        <f t="shared" si="10"/>
        <v>10526.89999</v>
      </c>
      <c r="F164" s="11">
        <f t="shared" si="13"/>
        <v>3.8963013683588639E-4</v>
      </c>
      <c r="G164" s="57">
        <f t="shared" si="11"/>
        <v>103.48511821420213</v>
      </c>
      <c r="H164" s="57">
        <f t="shared" si="14"/>
        <v>99.751731529359361</v>
      </c>
    </row>
    <row r="165" spans="1:8" x14ac:dyDescent="0.25">
      <c r="A165" s="1">
        <v>40780</v>
      </c>
      <c r="B165" s="3">
        <v>30.958565</v>
      </c>
      <c r="C165" s="11">
        <f t="shared" si="12"/>
        <v>-1.3854269637162726E-2</v>
      </c>
      <c r="D165" s="3">
        <v>51.830002</v>
      </c>
      <c r="E165" s="58">
        <f t="shared" si="10"/>
        <v>10518.300020000001</v>
      </c>
      <c r="F165" s="11">
        <f t="shared" si="13"/>
        <v>-8.1695180995058577E-4</v>
      </c>
      <c r="G165" s="57">
        <f t="shared" si="11"/>
        <v>102.05140748302891</v>
      </c>
      <c r="H165" s="57">
        <f t="shared" si="14"/>
        <v>99.670239171740747</v>
      </c>
    </row>
    <row r="166" spans="1:8" x14ac:dyDescent="0.25">
      <c r="A166" s="1">
        <v>40781</v>
      </c>
      <c r="B166" s="3">
        <v>31.811035</v>
      </c>
      <c r="C166" s="11">
        <f t="shared" si="12"/>
        <v>2.7535837013117379E-2</v>
      </c>
      <c r="D166" s="3">
        <v>53.130001</v>
      </c>
      <c r="E166" s="58">
        <f t="shared" si="10"/>
        <v>10531.300010000001</v>
      </c>
      <c r="F166" s="11">
        <f t="shared" si="13"/>
        <v>1.2359402161263176E-3</v>
      </c>
      <c r="G166" s="57">
        <f t="shared" si="11"/>
        <v>104.86147840644082</v>
      </c>
      <c r="H166" s="57">
        <f t="shared" si="14"/>
        <v>99.793425628684034</v>
      </c>
    </row>
    <row r="167" spans="1:8" x14ac:dyDescent="0.25">
      <c r="A167" s="1">
        <v>40784</v>
      </c>
      <c r="B167" s="3">
        <v>32.915765999999998</v>
      </c>
      <c r="C167" s="11">
        <f t="shared" si="12"/>
        <v>3.472791752924724E-2</v>
      </c>
      <c r="D167" s="3">
        <v>54.610000999999997</v>
      </c>
      <c r="E167" s="58">
        <f t="shared" si="10"/>
        <v>10546.10001</v>
      </c>
      <c r="F167" s="11">
        <f t="shared" si="13"/>
        <v>1.4053345727446684E-3</v>
      </c>
      <c r="G167" s="57">
        <f t="shared" si="11"/>
        <v>108.50309918053463</v>
      </c>
      <c r="H167" s="57">
        <f t="shared" si="14"/>
        <v>99.933668779852653</v>
      </c>
    </row>
    <row r="168" spans="1:8" x14ac:dyDescent="0.25">
      <c r="A168" s="1">
        <v>40785</v>
      </c>
      <c r="B168" s="3">
        <v>33.115834999999997</v>
      </c>
      <c r="C168" s="11">
        <f t="shared" si="12"/>
        <v>6.0782118818076165E-3</v>
      </c>
      <c r="D168" s="3">
        <v>54.970001000000003</v>
      </c>
      <c r="E168" s="58">
        <f t="shared" si="10"/>
        <v>10549.70001</v>
      </c>
      <c r="F168" s="11">
        <f t="shared" si="13"/>
        <v>3.4135841653187241E-4</v>
      </c>
      <c r="G168" s="57">
        <f t="shared" si="11"/>
        <v>109.16260400718672</v>
      </c>
      <c r="H168" s="57">
        <f t="shared" si="14"/>
        <v>99.967781978785567</v>
      </c>
    </row>
    <row r="169" spans="1:8" x14ac:dyDescent="0.25">
      <c r="A169" s="1">
        <v>40786</v>
      </c>
      <c r="B169" s="3">
        <v>33.472479999999997</v>
      </c>
      <c r="C169" s="11">
        <f t="shared" si="12"/>
        <v>1.0769621240110671E-2</v>
      </c>
      <c r="D169" s="3">
        <v>55.060001</v>
      </c>
      <c r="E169" s="58">
        <f t="shared" si="10"/>
        <v>10550.60001</v>
      </c>
      <c r="F169" s="11">
        <f t="shared" si="13"/>
        <v>8.5310482681643212E-5</v>
      </c>
      <c r="G169" s="57">
        <f t="shared" si="11"/>
        <v>110.33824390592831</v>
      </c>
      <c r="H169" s="57">
        <f t="shared" si="14"/>
        <v>99.976310278518795</v>
      </c>
    </row>
    <row r="170" spans="1:8" x14ac:dyDescent="0.25">
      <c r="A170" s="1">
        <v>40787</v>
      </c>
      <c r="B170" s="3">
        <v>33.255014000000003</v>
      </c>
      <c r="C170" s="11">
        <f t="shared" si="12"/>
        <v>-6.4968595096627025E-3</v>
      </c>
      <c r="D170" s="3">
        <v>54.560001</v>
      </c>
      <c r="E170" s="58">
        <f t="shared" si="10"/>
        <v>10545.60001</v>
      </c>
      <c r="F170" s="11">
        <f t="shared" si="13"/>
        <v>-4.7390669680027038E-4</v>
      </c>
      <c r="G170" s="57">
        <f t="shared" si="11"/>
        <v>109.62139183672859</v>
      </c>
      <c r="H170" s="57">
        <f t="shared" si="14"/>
        <v>99.928930835556429</v>
      </c>
    </row>
    <row r="171" spans="1:8" x14ac:dyDescent="0.25">
      <c r="A171" s="1">
        <v>40788</v>
      </c>
      <c r="B171" s="3">
        <v>32.820079999999997</v>
      </c>
      <c r="C171" s="11">
        <f t="shared" si="12"/>
        <v>-1.307874956841111E-2</v>
      </c>
      <c r="D171" s="3">
        <v>53.279998999999997</v>
      </c>
      <c r="E171" s="58">
        <f t="shared" si="10"/>
        <v>10532.79999</v>
      </c>
      <c r="F171" s="11">
        <f t="shared" si="13"/>
        <v>-1.2137782570799957E-3</v>
      </c>
      <c r="G171" s="57">
        <f t="shared" si="11"/>
        <v>108.18768110555534</v>
      </c>
      <c r="H171" s="57">
        <f t="shared" si="14"/>
        <v>99.807639272054971</v>
      </c>
    </row>
    <row r="172" spans="1:8" x14ac:dyDescent="0.25">
      <c r="A172" s="1">
        <v>40792</v>
      </c>
      <c r="B172" s="3">
        <v>32.559120999999998</v>
      </c>
      <c r="C172" s="11">
        <f t="shared" si="12"/>
        <v>-7.9511993876919176E-3</v>
      </c>
      <c r="D172" s="3">
        <v>53.290000999999997</v>
      </c>
      <c r="E172" s="58">
        <f t="shared" si="10"/>
        <v>10532.900009999999</v>
      </c>
      <c r="F172" s="11">
        <f t="shared" si="13"/>
        <v>9.4960504419355781E-6</v>
      </c>
      <c r="G172" s="57">
        <f t="shared" si="11"/>
        <v>107.32745928179304</v>
      </c>
      <c r="H172" s="57">
        <f t="shared" si="14"/>
        <v>99.808587050431996</v>
      </c>
    </row>
    <row r="173" spans="1:8" x14ac:dyDescent="0.25">
      <c r="A173" s="1">
        <v>40793</v>
      </c>
      <c r="B173" s="3">
        <v>32.698298999999999</v>
      </c>
      <c r="C173" s="11">
        <f t="shared" si="12"/>
        <v>4.2746239986024542E-3</v>
      </c>
      <c r="D173" s="3">
        <v>54.639999000000003</v>
      </c>
      <c r="E173" s="58">
        <f t="shared" si="10"/>
        <v>10546.39999</v>
      </c>
      <c r="F173" s="11">
        <f t="shared" si="13"/>
        <v>1.281696397685684E-3</v>
      </c>
      <c r="G173" s="57">
        <f t="shared" si="11"/>
        <v>107.78624381494802</v>
      </c>
      <c r="H173" s="57">
        <f t="shared" si="14"/>
        <v>99.936511356912618</v>
      </c>
    </row>
    <row r="174" spans="1:8" x14ac:dyDescent="0.25">
      <c r="A174" s="1">
        <v>40794</v>
      </c>
      <c r="B174" s="3">
        <v>32.489530000000002</v>
      </c>
      <c r="C174" s="11">
        <f t="shared" si="12"/>
        <v>-6.3847052105064136E-3</v>
      </c>
      <c r="D174" s="3">
        <v>54.389999000000003</v>
      </c>
      <c r="E174" s="58">
        <f t="shared" si="10"/>
        <v>10543.89999</v>
      </c>
      <c r="F174" s="11">
        <f t="shared" si="13"/>
        <v>-2.3704771318843181E-4</v>
      </c>
      <c r="G174" s="57">
        <f t="shared" si="11"/>
        <v>107.09806042244182</v>
      </c>
      <c r="H174" s="57">
        <f t="shared" si="14"/>
        <v>99.912821635431428</v>
      </c>
    </row>
    <row r="175" spans="1:8" x14ac:dyDescent="0.25">
      <c r="A175" s="1">
        <v>40795</v>
      </c>
      <c r="B175" s="3">
        <v>32.054595999999997</v>
      </c>
      <c r="C175" s="11">
        <f t="shared" si="12"/>
        <v>-1.3386897255823814E-2</v>
      </c>
      <c r="D175" s="3">
        <v>53.18</v>
      </c>
      <c r="E175" s="58">
        <f t="shared" si="10"/>
        <v>10531.8</v>
      </c>
      <c r="F175" s="11">
        <f t="shared" si="13"/>
        <v>-1.1475820153336465E-3</v>
      </c>
      <c r="G175" s="57">
        <f t="shared" si="11"/>
        <v>105.66434969126858</v>
      </c>
      <c r="H175" s="57">
        <f t="shared" si="14"/>
        <v>99.798163478221369</v>
      </c>
    </row>
    <row r="176" spans="1:8" x14ac:dyDescent="0.25">
      <c r="A176" s="1">
        <v>40798</v>
      </c>
      <c r="B176" s="3">
        <v>32.037202000000001</v>
      </c>
      <c r="C176" s="11">
        <f t="shared" si="12"/>
        <v>-5.4263669397037215E-4</v>
      </c>
      <c r="D176" s="3">
        <v>53.860000999999997</v>
      </c>
      <c r="E176" s="58">
        <f t="shared" si="10"/>
        <v>10538.60001</v>
      </c>
      <c r="F176" s="11">
        <f t="shared" si="13"/>
        <v>6.4566455876496323E-4</v>
      </c>
      <c r="G176" s="57">
        <f t="shared" si="11"/>
        <v>105.60701233788159</v>
      </c>
      <c r="H176" s="57">
        <f t="shared" si="14"/>
        <v>99.862599615409081</v>
      </c>
    </row>
    <row r="177" spans="1:8" x14ac:dyDescent="0.25">
      <c r="A177" s="1">
        <v>40799</v>
      </c>
      <c r="B177" s="3">
        <v>32.672204000000001</v>
      </c>
      <c r="C177" s="11">
        <f t="shared" si="12"/>
        <v>1.9820769616522693E-2</v>
      </c>
      <c r="D177" s="3">
        <v>54.580002</v>
      </c>
      <c r="E177" s="58">
        <f t="shared" si="10"/>
        <v>10545.800020000001</v>
      </c>
      <c r="F177" s="11">
        <f t="shared" si="13"/>
        <v>6.8320365069064564E-4</v>
      </c>
      <c r="G177" s="57">
        <f t="shared" si="11"/>
        <v>107.70022459932001</v>
      </c>
      <c r="H177" s="57">
        <f t="shared" si="14"/>
        <v>99.930826108033799</v>
      </c>
    </row>
    <row r="178" spans="1:8" x14ac:dyDescent="0.25">
      <c r="A178" s="1">
        <v>40800</v>
      </c>
      <c r="B178" s="3">
        <v>33.063642000000002</v>
      </c>
      <c r="C178" s="11">
        <f t="shared" si="12"/>
        <v>1.1980765056437602E-2</v>
      </c>
      <c r="D178" s="3">
        <v>55.360000999999997</v>
      </c>
      <c r="E178" s="58">
        <f t="shared" si="10"/>
        <v>10553.60001</v>
      </c>
      <c r="F178" s="11">
        <f t="shared" si="13"/>
        <v>7.3962999347673242E-4</v>
      </c>
      <c r="G178" s="57">
        <f t="shared" si="11"/>
        <v>108.99055568677002</v>
      </c>
      <c r="H178" s="57">
        <f t="shared" si="14"/>
        <v>100.00473794429621</v>
      </c>
    </row>
    <row r="179" spans="1:8" x14ac:dyDescent="0.25">
      <c r="A179" s="1">
        <v>40801</v>
      </c>
      <c r="B179" s="3">
        <v>33.282955000000001</v>
      </c>
      <c r="C179" s="11">
        <f t="shared" si="12"/>
        <v>6.6330563342053978E-3</v>
      </c>
      <c r="D179" s="3">
        <v>56.18</v>
      </c>
      <c r="E179" s="58">
        <f t="shared" si="10"/>
        <v>10561.8</v>
      </c>
      <c r="F179" s="11">
        <f t="shared" si="13"/>
        <v>7.7698510387254685E-4</v>
      </c>
      <c r="G179" s="57">
        <f t="shared" si="11"/>
        <v>109.71349618253672</v>
      </c>
      <c r="H179" s="57">
        <f t="shared" si="14"/>
        <v>100.08244013599561</v>
      </c>
    </row>
    <row r="180" spans="1:8" x14ac:dyDescent="0.25">
      <c r="A180" s="1">
        <v>40802</v>
      </c>
      <c r="B180" s="3">
        <v>33.712809999999998</v>
      </c>
      <c r="C180" s="11">
        <f t="shared" si="12"/>
        <v>1.2915169341183688E-2</v>
      </c>
      <c r="D180" s="3">
        <v>56.59</v>
      </c>
      <c r="E180" s="58">
        <f t="shared" si="10"/>
        <v>10565.9</v>
      </c>
      <c r="F180" s="11">
        <f t="shared" si="13"/>
        <v>3.8819140676782024E-4</v>
      </c>
      <c r="G180" s="57">
        <f t="shared" si="11"/>
        <v>111.1304645647475</v>
      </c>
      <c r="H180" s="57">
        <f t="shared" si="14"/>
        <v>100.12129127922476</v>
      </c>
    </row>
    <row r="181" spans="1:8" x14ac:dyDescent="0.25">
      <c r="A181" s="1">
        <v>40805</v>
      </c>
      <c r="B181" s="3">
        <v>33.256638000000002</v>
      </c>
      <c r="C181" s="11">
        <f t="shared" si="12"/>
        <v>-1.3531117696804127E-2</v>
      </c>
      <c r="D181" s="3">
        <v>56.610000999999997</v>
      </c>
      <c r="E181" s="58">
        <f t="shared" si="10"/>
        <v>10566.10001</v>
      </c>
      <c r="F181" s="11">
        <f t="shared" si="13"/>
        <v>1.8929764620190895E-5</v>
      </c>
      <c r="G181" s="57">
        <f t="shared" si="11"/>
        <v>109.62674516902138</v>
      </c>
      <c r="H181" s="57">
        <f t="shared" si="14"/>
        <v>100.12318655170216</v>
      </c>
    </row>
    <row r="182" spans="1:8" x14ac:dyDescent="0.25">
      <c r="A182" s="1">
        <v>40806</v>
      </c>
      <c r="B182" s="3">
        <v>33.511042000000003</v>
      </c>
      <c r="C182" s="11">
        <f t="shared" si="12"/>
        <v>7.6497209369149385E-3</v>
      </c>
      <c r="D182" s="3">
        <v>56.360000999999997</v>
      </c>
      <c r="E182" s="58">
        <f t="shared" si="10"/>
        <v>10563.60001</v>
      </c>
      <c r="F182" s="11">
        <f t="shared" si="13"/>
        <v>-2.366057483493382E-4</v>
      </c>
      <c r="G182" s="57">
        <f t="shared" si="11"/>
        <v>110.46535917678666</v>
      </c>
      <c r="H182" s="57">
        <f t="shared" si="14"/>
        <v>100.09949683022097</v>
      </c>
    </row>
    <row r="183" spans="1:8" x14ac:dyDescent="0.25">
      <c r="A183" s="1">
        <v>40807</v>
      </c>
      <c r="B183" s="3">
        <v>32.782921000000002</v>
      </c>
      <c r="C183" s="11">
        <f t="shared" si="12"/>
        <v>-2.1727793483712069E-2</v>
      </c>
      <c r="D183" s="3">
        <v>55.380001</v>
      </c>
      <c r="E183" s="58">
        <f t="shared" si="10"/>
        <v>10553.800010000001</v>
      </c>
      <c r="F183" s="11">
        <f t="shared" si="13"/>
        <v>-9.2771403600307959E-4</v>
      </c>
      <c r="G183" s="57">
        <f t="shared" si="11"/>
        <v>108.06519066548935</v>
      </c>
      <c r="H183" s="57">
        <f t="shared" si="14"/>
        <v>100.00663312201472</v>
      </c>
    </row>
    <row r="184" spans="1:8" x14ac:dyDescent="0.25">
      <c r="A184" s="1">
        <v>40808</v>
      </c>
      <c r="B184" s="3">
        <v>32.949601000000001</v>
      </c>
      <c r="C184" s="11">
        <f t="shared" si="12"/>
        <v>5.0843547467902418E-3</v>
      </c>
      <c r="D184" s="3">
        <v>53.580002</v>
      </c>
      <c r="E184" s="58">
        <f t="shared" si="10"/>
        <v>10535.800020000001</v>
      </c>
      <c r="F184" s="11">
        <f t="shared" si="13"/>
        <v>-1.7055458681180988E-3</v>
      </c>
      <c r="G184" s="57">
        <f t="shared" si="11"/>
        <v>108.61463243061223</v>
      </c>
      <c r="H184" s="57">
        <f t="shared" si="14"/>
        <v>99.836067222109065</v>
      </c>
    </row>
    <row r="185" spans="1:8" x14ac:dyDescent="0.25">
      <c r="A185" s="1">
        <v>40809</v>
      </c>
      <c r="B185" s="3">
        <v>32.432022000000003</v>
      </c>
      <c r="C185" s="11">
        <f t="shared" si="12"/>
        <v>-1.5708202354256059E-2</v>
      </c>
      <c r="D185" s="3">
        <v>54.150002000000001</v>
      </c>
      <c r="E185" s="58">
        <f t="shared" si="10"/>
        <v>10541.500019999999</v>
      </c>
      <c r="F185" s="11">
        <f t="shared" si="13"/>
        <v>5.4101254666742509E-4</v>
      </c>
      <c r="G185" s="57">
        <f t="shared" si="11"/>
        <v>106.90849180575903</v>
      </c>
      <c r="H185" s="57">
        <f t="shared" si="14"/>
        <v>99.890079787086151</v>
      </c>
    </row>
    <row r="186" spans="1:8" x14ac:dyDescent="0.25">
      <c r="A186" s="1">
        <v>40812</v>
      </c>
      <c r="B186" s="3">
        <v>32.660105999999999</v>
      </c>
      <c r="C186" s="11">
        <f t="shared" si="12"/>
        <v>7.0326789985525875E-3</v>
      </c>
      <c r="D186" s="3">
        <v>54.779998999999997</v>
      </c>
      <c r="E186" s="58">
        <f t="shared" si="10"/>
        <v>10547.79999</v>
      </c>
      <c r="F186" s="11">
        <f t="shared" si="13"/>
        <v>5.9763506029002797E-4</v>
      </c>
      <c r="G186" s="57">
        <f t="shared" si="11"/>
        <v>107.66034491084832</v>
      </c>
      <c r="H186" s="57">
        <f t="shared" si="14"/>
        <v>99.949777600942085</v>
      </c>
    </row>
    <row r="187" spans="1:8" x14ac:dyDescent="0.25">
      <c r="A187" s="1">
        <v>40813</v>
      </c>
      <c r="B187" s="3">
        <v>32.633789999999998</v>
      </c>
      <c r="C187" s="11">
        <f t="shared" si="12"/>
        <v>-8.0575366166911217E-4</v>
      </c>
      <c r="D187" s="3">
        <v>55.349997999999999</v>
      </c>
      <c r="E187" s="58">
        <f t="shared" si="10"/>
        <v>10553.499980000001</v>
      </c>
      <c r="F187" s="11">
        <f t="shared" si="13"/>
        <v>5.4039610206914627E-4</v>
      </c>
      <c r="G187" s="57">
        <f t="shared" si="11"/>
        <v>107.57359719371985</v>
      </c>
      <c r="H187" s="57">
        <f t="shared" si="14"/>
        <v>100.00379007116031</v>
      </c>
    </row>
    <row r="188" spans="1:8" x14ac:dyDescent="0.25">
      <c r="A188" s="1">
        <v>40814</v>
      </c>
      <c r="B188" s="3">
        <v>32.028483999999999</v>
      </c>
      <c r="C188" s="11">
        <f t="shared" si="12"/>
        <v>-1.8548443193389393E-2</v>
      </c>
      <c r="D188" s="3">
        <v>54.529998999999997</v>
      </c>
      <c r="E188" s="58">
        <f t="shared" si="10"/>
        <v>10545.29999</v>
      </c>
      <c r="F188" s="11">
        <f t="shared" si="13"/>
        <v>-7.7699246842666693E-4</v>
      </c>
      <c r="G188" s="57">
        <f t="shared" si="11"/>
        <v>105.57827443706358</v>
      </c>
      <c r="H188" s="57">
        <f t="shared" si="14"/>
        <v>99.926087879460894</v>
      </c>
    </row>
    <row r="189" spans="1:8" x14ac:dyDescent="0.25">
      <c r="A189" s="1">
        <v>40815</v>
      </c>
      <c r="B189" s="3">
        <v>33.475951000000002</v>
      </c>
      <c r="C189" s="11">
        <f t="shared" si="12"/>
        <v>4.5193116227418173E-2</v>
      </c>
      <c r="D189" s="3">
        <v>53.880001</v>
      </c>
      <c r="E189" s="58">
        <f t="shared" si="10"/>
        <v>10538.800010000001</v>
      </c>
      <c r="F189" s="11">
        <f t="shared" si="13"/>
        <v>-6.1638644762714674E-4</v>
      </c>
      <c r="G189" s="57">
        <f t="shared" si="11"/>
        <v>110.34968566478805</v>
      </c>
      <c r="H189" s="57">
        <f t="shared" si="14"/>
        <v>99.864494793127591</v>
      </c>
    </row>
    <row r="190" spans="1:8" x14ac:dyDescent="0.25">
      <c r="A190" s="1">
        <v>40816</v>
      </c>
      <c r="B190" s="3">
        <v>34.019846999999999</v>
      </c>
      <c r="C190" s="11">
        <f t="shared" si="12"/>
        <v>1.6247365160738721E-2</v>
      </c>
      <c r="D190" s="3">
        <v>52.490001999999997</v>
      </c>
      <c r="E190" s="58">
        <f t="shared" si="10"/>
        <v>10524.900019999999</v>
      </c>
      <c r="F190" s="11">
        <f t="shared" si="13"/>
        <v>-1.3189347920837626E-3</v>
      </c>
      <c r="G190" s="57">
        <f t="shared" si="11"/>
        <v>112.1425773031566</v>
      </c>
      <c r="H190" s="57">
        <f t="shared" si="14"/>
        <v>99.732780036451061</v>
      </c>
    </row>
    <row r="191" spans="1:8" x14ac:dyDescent="0.25">
      <c r="A191" s="1">
        <v>40819</v>
      </c>
      <c r="B191" s="3">
        <v>32.668880999999999</v>
      </c>
      <c r="C191" s="11">
        <f t="shared" si="12"/>
        <v>-3.971111333922224E-2</v>
      </c>
      <c r="D191" s="3">
        <v>51.139999000000003</v>
      </c>
      <c r="E191" s="58">
        <f t="shared" si="10"/>
        <v>10511.39999</v>
      </c>
      <c r="F191" s="11">
        <f t="shared" si="13"/>
        <v>-1.2826753673997602E-3</v>
      </c>
      <c r="G191" s="57">
        <f t="shared" si="11"/>
        <v>107.68927070571846</v>
      </c>
      <c r="H191" s="57">
        <f t="shared" si="14"/>
        <v>99.604855256176009</v>
      </c>
    </row>
    <row r="192" spans="1:8" x14ac:dyDescent="0.25">
      <c r="A192" s="1">
        <v>40820</v>
      </c>
      <c r="B192" s="3">
        <v>32.861874</v>
      </c>
      <c r="C192" s="11">
        <f t="shared" si="12"/>
        <v>5.9075485321949447E-3</v>
      </c>
      <c r="D192" s="3">
        <v>52.189999</v>
      </c>
      <c r="E192" s="58">
        <f t="shared" si="10"/>
        <v>10521.89999</v>
      </c>
      <c r="F192" s="11">
        <f t="shared" si="13"/>
        <v>9.9891546416168691E-4</v>
      </c>
      <c r="G192" s="57">
        <f t="shared" si="11"/>
        <v>108.32545029880916</v>
      </c>
      <c r="H192" s="57">
        <f t="shared" si="14"/>
        <v>99.70435208639698</v>
      </c>
    </row>
    <row r="193" spans="1:8" x14ac:dyDescent="0.25">
      <c r="A193" s="1">
        <v>40821</v>
      </c>
      <c r="B193" s="3">
        <v>32.475884000000001</v>
      </c>
      <c r="C193" s="11">
        <f t="shared" si="12"/>
        <v>-1.1745830441684476E-2</v>
      </c>
      <c r="D193" s="3">
        <v>53.529998999999997</v>
      </c>
      <c r="E193" s="58">
        <f t="shared" si="10"/>
        <v>10535.29999</v>
      </c>
      <c r="F193" s="11">
        <f t="shared" si="13"/>
        <v>1.273534248827206E-3</v>
      </c>
      <c r="G193" s="57">
        <f t="shared" si="11"/>
        <v>107.05307792708024</v>
      </c>
      <c r="H193" s="57">
        <f t="shared" si="14"/>
        <v>99.831328993536133</v>
      </c>
    </row>
    <row r="194" spans="1:8" x14ac:dyDescent="0.25">
      <c r="A194" s="1">
        <v>40822</v>
      </c>
      <c r="B194" s="3">
        <v>33.168914000000001</v>
      </c>
      <c r="C194" s="11">
        <f t="shared" si="12"/>
        <v>2.1339834814042329E-2</v>
      </c>
      <c r="D194" s="3">
        <v>54.43</v>
      </c>
      <c r="E194" s="58">
        <f t="shared" si="10"/>
        <v>10544.3</v>
      </c>
      <c r="F194" s="11">
        <f t="shared" si="13"/>
        <v>8.5427182980479593E-4</v>
      </c>
      <c r="G194" s="57">
        <f t="shared" si="11"/>
        <v>109.33757292637893</v>
      </c>
      <c r="H194" s="57">
        <f t="shared" si="14"/>
        <v>99.916612085627278</v>
      </c>
    </row>
    <row r="195" spans="1:8" x14ac:dyDescent="0.25">
      <c r="A195" s="1">
        <v>40823</v>
      </c>
      <c r="B195" s="3">
        <v>33.747900999999999</v>
      </c>
      <c r="C195" s="11">
        <f t="shared" si="12"/>
        <v>1.7455711694389447E-2</v>
      </c>
      <c r="D195" s="3">
        <v>54.07</v>
      </c>
      <c r="E195" s="58">
        <f t="shared" ref="E195:E258" si="15">10000+(10*D195)</f>
        <v>10540.7</v>
      </c>
      <c r="F195" s="11">
        <f t="shared" si="13"/>
        <v>-3.414166895857046E-4</v>
      </c>
      <c r="G195" s="57">
        <f t="shared" ref="G195:G258" si="16">G194*(1+C195)</f>
        <v>111.24613807674608</v>
      </c>
      <c r="H195" s="57">
        <f t="shared" si="14"/>
        <v>99.882498886694393</v>
      </c>
    </row>
    <row r="196" spans="1:8" x14ac:dyDescent="0.25">
      <c r="A196" s="1">
        <v>40826</v>
      </c>
      <c r="B196" s="3">
        <v>34.423386000000001</v>
      </c>
      <c r="C196" s="11">
        <f t="shared" ref="C196:C259" si="17">(B196-B195)/B195</f>
        <v>2.0015615193371639E-2</v>
      </c>
      <c r="D196" s="3">
        <v>55.939999</v>
      </c>
      <c r="E196" s="58">
        <f t="shared" si="15"/>
        <v>10559.39999</v>
      </c>
      <c r="F196" s="11">
        <f t="shared" ref="F196:F259" si="18">(E196-E195)/E195</f>
        <v>1.7740747768173993E-3</v>
      </c>
      <c r="G196" s="57">
        <f t="shared" si="16"/>
        <v>113.47279796823892</v>
      </c>
      <c r="H196" s="57">
        <f t="shared" ref="H196:H259" si="19">H195*(1+F196)</f>
        <v>100.05969790861477</v>
      </c>
    </row>
    <row r="197" spans="1:8" x14ac:dyDescent="0.25">
      <c r="A197" s="1">
        <v>40827</v>
      </c>
      <c r="B197" s="3">
        <v>34.160207</v>
      </c>
      <c r="C197" s="11">
        <f t="shared" si="17"/>
        <v>-7.64535481779744E-3</v>
      </c>
      <c r="D197" s="3">
        <v>56.32</v>
      </c>
      <c r="E197" s="58">
        <f t="shared" si="15"/>
        <v>10563.2</v>
      </c>
      <c r="F197" s="11">
        <f t="shared" si="18"/>
        <v>3.5986987931128071E-4</v>
      </c>
      <c r="G197" s="57">
        <f t="shared" si="16"/>
        <v>112.60525816560349</v>
      </c>
      <c r="H197" s="57">
        <f t="shared" si="19"/>
        <v>100.09570638002506</v>
      </c>
    </row>
    <row r="198" spans="1:8" x14ac:dyDescent="0.25">
      <c r="A198" s="1">
        <v>40828</v>
      </c>
      <c r="B198" s="3">
        <v>34.844465999999997</v>
      </c>
      <c r="C198" s="11">
        <f t="shared" si="17"/>
        <v>2.0030879789457872E-2</v>
      </c>
      <c r="D198" s="3">
        <v>56.599997999999999</v>
      </c>
      <c r="E198" s="58">
        <f t="shared" si="15"/>
        <v>10565.999980000001</v>
      </c>
      <c r="F198" s="11">
        <f t="shared" si="18"/>
        <v>2.6506929718265088E-4</v>
      </c>
      <c r="G198" s="57">
        <f t="shared" si="16"/>
        <v>114.86084055557957</v>
      </c>
      <c r="H198" s="57">
        <f t="shared" si="19"/>
        <v>100.12223867856622</v>
      </c>
    </row>
    <row r="199" spans="1:8" x14ac:dyDescent="0.25">
      <c r="A199" s="1">
        <v>40829</v>
      </c>
      <c r="B199" s="3">
        <v>34.826920999999999</v>
      </c>
      <c r="C199" s="11">
        <f t="shared" si="17"/>
        <v>-5.035232854479207E-4</v>
      </c>
      <c r="D199" s="3">
        <v>57.119999</v>
      </c>
      <c r="E199" s="58">
        <f t="shared" si="15"/>
        <v>10571.199989999999</v>
      </c>
      <c r="F199" s="11">
        <f t="shared" si="18"/>
        <v>4.9214556216558463E-4</v>
      </c>
      <c r="G199" s="57">
        <f t="shared" si="16"/>
        <v>114.80300544777371</v>
      </c>
      <c r="H199" s="57">
        <f t="shared" si="19"/>
        <v>100.17151339400596</v>
      </c>
    </row>
    <row r="200" spans="1:8" x14ac:dyDescent="0.25">
      <c r="A200" s="1">
        <v>40830</v>
      </c>
      <c r="B200" s="3">
        <v>34.914645</v>
      </c>
      <c r="C200" s="11">
        <f t="shared" si="17"/>
        <v>2.5188560309423124E-3</v>
      </c>
      <c r="D200" s="3">
        <v>58.18</v>
      </c>
      <c r="E200" s="58">
        <f t="shared" si="15"/>
        <v>10581.8</v>
      </c>
      <c r="F200" s="11">
        <f t="shared" si="18"/>
        <v>1.0027253301448621E-3</v>
      </c>
      <c r="G200" s="57">
        <f t="shared" si="16"/>
        <v>115.09217769041615</v>
      </c>
      <c r="H200" s="57">
        <f t="shared" si="19"/>
        <v>100.27195790784506</v>
      </c>
    </row>
    <row r="201" spans="1:8" x14ac:dyDescent="0.25">
      <c r="A201" s="1">
        <v>40833</v>
      </c>
      <c r="B201" s="3">
        <v>34.405839999999998</v>
      </c>
      <c r="C201" s="11">
        <f t="shared" si="17"/>
        <v>-1.4572824669991701E-2</v>
      </c>
      <c r="D201" s="3">
        <v>57.279998999999997</v>
      </c>
      <c r="E201" s="58">
        <f t="shared" si="15"/>
        <v>10572.79999</v>
      </c>
      <c r="F201" s="11">
        <f t="shared" si="18"/>
        <v>-8.5051787030559524E-4</v>
      </c>
      <c r="G201" s="57">
        <f t="shared" si="16"/>
        <v>113.41495956404619</v>
      </c>
      <c r="H201" s="57">
        <f t="shared" si="19"/>
        <v>100.18667481575392</v>
      </c>
    </row>
    <row r="202" spans="1:8" x14ac:dyDescent="0.25">
      <c r="A202" s="1">
        <v>40834</v>
      </c>
      <c r="B202" s="3">
        <v>34.633924</v>
      </c>
      <c r="C202" s="11">
        <f t="shared" si="17"/>
        <v>6.6292234109093873E-3</v>
      </c>
      <c r="D202" s="3">
        <v>57.990001999999997</v>
      </c>
      <c r="E202" s="58">
        <f t="shared" si="15"/>
        <v>10579.900019999999</v>
      </c>
      <c r="F202" s="11">
        <f t="shared" si="18"/>
        <v>6.7153734173681326E-4</v>
      </c>
      <c r="G202" s="57">
        <f t="shared" si="16"/>
        <v>114.1668126691355</v>
      </c>
      <c r="H202" s="57">
        <f t="shared" si="19"/>
        <v>100.25395390903714</v>
      </c>
    </row>
    <row r="203" spans="1:8" x14ac:dyDescent="0.25">
      <c r="A203" s="1">
        <v>40835</v>
      </c>
      <c r="B203" s="3">
        <v>34.405839999999998</v>
      </c>
      <c r="C203" s="11">
        <f t="shared" si="17"/>
        <v>-6.5855662211420979E-3</v>
      </c>
      <c r="D203" s="3">
        <v>56.869999</v>
      </c>
      <c r="E203" s="58">
        <f t="shared" si="15"/>
        <v>10568.699989999999</v>
      </c>
      <c r="F203" s="11">
        <f t="shared" si="18"/>
        <v>-1.0586139735562427E-3</v>
      </c>
      <c r="G203" s="57">
        <f t="shared" si="16"/>
        <v>113.41495956404617</v>
      </c>
      <c r="H203" s="57">
        <f t="shared" si="19"/>
        <v>100.14782367252477</v>
      </c>
    </row>
    <row r="204" spans="1:8" x14ac:dyDescent="0.25">
      <c r="A204" s="1">
        <v>40836</v>
      </c>
      <c r="B204" s="3">
        <v>34.598832999999999</v>
      </c>
      <c r="C204" s="11">
        <f t="shared" si="17"/>
        <v>5.6093093498080938E-3</v>
      </c>
      <c r="D204" s="3">
        <v>56.59</v>
      </c>
      <c r="E204" s="58">
        <f t="shared" si="15"/>
        <v>10565.9</v>
      </c>
      <c r="F204" s="11">
        <f t="shared" si="18"/>
        <v>-2.6493230034430423E-4</v>
      </c>
      <c r="G204" s="57">
        <f t="shared" si="16"/>
        <v>114.05113915713689</v>
      </c>
      <c r="H204" s="57">
        <f t="shared" si="19"/>
        <v>100.12129127922474</v>
      </c>
    </row>
    <row r="205" spans="1:8" x14ac:dyDescent="0.25">
      <c r="A205" s="1">
        <v>40837</v>
      </c>
      <c r="B205" s="3">
        <v>35.160277999999998</v>
      </c>
      <c r="C205" s="11">
        <f t="shared" si="17"/>
        <v>1.6227281423046816E-2</v>
      </c>
      <c r="D205" s="3">
        <v>57.299999</v>
      </c>
      <c r="E205" s="58">
        <f t="shared" si="15"/>
        <v>10572.99999</v>
      </c>
      <c r="F205" s="11">
        <f t="shared" si="18"/>
        <v>6.7197209892206212E-4</v>
      </c>
      <c r="G205" s="57">
        <f t="shared" si="16"/>
        <v>115.90187908885882</v>
      </c>
      <c r="H205" s="57">
        <f t="shared" si="19"/>
        <v>100.18856999347243</v>
      </c>
    </row>
    <row r="206" spans="1:8" x14ac:dyDescent="0.25">
      <c r="A206" s="1">
        <v>40840</v>
      </c>
      <c r="B206" s="3">
        <v>35.195365000000002</v>
      </c>
      <c r="C206" s="11">
        <f t="shared" si="17"/>
        <v>9.9791588678577311E-4</v>
      </c>
      <c r="D206" s="3">
        <v>58.490001999999997</v>
      </c>
      <c r="E206" s="58">
        <f t="shared" si="15"/>
        <v>10584.900019999999</v>
      </c>
      <c r="F206" s="11">
        <f t="shared" si="18"/>
        <v>1.1255112088578445E-3</v>
      </c>
      <c r="G206" s="57">
        <f t="shared" si="16"/>
        <v>116.01753941530993</v>
      </c>
      <c r="H206" s="57">
        <f t="shared" si="19"/>
        <v>100.30133335199953</v>
      </c>
    </row>
    <row r="207" spans="1:8" x14ac:dyDescent="0.25">
      <c r="A207" s="1">
        <v>40841</v>
      </c>
      <c r="B207" s="3">
        <v>34.511110000000002</v>
      </c>
      <c r="C207" s="11">
        <f t="shared" si="17"/>
        <v>-1.944162249773515E-2</v>
      </c>
      <c r="D207" s="3">
        <v>57.34</v>
      </c>
      <c r="E207" s="58">
        <f t="shared" si="15"/>
        <v>10573.4</v>
      </c>
      <c r="F207" s="11">
        <f t="shared" si="18"/>
        <v>-1.086455231345633E-3</v>
      </c>
      <c r="G207" s="57">
        <f t="shared" si="16"/>
        <v>113.76197021088136</v>
      </c>
      <c r="H207" s="57">
        <f t="shared" si="19"/>
        <v>100.19236044366831</v>
      </c>
    </row>
    <row r="208" spans="1:8" x14ac:dyDescent="0.25">
      <c r="A208" s="1">
        <v>40842</v>
      </c>
      <c r="B208" s="3">
        <v>33.256638000000002</v>
      </c>
      <c r="C208" s="11">
        <f t="shared" si="17"/>
        <v>-3.6349801556658123E-2</v>
      </c>
      <c r="D208" s="3">
        <v>57.27</v>
      </c>
      <c r="E208" s="58">
        <f t="shared" si="15"/>
        <v>10572.7</v>
      </c>
      <c r="F208" s="11">
        <f t="shared" si="18"/>
        <v>-6.6203870088988275E-5</v>
      </c>
      <c r="G208" s="57">
        <f t="shared" si="16"/>
        <v>109.62674516902136</v>
      </c>
      <c r="H208" s="57">
        <f t="shared" si="19"/>
        <v>100.18572732165357</v>
      </c>
    </row>
    <row r="209" spans="1:8" x14ac:dyDescent="0.25">
      <c r="A209" s="1">
        <v>40843</v>
      </c>
      <c r="B209" s="3">
        <v>32.326749999999997</v>
      </c>
      <c r="C209" s="11">
        <f t="shared" si="17"/>
        <v>-2.7960974287298834E-2</v>
      </c>
      <c r="D209" s="3">
        <v>58.849997999999999</v>
      </c>
      <c r="E209" s="58">
        <f t="shared" si="15"/>
        <v>10588.499980000001</v>
      </c>
      <c r="F209" s="11">
        <f t="shared" si="18"/>
        <v>1.4944129692509743E-3</v>
      </c>
      <c r="G209" s="57">
        <f t="shared" si="16"/>
        <v>106.5614745661501</v>
      </c>
      <c r="H209" s="57">
        <f t="shared" si="19"/>
        <v>100.33544617189689</v>
      </c>
    </row>
    <row r="210" spans="1:8" x14ac:dyDescent="0.25">
      <c r="A210" s="1">
        <v>40844</v>
      </c>
      <c r="B210" s="3">
        <v>32.800466999999998</v>
      </c>
      <c r="C210" s="11">
        <f t="shared" si="17"/>
        <v>1.4654024917444551E-2</v>
      </c>
      <c r="D210" s="3">
        <v>58.939999</v>
      </c>
      <c r="E210" s="58">
        <f t="shared" si="15"/>
        <v>10589.39999</v>
      </c>
      <c r="F210" s="11">
        <f t="shared" si="18"/>
        <v>8.4998819634448693E-5</v>
      </c>
      <c r="G210" s="57">
        <f t="shared" si="16"/>
        <v>108.12302906968209</v>
      </c>
      <c r="H210" s="57">
        <f t="shared" si="19"/>
        <v>100.34397456638901</v>
      </c>
    </row>
    <row r="211" spans="1:8" x14ac:dyDescent="0.25">
      <c r="A211" s="1">
        <v>40847</v>
      </c>
      <c r="B211" s="3">
        <v>32.853102999999997</v>
      </c>
      <c r="C211" s="11">
        <f t="shared" si="17"/>
        <v>1.6047332496820757E-3</v>
      </c>
      <c r="D211" s="3">
        <v>57.950001</v>
      </c>
      <c r="E211" s="58">
        <f t="shared" si="15"/>
        <v>10579.50001</v>
      </c>
      <c r="F211" s="11">
        <f t="shared" si="18"/>
        <v>-9.3489527351399459E-4</v>
      </c>
      <c r="G211" s="57">
        <f t="shared" si="16"/>
        <v>108.29653768948654</v>
      </c>
      <c r="H211" s="57">
        <f t="shared" si="19"/>
        <v>100.25016345884129</v>
      </c>
    </row>
    <row r="212" spans="1:8" x14ac:dyDescent="0.25">
      <c r="A212" s="1">
        <v>40848</v>
      </c>
      <c r="B212" s="3">
        <v>32.107436</v>
      </c>
      <c r="C212" s="11">
        <f t="shared" si="17"/>
        <v>-2.2697003689423113E-2</v>
      </c>
      <c r="D212" s="3">
        <v>56.439999</v>
      </c>
      <c r="E212" s="58">
        <f t="shared" si="15"/>
        <v>10564.39999</v>
      </c>
      <c r="F212" s="11">
        <f t="shared" si="18"/>
        <v>-1.4272905133254836E-3</v>
      </c>
      <c r="G212" s="57">
        <f t="shared" si="16"/>
        <v>105.83853077399652</v>
      </c>
      <c r="H212" s="57">
        <f t="shared" si="19"/>
        <v>100.10707735157716</v>
      </c>
    </row>
    <row r="213" spans="1:8" x14ac:dyDescent="0.25">
      <c r="A213" s="1">
        <v>40849</v>
      </c>
      <c r="B213" s="3">
        <v>32.537292000000001</v>
      </c>
      <c r="C213" s="11">
        <f t="shared" si="17"/>
        <v>1.3388051291295914E-2</v>
      </c>
      <c r="D213" s="3">
        <v>56.919998</v>
      </c>
      <c r="E213" s="58">
        <f t="shared" si="15"/>
        <v>10569.199979999999</v>
      </c>
      <c r="F213" s="11">
        <f t="shared" si="18"/>
        <v>4.5435519334208066E-4</v>
      </c>
      <c r="G213" s="57">
        <f t="shared" si="16"/>
        <v>107.25550245259419</v>
      </c>
      <c r="H213" s="57">
        <f t="shared" si="19"/>
        <v>100.15256152206214</v>
      </c>
    </row>
    <row r="214" spans="1:8" x14ac:dyDescent="0.25">
      <c r="A214" s="1">
        <v>40850</v>
      </c>
      <c r="B214" s="3">
        <v>33.089962</v>
      </c>
      <c r="C214" s="11">
        <f t="shared" si="17"/>
        <v>1.6985740546570351E-2</v>
      </c>
      <c r="D214" s="3">
        <v>58.099997999999999</v>
      </c>
      <c r="E214" s="58">
        <f t="shared" si="15"/>
        <v>10580.999980000001</v>
      </c>
      <c r="F214" s="11">
        <f t="shared" si="18"/>
        <v>1.1164515783909968E-3</v>
      </c>
      <c r="G214" s="57">
        <f t="shared" si="16"/>
        <v>109.07731658944599</v>
      </c>
      <c r="H214" s="57">
        <f t="shared" si="19"/>
        <v>100.26437700745335</v>
      </c>
    </row>
    <row r="215" spans="1:8" x14ac:dyDescent="0.25">
      <c r="A215" s="1">
        <v>40851</v>
      </c>
      <c r="B215" s="3">
        <v>32.572383000000002</v>
      </c>
      <c r="C215" s="11">
        <f t="shared" si="17"/>
        <v>-1.5641571301895051E-2</v>
      </c>
      <c r="D215" s="3">
        <v>57.799999</v>
      </c>
      <c r="E215" s="58">
        <f t="shared" si="15"/>
        <v>10577.99999</v>
      </c>
      <c r="F215" s="11">
        <f t="shared" si="18"/>
        <v>-2.8352613228152111E-4</v>
      </c>
      <c r="G215" s="57">
        <f t="shared" si="16"/>
        <v>107.37117596459279</v>
      </c>
      <c r="H215" s="57">
        <f t="shared" si="19"/>
        <v>100.23594943643481</v>
      </c>
    </row>
    <row r="216" spans="1:8" x14ac:dyDescent="0.25">
      <c r="A216" s="1">
        <v>40854</v>
      </c>
      <c r="B216" s="3">
        <v>32.809241</v>
      </c>
      <c r="C216" s="11">
        <f t="shared" si="17"/>
        <v>7.2717430591430167E-3</v>
      </c>
      <c r="D216" s="3">
        <v>58.209999000000003</v>
      </c>
      <c r="E216" s="58">
        <f t="shared" si="15"/>
        <v>10582.099990000001</v>
      </c>
      <c r="F216" s="11">
        <f t="shared" si="18"/>
        <v>3.8759689959125851E-4</v>
      </c>
      <c r="G216" s="57">
        <f t="shared" si="16"/>
        <v>108.15195156816533</v>
      </c>
      <c r="H216" s="57">
        <f t="shared" si="19"/>
        <v>100.27480057966395</v>
      </c>
    </row>
    <row r="217" spans="1:8" x14ac:dyDescent="0.25">
      <c r="A217" s="1">
        <v>40855</v>
      </c>
      <c r="B217" s="3">
        <v>32.528520999999998</v>
      </c>
      <c r="C217" s="11">
        <f t="shared" si="17"/>
        <v>-8.5561260012080829E-3</v>
      </c>
      <c r="D217" s="3">
        <v>58.880001</v>
      </c>
      <c r="E217" s="58">
        <f t="shared" si="15"/>
        <v>10588.800010000001</v>
      </c>
      <c r="F217" s="11">
        <f t="shared" si="18"/>
        <v>6.3314654051007714E-4</v>
      </c>
      <c r="G217" s="57">
        <f t="shared" si="16"/>
        <v>107.22658984327155</v>
      </c>
      <c r="H217" s="57">
        <f t="shared" si="19"/>
        <v>100.3382892227513</v>
      </c>
    </row>
    <row r="218" spans="1:8" x14ac:dyDescent="0.25">
      <c r="A218" s="1">
        <v>40856</v>
      </c>
      <c r="B218" s="3">
        <v>32.010942</v>
      </c>
      <c r="C218" s="11">
        <f t="shared" si="17"/>
        <v>-1.5911544210694295E-2</v>
      </c>
      <c r="D218" s="3">
        <v>56.810001</v>
      </c>
      <c r="E218" s="58">
        <f t="shared" si="15"/>
        <v>10568.10001</v>
      </c>
      <c r="F218" s="11">
        <f t="shared" si="18"/>
        <v>-1.9548957370478025E-3</v>
      </c>
      <c r="G218" s="57">
        <f t="shared" si="16"/>
        <v>105.52044921841835</v>
      </c>
      <c r="H218" s="57">
        <f t="shared" si="19"/>
        <v>100.14213832888707</v>
      </c>
    </row>
    <row r="219" spans="1:8" x14ac:dyDescent="0.25">
      <c r="A219" s="1">
        <v>40857</v>
      </c>
      <c r="B219" s="3">
        <v>32.809241</v>
      </c>
      <c r="C219" s="11">
        <f t="shared" si="17"/>
        <v>2.493831640443446E-2</v>
      </c>
      <c r="D219" s="3">
        <v>56.779998999999997</v>
      </c>
      <c r="E219" s="58">
        <f t="shared" si="15"/>
        <v>10567.79999</v>
      </c>
      <c r="F219" s="11">
        <f t="shared" si="18"/>
        <v>-2.8389209007928961E-5</v>
      </c>
      <c r="G219" s="57">
        <f t="shared" si="16"/>
        <v>108.15195156816533</v>
      </c>
      <c r="H219" s="57">
        <f t="shared" si="19"/>
        <v>100.13929537279155</v>
      </c>
    </row>
    <row r="220" spans="1:8" x14ac:dyDescent="0.25">
      <c r="A220" s="1">
        <v>40858</v>
      </c>
      <c r="B220" s="3">
        <v>32.625016000000002</v>
      </c>
      <c r="C220" s="11">
        <f t="shared" si="17"/>
        <v>-5.6150338863370187E-3</v>
      </c>
      <c r="D220" s="3">
        <v>57.849997999999999</v>
      </c>
      <c r="E220" s="58">
        <f t="shared" si="15"/>
        <v>10578.499980000001</v>
      </c>
      <c r="F220" s="11">
        <f t="shared" si="18"/>
        <v>1.0125087539626099E-3</v>
      </c>
      <c r="G220" s="57">
        <f t="shared" si="16"/>
        <v>107.54467469523661</v>
      </c>
      <c r="H220" s="57">
        <f t="shared" si="19"/>
        <v>100.24068728597214</v>
      </c>
    </row>
    <row r="221" spans="1:8" x14ac:dyDescent="0.25">
      <c r="A221" s="1">
        <v>40861</v>
      </c>
      <c r="B221" s="3">
        <v>32.046028999999997</v>
      </c>
      <c r="C221" s="11">
        <f t="shared" si="17"/>
        <v>-1.7746719265976912E-2</v>
      </c>
      <c r="D221" s="3">
        <v>57.490001999999997</v>
      </c>
      <c r="E221" s="58">
        <f t="shared" si="15"/>
        <v>10574.900019999999</v>
      </c>
      <c r="F221" s="11">
        <f t="shared" si="18"/>
        <v>-3.4030911819327473E-4</v>
      </c>
      <c r="G221" s="57">
        <f t="shared" si="16"/>
        <v>105.63610954486943</v>
      </c>
      <c r="H221" s="57">
        <f t="shared" si="19"/>
        <v>100.20657446607477</v>
      </c>
    </row>
    <row r="222" spans="1:8" x14ac:dyDescent="0.25">
      <c r="A222" s="1">
        <v>40862</v>
      </c>
      <c r="B222" s="3">
        <v>32.212708999999997</v>
      </c>
      <c r="C222" s="11">
        <f t="shared" si="17"/>
        <v>5.201268462934971E-3</v>
      </c>
      <c r="D222" s="3">
        <v>58.130001</v>
      </c>
      <c r="E222" s="58">
        <f t="shared" si="15"/>
        <v>10581.300010000001</v>
      </c>
      <c r="F222" s="11">
        <f t="shared" si="18"/>
        <v>6.0520572184111373E-4</v>
      </c>
      <c r="G222" s="57">
        <f t="shared" si="16"/>
        <v>106.18555130999231</v>
      </c>
      <c r="H222" s="57">
        <f t="shared" si="19"/>
        <v>100.26722005830773</v>
      </c>
    </row>
    <row r="223" spans="1:8" x14ac:dyDescent="0.25">
      <c r="A223" s="1">
        <v>40863</v>
      </c>
      <c r="B223" s="3">
        <v>31.642493999999999</v>
      </c>
      <c r="C223" s="11">
        <f t="shared" si="17"/>
        <v>-1.770155375631393E-2</v>
      </c>
      <c r="D223" s="3">
        <v>57.169998</v>
      </c>
      <c r="E223" s="58">
        <f t="shared" si="15"/>
        <v>10571.699979999999</v>
      </c>
      <c r="F223" s="11">
        <f t="shared" si="18"/>
        <v>-9.0726375690404644E-4</v>
      </c>
      <c r="G223" s="57">
        <f t="shared" si="16"/>
        <v>104.30590206533465</v>
      </c>
      <c r="H223" s="57">
        <f t="shared" si="19"/>
        <v>100.17625124354331</v>
      </c>
    </row>
    <row r="224" spans="1:8" x14ac:dyDescent="0.25">
      <c r="A224" s="1">
        <v>40864</v>
      </c>
      <c r="B224" s="3">
        <v>31.396864000000001</v>
      </c>
      <c r="C224" s="11">
        <f t="shared" si="17"/>
        <v>-7.7626624500584081E-3</v>
      </c>
      <c r="D224" s="3">
        <v>55.830002</v>
      </c>
      <c r="E224" s="58">
        <f t="shared" si="15"/>
        <v>10558.300020000001</v>
      </c>
      <c r="F224" s="11">
        <f t="shared" si="18"/>
        <v>-1.2675312414606405E-3</v>
      </c>
      <c r="G224" s="57">
        <f t="shared" si="16"/>
        <v>103.4962105560526</v>
      </c>
      <c r="H224" s="57">
        <f t="shared" si="19"/>
        <v>100.04927471543971</v>
      </c>
    </row>
    <row r="225" spans="1:8" x14ac:dyDescent="0.25">
      <c r="A225" s="1">
        <v>40865</v>
      </c>
      <c r="B225" s="3">
        <v>32.212708999999997</v>
      </c>
      <c r="C225" s="11">
        <f t="shared" si="17"/>
        <v>2.5984920022585564E-2</v>
      </c>
      <c r="D225" s="3">
        <v>55.400002000000001</v>
      </c>
      <c r="E225" s="58">
        <f t="shared" si="15"/>
        <v>10554.000019999999</v>
      </c>
      <c r="F225" s="11">
        <f t="shared" si="18"/>
        <v>-4.0726253202275374E-4</v>
      </c>
      <c r="G225" s="57">
        <f t="shared" si="16"/>
        <v>106.18555130999229</v>
      </c>
      <c r="H225" s="57">
        <f t="shared" si="19"/>
        <v>100.00852839449206</v>
      </c>
    </row>
    <row r="226" spans="1:8" x14ac:dyDescent="0.25">
      <c r="A226" s="1">
        <v>40868</v>
      </c>
      <c r="B226" s="3">
        <v>31.431954999999999</v>
      </c>
      <c r="C226" s="11">
        <f t="shared" si="17"/>
        <v>-2.4237452367014467E-2</v>
      </c>
      <c r="D226" s="3">
        <v>54.34</v>
      </c>
      <c r="E226" s="58">
        <f t="shared" si="15"/>
        <v>10543.4</v>
      </c>
      <c r="F226" s="11">
        <f t="shared" si="18"/>
        <v>-1.0043604301603799E-3</v>
      </c>
      <c r="G226" s="57">
        <f t="shared" si="16"/>
        <v>103.61188406805118</v>
      </c>
      <c r="H226" s="57">
        <f t="shared" si="19"/>
        <v>99.908083785894064</v>
      </c>
    </row>
    <row r="227" spans="1:8" x14ac:dyDescent="0.25">
      <c r="A227" s="1">
        <v>40869</v>
      </c>
      <c r="B227" s="3">
        <v>31.300366</v>
      </c>
      <c r="C227" s="11">
        <f t="shared" si="17"/>
        <v>-4.1864720155013642E-3</v>
      </c>
      <c r="D227" s="3">
        <v>54.52</v>
      </c>
      <c r="E227" s="58">
        <f t="shared" si="15"/>
        <v>10545.2</v>
      </c>
      <c r="F227" s="11">
        <f t="shared" si="18"/>
        <v>1.7072291670628938E-4</v>
      </c>
      <c r="G227" s="57">
        <f t="shared" si="16"/>
        <v>103.17811581492691</v>
      </c>
      <c r="H227" s="57">
        <f t="shared" si="19"/>
        <v>99.925140385360521</v>
      </c>
    </row>
    <row r="228" spans="1:8" x14ac:dyDescent="0.25">
      <c r="A228" s="1">
        <v>40870</v>
      </c>
      <c r="B228" s="3">
        <v>30.510836999999999</v>
      </c>
      <c r="C228" s="11">
        <f t="shared" si="17"/>
        <v>-2.5224273735329539E-2</v>
      </c>
      <c r="D228" s="3">
        <v>53.290000999999997</v>
      </c>
      <c r="E228" s="58">
        <f t="shared" si="15"/>
        <v>10532.900009999999</v>
      </c>
      <c r="F228" s="11">
        <f t="shared" si="18"/>
        <v>-1.1664065167091514E-3</v>
      </c>
      <c r="G228" s="57">
        <f t="shared" si="16"/>
        <v>100.57552277811565</v>
      </c>
      <c r="H228" s="57">
        <f t="shared" si="19"/>
        <v>99.808587050431953</v>
      </c>
    </row>
    <row r="229" spans="1:8" x14ac:dyDescent="0.25">
      <c r="A229" s="1">
        <v>40872</v>
      </c>
      <c r="B229" s="3">
        <v>30.668742999999999</v>
      </c>
      <c r="C229" s="11">
        <f t="shared" si="17"/>
        <v>5.175407020135192E-3</v>
      </c>
      <c r="D229" s="3">
        <v>52.880001</v>
      </c>
      <c r="E229" s="58">
        <f t="shared" si="15"/>
        <v>10528.800010000001</v>
      </c>
      <c r="F229" s="11">
        <f t="shared" si="18"/>
        <v>-3.8925651967701013E-4</v>
      </c>
      <c r="G229" s="57">
        <f t="shared" si="16"/>
        <v>101.09604204475529</v>
      </c>
      <c r="H229" s="57">
        <f t="shared" si="19"/>
        <v>99.769735907202815</v>
      </c>
    </row>
    <row r="230" spans="1:8" x14ac:dyDescent="0.25">
      <c r="A230" s="1">
        <v>40875</v>
      </c>
      <c r="B230" s="3">
        <v>31.317910999999999</v>
      </c>
      <c r="C230" s="11">
        <f t="shared" si="17"/>
        <v>2.1167088589186703E-2</v>
      </c>
      <c r="D230" s="3">
        <v>54.720001000000003</v>
      </c>
      <c r="E230" s="58">
        <f t="shared" si="15"/>
        <v>10547.20001</v>
      </c>
      <c r="F230" s="11">
        <f t="shared" si="18"/>
        <v>1.7475875676737861E-3</v>
      </c>
      <c r="G230" s="57">
        <f t="shared" si="16"/>
        <v>103.23595092273278</v>
      </c>
      <c r="H230" s="57">
        <f t="shared" si="19"/>
        <v>99.944092257304334</v>
      </c>
    </row>
    <row r="231" spans="1:8" x14ac:dyDescent="0.25">
      <c r="A231" s="1">
        <v>40876</v>
      </c>
      <c r="B231" s="3">
        <v>31.203868</v>
      </c>
      <c r="C231" s="11">
        <f t="shared" si="17"/>
        <v>-3.6414625483800239E-3</v>
      </c>
      <c r="D231" s="3">
        <v>54.380001</v>
      </c>
      <c r="E231" s="58">
        <f t="shared" si="15"/>
        <v>10543.800010000001</v>
      </c>
      <c r="F231" s="11">
        <f t="shared" si="18"/>
        <v>-3.2236043658753332E-4</v>
      </c>
      <c r="G231" s="57">
        <f t="shared" si="16"/>
        <v>102.86002107380125</v>
      </c>
      <c r="H231" s="57">
        <f t="shared" si="19"/>
        <v>99.911874236089929</v>
      </c>
    </row>
    <row r="232" spans="1:8" x14ac:dyDescent="0.25">
      <c r="A232" s="1">
        <v>40877</v>
      </c>
      <c r="B232" s="3">
        <v>32.046028999999997</v>
      </c>
      <c r="C232" s="11">
        <f t="shared" si="17"/>
        <v>2.698899380038389E-2</v>
      </c>
      <c r="D232" s="3">
        <v>56.389999000000003</v>
      </c>
      <c r="E232" s="58">
        <f t="shared" si="15"/>
        <v>10563.89999</v>
      </c>
      <c r="F232" s="11">
        <f t="shared" si="18"/>
        <v>1.9063316812663112E-3</v>
      </c>
      <c r="G232" s="57">
        <f t="shared" si="16"/>
        <v>105.63610954486944</v>
      </c>
      <c r="H232" s="57">
        <f t="shared" si="19"/>
        <v>100.10233940728089</v>
      </c>
    </row>
    <row r="233" spans="1:8" x14ac:dyDescent="0.25">
      <c r="A233" s="1">
        <v>40878</v>
      </c>
      <c r="B233" s="3">
        <v>32.142527000000001</v>
      </c>
      <c r="C233" s="11">
        <f t="shared" si="17"/>
        <v>3.0112311263278198E-3</v>
      </c>
      <c r="D233" s="3">
        <v>56.779998999999997</v>
      </c>
      <c r="E233" s="58">
        <f t="shared" si="15"/>
        <v>10567.79999</v>
      </c>
      <c r="F233" s="11">
        <f t="shared" si="18"/>
        <v>3.691818366030968E-4</v>
      </c>
      <c r="G233" s="57">
        <f t="shared" si="16"/>
        <v>105.95420428599512</v>
      </c>
      <c r="H233" s="57">
        <f t="shared" si="19"/>
        <v>100.13929537279155</v>
      </c>
    </row>
    <row r="234" spans="1:8" x14ac:dyDescent="0.25">
      <c r="A234" s="1">
        <v>40879</v>
      </c>
      <c r="B234" s="3">
        <v>32.186388999999998</v>
      </c>
      <c r="C234" s="11">
        <f t="shared" si="17"/>
        <v>1.3646095716120011E-3</v>
      </c>
      <c r="D234" s="3">
        <v>56.619999</v>
      </c>
      <c r="E234" s="58">
        <f t="shared" si="15"/>
        <v>10566.199989999999</v>
      </c>
      <c r="F234" s="11">
        <f t="shared" si="18"/>
        <v>-1.514033196610834E-4</v>
      </c>
      <c r="G234" s="57">
        <f t="shared" si="16"/>
        <v>106.09879040731632</v>
      </c>
      <c r="H234" s="57">
        <f t="shared" si="19"/>
        <v>100.12413395104359</v>
      </c>
    </row>
    <row r="235" spans="1:8" x14ac:dyDescent="0.25">
      <c r="A235" s="1">
        <v>40882</v>
      </c>
      <c r="B235" s="3">
        <v>33.072415999999997</v>
      </c>
      <c r="C235" s="11">
        <f t="shared" si="17"/>
        <v>2.7528002597619713E-2</v>
      </c>
      <c r="D235" s="3">
        <v>57.240001999999997</v>
      </c>
      <c r="E235" s="58">
        <f t="shared" si="15"/>
        <v>10572.400019999999</v>
      </c>
      <c r="F235" s="11">
        <f t="shared" si="18"/>
        <v>5.8677954286950515E-4</v>
      </c>
      <c r="G235" s="57">
        <f t="shared" si="16"/>
        <v>109.01947818525322</v>
      </c>
      <c r="H235" s="57">
        <f t="shared" si="19"/>
        <v>100.18288474459359</v>
      </c>
    </row>
    <row r="236" spans="1:8" x14ac:dyDescent="0.25">
      <c r="A236" s="1">
        <v>40883</v>
      </c>
      <c r="B236" s="3">
        <v>32.949601000000001</v>
      </c>
      <c r="C236" s="11">
        <f t="shared" si="17"/>
        <v>-3.7135176335468109E-3</v>
      </c>
      <c r="D236" s="3">
        <v>57.080002</v>
      </c>
      <c r="E236" s="58">
        <f t="shared" si="15"/>
        <v>10570.800020000001</v>
      </c>
      <c r="F236" s="11">
        <f t="shared" si="18"/>
        <v>-1.513374443808214E-4</v>
      </c>
      <c r="G236" s="57">
        <f t="shared" si="16"/>
        <v>108.61463243061222</v>
      </c>
      <c r="H236" s="57">
        <f t="shared" si="19"/>
        <v>100.16772332284565</v>
      </c>
    </row>
    <row r="237" spans="1:8" x14ac:dyDescent="0.25">
      <c r="A237" s="1">
        <v>40884</v>
      </c>
      <c r="B237" s="3">
        <v>33.098733000000003</v>
      </c>
      <c r="C237" s="11">
        <f t="shared" si="17"/>
        <v>4.5260639119727606E-3</v>
      </c>
      <c r="D237" s="3">
        <v>57.080002</v>
      </c>
      <c r="E237" s="58">
        <f t="shared" si="15"/>
        <v>10570.800020000001</v>
      </c>
      <c r="F237" s="11">
        <f t="shared" si="18"/>
        <v>0</v>
      </c>
      <c r="G237" s="57">
        <f t="shared" si="16"/>
        <v>109.1062291987686</v>
      </c>
      <c r="H237" s="57">
        <f t="shared" si="19"/>
        <v>100.16772332284565</v>
      </c>
    </row>
    <row r="238" spans="1:8" x14ac:dyDescent="0.25">
      <c r="A238" s="1">
        <v>40885</v>
      </c>
      <c r="B238" s="3">
        <v>33.265408999999998</v>
      </c>
      <c r="C238" s="11">
        <f t="shared" si="17"/>
        <v>5.0357214579783271E-3</v>
      </c>
      <c r="D238" s="3">
        <v>56.119999</v>
      </c>
      <c r="E238" s="58">
        <f t="shared" si="15"/>
        <v>10561.199989999999</v>
      </c>
      <c r="F238" s="11">
        <f t="shared" si="18"/>
        <v>-9.0816494322455493E-4</v>
      </c>
      <c r="G238" s="57">
        <f t="shared" si="16"/>
        <v>109.65565777834395</v>
      </c>
      <c r="H238" s="57">
        <f t="shared" si="19"/>
        <v>100.07675450808122</v>
      </c>
    </row>
    <row r="239" spans="1:8" x14ac:dyDescent="0.25">
      <c r="A239" s="1">
        <v>40886</v>
      </c>
      <c r="B239" s="3">
        <v>33.177684999999997</v>
      </c>
      <c r="C239" s="11">
        <f t="shared" si="17"/>
        <v>-2.6370936849146051E-3</v>
      </c>
      <c r="D239" s="3">
        <v>57.02</v>
      </c>
      <c r="E239" s="58">
        <f t="shared" si="15"/>
        <v>10570.2</v>
      </c>
      <c r="F239" s="11">
        <f t="shared" si="18"/>
        <v>8.5217683677265232E-4</v>
      </c>
      <c r="G239" s="57">
        <f t="shared" si="16"/>
        <v>109.36648553570153</v>
      </c>
      <c r="H239" s="57">
        <f t="shared" si="19"/>
        <v>100.1620376001724</v>
      </c>
    </row>
    <row r="240" spans="1:8" x14ac:dyDescent="0.25">
      <c r="A240" s="1">
        <v>40889</v>
      </c>
      <c r="B240" s="3">
        <v>33.142595</v>
      </c>
      <c r="C240" s="11">
        <f t="shared" si="17"/>
        <v>-1.0576385905163889E-3</v>
      </c>
      <c r="D240" s="3">
        <v>56.380001</v>
      </c>
      <c r="E240" s="58">
        <f t="shared" si="15"/>
        <v>10563.800010000001</v>
      </c>
      <c r="F240" s="11">
        <f t="shared" si="18"/>
        <v>-6.0547482545267718E-4</v>
      </c>
      <c r="G240" s="57">
        <f t="shared" si="16"/>
        <v>109.25081532008981</v>
      </c>
      <c r="H240" s="57">
        <f t="shared" si="19"/>
        <v>100.10139200793945</v>
      </c>
    </row>
    <row r="241" spans="1:8" x14ac:dyDescent="0.25">
      <c r="A241" s="1">
        <v>40890</v>
      </c>
      <c r="B241" s="3">
        <v>33.037325000000003</v>
      </c>
      <c r="C241" s="11">
        <f t="shared" si="17"/>
        <v>-3.1762751226932385E-3</v>
      </c>
      <c r="D241" s="3">
        <v>55.759998000000003</v>
      </c>
      <c r="E241" s="58">
        <f t="shared" si="15"/>
        <v>10557.599980000001</v>
      </c>
      <c r="F241" s="11">
        <f t="shared" si="18"/>
        <v>-5.8691285277370276E-4</v>
      </c>
      <c r="G241" s="57">
        <f t="shared" si="16"/>
        <v>108.90380467325465</v>
      </c>
      <c r="H241" s="57">
        <f t="shared" si="19"/>
        <v>100.04264121438946</v>
      </c>
    </row>
    <row r="242" spans="1:8" x14ac:dyDescent="0.25">
      <c r="A242" s="1">
        <v>40891</v>
      </c>
      <c r="B242" s="3">
        <v>33.142595</v>
      </c>
      <c r="C242" s="11">
        <f t="shared" si="17"/>
        <v>3.1863959930169073E-3</v>
      </c>
      <c r="D242" s="3">
        <v>54.889999000000003</v>
      </c>
      <c r="E242" s="58">
        <f t="shared" si="15"/>
        <v>10548.89999</v>
      </c>
      <c r="F242" s="11">
        <f t="shared" si="18"/>
        <v>-8.2404997503996921E-4</v>
      </c>
      <c r="G242" s="57">
        <f t="shared" si="16"/>
        <v>109.25081532008981</v>
      </c>
      <c r="H242" s="57">
        <f t="shared" si="19"/>
        <v>99.960201078393823</v>
      </c>
    </row>
    <row r="243" spans="1:8" x14ac:dyDescent="0.25">
      <c r="A243" s="1">
        <v>40892</v>
      </c>
      <c r="B243" s="3">
        <v>33.797310000000003</v>
      </c>
      <c r="C243" s="11">
        <f t="shared" si="17"/>
        <v>1.9754488144335201E-2</v>
      </c>
      <c r="D243" s="3">
        <v>54.740001999999997</v>
      </c>
      <c r="E243" s="58">
        <f t="shared" si="15"/>
        <v>10547.400019999999</v>
      </c>
      <c r="F243" s="11">
        <f t="shared" si="18"/>
        <v>-1.421920770338783E-4</v>
      </c>
      <c r="G243" s="57">
        <f t="shared" si="16"/>
        <v>111.40900925608949</v>
      </c>
      <c r="H243" s="57">
        <f t="shared" si="19"/>
        <v>99.94598752978176</v>
      </c>
    </row>
    <row r="244" spans="1:8" x14ac:dyDescent="0.25">
      <c r="A244" s="1">
        <v>40893</v>
      </c>
      <c r="B244" s="3">
        <v>34.337006000000002</v>
      </c>
      <c r="C244" s="11">
        <f t="shared" si="17"/>
        <v>1.5968608152542293E-2</v>
      </c>
      <c r="D244" s="3">
        <v>54.860000999999997</v>
      </c>
      <c r="E244" s="58">
        <f t="shared" si="15"/>
        <v>10548.60001</v>
      </c>
      <c r="F244" s="11">
        <f t="shared" si="18"/>
        <v>1.1377116613815319E-4</v>
      </c>
      <c r="G244" s="57">
        <f t="shared" si="16"/>
        <v>113.18805606956295</v>
      </c>
      <c r="H244" s="57">
        <f t="shared" si="19"/>
        <v>99.957358501333843</v>
      </c>
    </row>
    <row r="245" spans="1:8" x14ac:dyDescent="0.25">
      <c r="A245" s="1">
        <v>40896</v>
      </c>
      <c r="B245" s="3">
        <v>34.089274000000003</v>
      </c>
      <c r="C245" s="11">
        <f t="shared" si="17"/>
        <v>-7.2147233803669187E-3</v>
      </c>
      <c r="D245" s="3">
        <v>54.32</v>
      </c>
      <c r="E245" s="58">
        <f t="shared" si="15"/>
        <v>10543.2</v>
      </c>
      <c r="F245" s="11">
        <f t="shared" si="18"/>
        <v>-5.119172207572769E-4</v>
      </c>
      <c r="G245" s="57">
        <f t="shared" si="16"/>
        <v>112.37143555505959</v>
      </c>
      <c r="H245" s="57">
        <f t="shared" si="19"/>
        <v>99.906188608175597</v>
      </c>
    </row>
    <row r="246" spans="1:8" x14ac:dyDescent="0.25">
      <c r="A246" s="1">
        <v>40897</v>
      </c>
      <c r="B246" s="3">
        <v>34.717447</v>
      </c>
      <c r="C246" s="11">
        <f t="shared" si="17"/>
        <v>1.8427291822055134E-2</v>
      </c>
      <c r="D246" s="3">
        <v>55.93</v>
      </c>
      <c r="E246" s="58">
        <f t="shared" si="15"/>
        <v>10559.3</v>
      </c>
      <c r="F246" s="11">
        <f t="shared" si="18"/>
        <v>1.5270506108201061E-3</v>
      </c>
      <c r="G246" s="57">
        <f t="shared" si="16"/>
        <v>114.44213679049594</v>
      </c>
      <c r="H246" s="57">
        <f t="shared" si="19"/>
        <v>100.05875041451441</v>
      </c>
    </row>
    <row r="247" spans="1:8" x14ac:dyDescent="0.25">
      <c r="A247" s="1">
        <v>40898</v>
      </c>
      <c r="B247" s="3">
        <v>34.788224999999997</v>
      </c>
      <c r="C247" s="11">
        <f t="shared" si="17"/>
        <v>2.0386867732525701E-3</v>
      </c>
      <c r="D247" s="3">
        <v>55.130001</v>
      </c>
      <c r="E247" s="58">
        <f t="shared" si="15"/>
        <v>10551.300010000001</v>
      </c>
      <c r="F247" s="11">
        <f t="shared" si="18"/>
        <v>-7.576250319621977E-4</v>
      </c>
      <c r="G247" s="57">
        <f t="shared" si="16"/>
        <v>114.67544846107347</v>
      </c>
      <c r="H247" s="57">
        <f t="shared" si="19"/>
        <v>99.982943400533514</v>
      </c>
    </row>
    <row r="248" spans="1:8" x14ac:dyDescent="0.25">
      <c r="A248" s="1">
        <v>40899</v>
      </c>
      <c r="B248" s="3">
        <v>34.752834</v>
      </c>
      <c r="C248" s="11">
        <f t="shared" si="17"/>
        <v>-1.0173269834835514E-3</v>
      </c>
      <c r="D248" s="3">
        <v>55.599997999999999</v>
      </c>
      <c r="E248" s="58">
        <f t="shared" si="15"/>
        <v>10555.999980000001</v>
      </c>
      <c r="F248" s="11">
        <f t="shared" si="18"/>
        <v>4.4543989797894733E-4</v>
      </c>
      <c r="G248" s="57">
        <f t="shared" si="16"/>
        <v>114.55878603301095</v>
      </c>
      <c r="H248" s="57">
        <f t="shared" si="19"/>
        <v>100.02747979264149</v>
      </c>
    </row>
    <row r="249" spans="1:8" x14ac:dyDescent="0.25">
      <c r="A249" s="1">
        <v>40900</v>
      </c>
      <c r="B249" s="3">
        <v>35.239446999999998</v>
      </c>
      <c r="C249" s="11">
        <f t="shared" si="17"/>
        <v>1.4002109871097086E-2</v>
      </c>
      <c r="D249" s="3">
        <v>56.080002</v>
      </c>
      <c r="E249" s="58">
        <f t="shared" si="15"/>
        <v>10560.800020000001</v>
      </c>
      <c r="F249" s="11">
        <f t="shared" si="18"/>
        <v>4.5472148627268949E-4</v>
      </c>
      <c r="G249" s="57">
        <f t="shared" si="16"/>
        <v>116.16285074174468</v>
      </c>
      <c r="H249" s="57">
        <f t="shared" si="19"/>
        <v>100.07296443692091</v>
      </c>
    </row>
    <row r="250" spans="1:8" x14ac:dyDescent="0.25">
      <c r="A250" s="1">
        <v>40904</v>
      </c>
      <c r="B250" s="3">
        <v>35.283684000000001</v>
      </c>
      <c r="C250" s="11">
        <f t="shared" si="17"/>
        <v>1.2553261689947214E-3</v>
      </c>
      <c r="D250" s="3">
        <v>56.240001999999997</v>
      </c>
      <c r="E250" s="58">
        <f t="shared" si="15"/>
        <v>10562.400019999999</v>
      </c>
      <c r="F250" s="11">
        <f t="shared" si="18"/>
        <v>1.5150367367703879E-4</v>
      </c>
      <c r="G250" s="57">
        <f t="shared" si="16"/>
        <v>116.30867300814582</v>
      </c>
      <c r="H250" s="57">
        <f t="shared" si="19"/>
        <v>100.08812585866886</v>
      </c>
    </row>
    <row r="251" spans="1:8" x14ac:dyDescent="0.25">
      <c r="A251" s="1">
        <v>40905</v>
      </c>
      <c r="B251" s="3">
        <v>34.867851999999999</v>
      </c>
      <c r="C251" s="11">
        <f t="shared" si="17"/>
        <v>-1.1785390663854764E-2</v>
      </c>
      <c r="D251" s="3">
        <v>55.59</v>
      </c>
      <c r="E251" s="58">
        <f t="shared" si="15"/>
        <v>10555.9</v>
      </c>
      <c r="F251" s="11">
        <f t="shared" si="18"/>
        <v>-6.1539233391006288E-4</v>
      </c>
      <c r="G251" s="57">
        <f t="shared" si="16"/>
        <v>114.93792985915027</v>
      </c>
      <c r="H251" s="57">
        <f t="shared" si="19"/>
        <v>100.02653239330002</v>
      </c>
    </row>
    <row r="252" spans="1:8" x14ac:dyDescent="0.25">
      <c r="A252" s="1">
        <v>40906</v>
      </c>
      <c r="B252" s="3">
        <v>35.310225000000003</v>
      </c>
      <c r="C252" s="11">
        <f t="shared" si="17"/>
        <v>1.268713082756011E-2</v>
      </c>
      <c r="D252" s="3">
        <v>55.990001999999997</v>
      </c>
      <c r="E252" s="58">
        <f t="shared" si="15"/>
        <v>10559.900019999999</v>
      </c>
      <c r="F252" s="11">
        <f t="shared" si="18"/>
        <v>3.7893689784854867E-4</v>
      </c>
      <c r="G252" s="57">
        <f t="shared" si="16"/>
        <v>116.39616241232223</v>
      </c>
      <c r="H252" s="57">
        <f t="shared" si="19"/>
        <v>100.06443613718768</v>
      </c>
    </row>
    <row r="253" spans="1:8" x14ac:dyDescent="0.25">
      <c r="A253" s="1">
        <v>40907</v>
      </c>
      <c r="B253" s="3">
        <v>34.929783999999998</v>
      </c>
      <c r="C253" s="11">
        <f t="shared" si="17"/>
        <v>-1.07742445708008E-2</v>
      </c>
      <c r="D253" s="3">
        <v>55.830002</v>
      </c>
      <c r="E253" s="58">
        <f t="shared" si="15"/>
        <v>10558.300020000001</v>
      </c>
      <c r="F253" s="11">
        <f t="shared" si="18"/>
        <v>-1.5151658604420622E-4</v>
      </c>
      <c r="G253" s="57">
        <f t="shared" si="16"/>
        <v>115.14208169138922</v>
      </c>
      <c r="H253" s="57">
        <f t="shared" si="19"/>
        <v>100.04927471543974</v>
      </c>
    </row>
    <row r="254" spans="1:8" x14ac:dyDescent="0.25">
      <c r="A254" s="1">
        <v>40911</v>
      </c>
      <c r="B254" s="3">
        <v>33.921174000000001</v>
      </c>
      <c r="C254" s="11">
        <f t="shared" si="17"/>
        <v>-2.8875357488611936E-2</v>
      </c>
      <c r="D254" s="3">
        <v>56.900002000000001</v>
      </c>
      <c r="E254" s="58">
        <f t="shared" si="15"/>
        <v>10569.000019999999</v>
      </c>
      <c r="F254" s="11">
        <f t="shared" si="18"/>
        <v>1.0134207192190499E-3</v>
      </c>
      <c r="G254" s="57">
        <f t="shared" si="16"/>
        <v>111.8173129205674</v>
      </c>
      <c r="H254" s="57">
        <f t="shared" si="19"/>
        <v>100.15066672337919</v>
      </c>
    </row>
    <row r="255" spans="1:8" x14ac:dyDescent="0.25">
      <c r="A255" s="1">
        <v>40912</v>
      </c>
      <c r="B255" s="3">
        <v>34.106969999999997</v>
      </c>
      <c r="C255" s="11">
        <f t="shared" si="17"/>
        <v>5.477286841546118E-3</v>
      </c>
      <c r="D255" s="3">
        <v>57.139999000000003</v>
      </c>
      <c r="E255" s="58">
        <f t="shared" si="15"/>
        <v>10571.39999</v>
      </c>
      <c r="F255" s="11">
        <f t="shared" si="18"/>
        <v>2.2707635494927306E-4</v>
      </c>
      <c r="G255" s="57">
        <f t="shared" si="16"/>
        <v>112.42976841728427</v>
      </c>
      <c r="H255" s="57">
        <f t="shared" si="19"/>
        <v>100.17340857172447</v>
      </c>
    </row>
    <row r="256" spans="1:8" x14ac:dyDescent="0.25">
      <c r="A256" s="1">
        <v>40913</v>
      </c>
      <c r="B256" s="3">
        <v>34.319310000000002</v>
      </c>
      <c r="C256" s="11">
        <f t="shared" si="17"/>
        <v>6.2257069449442341E-3</v>
      </c>
      <c r="D256" s="3">
        <v>57.610000999999997</v>
      </c>
      <c r="E256" s="58">
        <f t="shared" si="15"/>
        <v>10576.10001</v>
      </c>
      <c r="F256" s="11">
        <f t="shared" si="18"/>
        <v>4.4459768852244731E-4</v>
      </c>
      <c r="G256" s="57">
        <f t="shared" si="16"/>
        <v>113.12972320733823</v>
      </c>
      <c r="H256" s="57">
        <f t="shared" si="19"/>
        <v>100.21794543762685</v>
      </c>
    </row>
    <row r="257" spans="1:8" x14ac:dyDescent="0.25">
      <c r="A257" s="1">
        <v>40914</v>
      </c>
      <c r="B257" s="3">
        <v>34.080427999999998</v>
      </c>
      <c r="C257" s="11">
        <f t="shared" si="17"/>
        <v>-6.9605711769847294E-3</v>
      </c>
      <c r="D257" s="3">
        <v>57.810001</v>
      </c>
      <c r="E257" s="58">
        <f t="shared" si="15"/>
        <v>10578.10001</v>
      </c>
      <c r="F257" s="11">
        <f t="shared" si="18"/>
        <v>1.8910562476800937E-4</v>
      </c>
      <c r="G257" s="57">
        <f t="shared" si="16"/>
        <v>112.34227571672098</v>
      </c>
      <c r="H257" s="57">
        <f t="shared" si="19"/>
        <v>100.2368972148118</v>
      </c>
    </row>
    <row r="258" spans="1:8" x14ac:dyDescent="0.25">
      <c r="A258" s="1">
        <v>40917</v>
      </c>
      <c r="B258" s="3">
        <v>34.080427999999998</v>
      </c>
      <c r="C258" s="11">
        <f t="shared" si="17"/>
        <v>0</v>
      </c>
      <c r="D258" s="3">
        <v>57.619999</v>
      </c>
      <c r="E258" s="58">
        <f t="shared" si="15"/>
        <v>10576.199989999999</v>
      </c>
      <c r="F258" s="11">
        <f t="shared" si="18"/>
        <v>-1.7961826776120165E-4</v>
      </c>
      <c r="G258" s="57">
        <f t="shared" si="16"/>
        <v>112.34227571672098</v>
      </c>
      <c r="H258" s="57">
        <f t="shared" si="19"/>
        <v>100.21889283696832</v>
      </c>
    </row>
    <row r="259" spans="1:8" x14ac:dyDescent="0.25">
      <c r="A259" s="1">
        <v>40918</v>
      </c>
      <c r="B259" s="3">
        <v>34.168902000000003</v>
      </c>
      <c r="C259" s="11">
        <f t="shared" si="17"/>
        <v>2.5960354723246156E-3</v>
      </c>
      <c r="D259" s="3">
        <v>58.040000999999997</v>
      </c>
      <c r="E259" s="58">
        <f t="shared" ref="E259:E322" si="20">10000+(10*D259)</f>
        <v>10580.400009999999</v>
      </c>
      <c r="F259" s="11">
        <f t="shared" si="18"/>
        <v>3.9711994893926194E-4</v>
      </c>
      <c r="G259" s="57">
        <f t="shared" ref="G259:G322" si="21">G258*(1+C259)</f>
        <v>112.63392024952326</v>
      </c>
      <c r="H259" s="57">
        <f t="shared" si="19"/>
        <v>100.25869175857449</v>
      </c>
    </row>
    <row r="260" spans="1:8" x14ac:dyDescent="0.25">
      <c r="A260" s="1">
        <v>40919</v>
      </c>
      <c r="B260" s="3">
        <v>33.753073000000001</v>
      </c>
      <c r="C260" s="11">
        <f t="shared" ref="C260:C323" si="22">(B260-B259)/B259</f>
        <v>-1.2169808675736849E-2</v>
      </c>
      <c r="D260" s="3">
        <v>58.16</v>
      </c>
      <c r="E260" s="58">
        <f t="shared" si="20"/>
        <v>10581.6</v>
      </c>
      <c r="F260" s="11">
        <f t="shared" ref="F260:F323" si="23">(E260-E259)/E259</f>
        <v>1.1341631685633975E-4</v>
      </c>
      <c r="G260" s="57">
        <f t="shared" si="21"/>
        <v>111.26318698968836</v>
      </c>
      <c r="H260" s="57">
        <f t="shared" ref="H260:H323" si="24">H259*(1+F260)</f>
        <v>100.27006273012658</v>
      </c>
    </row>
    <row r="261" spans="1:8" x14ac:dyDescent="0.25">
      <c r="A261" s="1">
        <v>40920</v>
      </c>
      <c r="B261" s="3">
        <v>33.584969000000001</v>
      </c>
      <c r="C261" s="11">
        <f t="shared" si="22"/>
        <v>-4.980405784089632E-3</v>
      </c>
      <c r="D261" s="3">
        <v>58.389999000000003</v>
      </c>
      <c r="E261" s="58">
        <f t="shared" si="20"/>
        <v>10583.89999</v>
      </c>
      <c r="F261" s="11">
        <f t="shared" si="23"/>
        <v>2.1735748847050778E-4</v>
      </c>
      <c r="G261" s="57">
        <f t="shared" si="21"/>
        <v>110.70905116964867</v>
      </c>
      <c r="H261" s="57">
        <f t="shared" si="24"/>
        <v>100.29185717913039</v>
      </c>
    </row>
    <row r="262" spans="1:8" x14ac:dyDescent="0.25">
      <c r="A262" s="1">
        <v>40921</v>
      </c>
      <c r="B262" s="3">
        <v>33.461105000000003</v>
      </c>
      <c r="C262" s="11">
        <f t="shared" si="22"/>
        <v>-3.6880784377081761E-3</v>
      </c>
      <c r="D262" s="3">
        <v>58.18</v>
      </c>
      <c r="E262" s="58">
        <f t="shared" si="20"/>
        <v>10581.8</v>
      </c>
      <c r="F262" s="11">
        <f t="shared" si="23"/>
        <v>-1.984136284342022E-4</v>
      </c>
      <c r="G262" s="57">
        <f t="shared" si="21"/>
        <v>110.30074750517076</v>
      </c>
      <c r="H262" s="57">
        <f t="shared" si="24"/>
        <v>100.27195790784508</v>
      </c>
    </row>
    <row r="263" spans="1:8" x14ac:dyDescent="0.25">
      <c r="A263" s="1">
        <v>40925</v>
      </c>
      <c r="B263" s="3">
        <v>33.293005000000001</v>
      </c>
      <c r="C263" s="11">
        <f t="shared" si="22"/>
        <v>-5.0237432386050183E-3</v>
      </c>
      <c r="D263" s="3">
        <v>58.709999000000003</v>
      </c>
      <c r="E263" s="58">
        <f t="shared" si="20"/>
        <v>10587.099990000001</v>
      </c>
      <c r="F263" s="11">
        <f t="shared" si="23"/>
        <v>5.0085902209466668E-4</v>
      </c>
      <c r="G263" s="57">
        <f t="shared" si="21"/>
        <v>109.74662487067859</v>
      </c>
      <c r="H263" s="57">
        <f t="shared" si="24"/>
        <v>100.32218002262633</v>
      </c>
    </row>
    <row r="264" spans="1:8" x14ac:dyDescent="0.25">
      <c r="A264" s="1">
        <v>40926</v>
      </c>
      <c r="B264" s="3">
        <v>33.372632000000003</v>
      </c>
      <c r="C264" s="11">
        <f t="shared" si="22"/>
        <v>2.3917036026036734E-3</v>
      </c>
      <c r="D264" s="3">
        <v>59.490001999999997</v>
      </c>
      <c r="E264" s="58">
        <f t="shared" si="20"/>
        <v>10594.900019999999</v>
      </c>
      <c r="F264" s="11">
        <f t="shared" si="23"/>
        <v>7.3674849650669206E-4</v>
      </c>
      <c r="G264" s="57">
        <f t="shared" si="21"/>
        <v>110.00910626875539</v>
      </c>
      <c r="H264" s="57">
        <f t="shared" si="24"/>
        <v>100.39609223792426</v>
      </c>
    </row>
    <row r="265" spans="1:8" x14ac:dyDescent="0.25">
      <c r="A265" s="1">
        <v>40927</v>
      </c>
      <c r="B265" s="3">
        <v>33.027580999999998</v>
      </c>
      <c r="C265" s="11">
        <f t="shared" si="22"/>
        <v>-1.0339340331323136E-2</v>
      </c>
      <c r="D265" s="3">
        <v>59.860000999999997</v>
      </c>
      <c r="E265" s="58">
        <f t="shared" si="20"/>
        <v>10598.60001</v>
      </c>
      <c r="F265" s="11">
        <f t="shared" si="23"/>
        <v>3.4922368243367154E-4</v>
      </c>
      <c r="G265" s="57">
        <f t="shared" si="21"/>
        <v>108.87168467949803</v>
      </c>
      <c r="H265" s="57">
        <f t="shared" si="24"/>
        <v>100.43115293095754</v>
      </c>
    </row>
    <row r="266" spans="1:8" x14ac:dyDescent="0.25">
      <c r="A266" s="1">
        <v>40928</v>
      </c>
      <c r="B266" s="3">
        <v>33.328392000000001</v>
      </c>
      <c r="C266" s="11">
        <f t="shared" si="22"/>
        <v>9.1078725989651825E-3</v>
      </c>
      <c r="D266" s="3">
        <v>59.77</v>
      </c>
      <c r="E266" s="58">
        <f t="shared" si="20"/>
        <v>10597.7</v>
      </c>
      <c r="F266" s="11">
        <f t="shared" si="23"/>
        <v>-8.4917819254449206E-5</v>
      </c>
      <c r="G266" s="57">
        <f t="shared" si="21"/>
        <v>109.86327411319363</v>
      </c>
      <c r="H266" s="57">
        <f t="shared" si="24"/>
        <v>100.42262453646543</v>
      </c>
    </row>
    <row r="267" spans="1:8" x14ac:dyDescent="0.25">
      <c r="A267" s="1">
        <v>40931</v>
      </c>
      <c r="B267" s="3">
        <v>33.699987</v>
      </c>
      <c r="C267" s="11">
        <f t="shared" si="22"/>
        <v>1.1149502802295388E-2</v>
      </c>
      <c r="D267" s="3">
        <v>59.790000999999997</v>
      </c>
      <c r="E267" s="58">
        <f t="shared" si="20"/>
        <v>10597.900009999999</v>
      </c>
      <c r="F267" s="11">
        <f t="shared" si="23"/>
        <v>1.8872963001279144E-5</v>
      </c>
      <c r="G267" s="57">
        <f t="shared" si="21"/>
        <v>111.08819499578803</v>
      </c>
      <c r="H267" s="57">
        <f t="shared" si="24"/>
        <v>100.4245198089428</v>
      </c>
    </row>
    <row r="268" spans="1:8" x14ac:dyDescent="0.25">
      <c r="A268" s="1">
        <v>40932</v>
      </c>
      <c r="B268" s="3">
        <v>33.44341</v>
      </c>
      <c r="C268" s="11">
        <f t="shared" si="22"/>
        <v>-7.6135637678435919E-3</v>
      </c>
      <c r="D268" s="3">
        <v>59.68</v>
      </c>
      <c r="E268" s="58">
        <f t="shared" si="20"/>
        <v>10596.8</v>
      </c>
      <c r="F268" s="11">
        <f t="shared" si="23"/>
        <v>-1.0379509138245882E-4</v>
      </c>
      <c r="G268" s="57">
        <f t="shared" si="21"/>
        <v>110.24241793933295</v>
      </c>
      <c r="H268" s="57">
        <f t="shared" si="24"/>
        <v>100.41409623673219</v>
      </c>
    </row>
    <row r="269" spans="1:8" x14ac:dyDescent="0.25">
      <c r="A269" s="1">
        <v>40933</v>
      </c>
      <c r="B269" s="3">
        <v>34.292766</v>
      </c>
      <c r="C269" s="11">
        <f t="shared" si="22"/>
        <v>2.5396812107377813E-2</v>
      </c>
      <c r="D269" s="3">
        <v>60.43</v>
      </c>
      <c r="E269" s="58">
        <f t="shared" si="20"/>
        <v>10604.3</v>
      </c>
      <c r="F269" s="11">
        <f t="shared" si="23"/>
        <v>7.0776083345915758E-4</v>
      </c>
      <c r="G269" s="57">
        <f t="shared" si="21"/>
        <v>113.0422239140012</v>
      </c>
      <c r="H269" s="57">
        <f t="shared" si="24"/>
        <v>100.48516540117575</v>
      </c>
    </row>
    <row r="270" spans="1:8" x14ac:dyDescent="0.25">
      <c r="A270" s="1">
        <v>40934</v>
      </c>
      <c r="B270" s="3">
        <v>34.575887999999999</v>
      </c>
      <c r="C270" s="11">
        <f t="shared" si="22"/>
        <v>8.2560269416587385E-3</v>
      </c>
      <c r="D270" s="3">
        <v>60.220001000000003</v>
      </c>
      <c r="E270" s="58">
        <f t="shared" si="20"/>
        <v>10602.20001</v>
      </c>
      <c r="F270" s="11">
        <f t="shared" si="23"/>
        <v>-1.9803193044319733E-4</v>
      </c>
      <c r="G270" s="57">
        <f t="shared" si="21"/>
        <v>113.97550356018021</v>
      </c>
      <c r="H270" s="57">
        <f t="shared" si="24"/>
        <v>100.46526612989045</v>
      </c>
    </row>
    <row r="271" spans="1:8" x14ac:dyDescent="0.25">
      <c r="A271" s="1">
        <v>40935</v>
      </c>
      <c r="B271" s="3">
        <v>34.248528999999998</v>
      </c>
      <c r="C271" s="11">
        <f t="shared" si="22"/>
        <v>-9.4678407102661045E-3</v>
      </c>
      <c r="D271" s="3">
        <v>60.400002000000001</v>
      </c>
      <c r="E271" s="58">
        <f t="shared" si="20"/>
        <v>10604.000019999999</v>
      </c>
      <c r="F271" s="11">
        <f t="shared" si="23"/>
        <v>1.6977702724917936E-4</v>
      </c>
      <c r="G271" s="57">
        <f t="shared" si="21"/>
        <v>112.89640164760006</v>
      </c>
      <c r="H271" s="57">
        <f t="shared" si="24"/>
        <v>100.48232282411577</v>
      </c>
    </row>
    <row r="272" spans="1:8" x14ac:dyDescent="0.25">
      <c r="A272" s="1">
        <v>40938</v>
      </c>
      <c r="B272" s="3">
        <v>33.947715000000002</v>
      </c>
      <c r="C272" s="11">
        <f t="shared" si="22"/>
        <v>-8.7832677426816046E-3</v>
      </c>
      <c r="D272" s="3">
        <v>60.450001</v>
      </c>
      <c r="E272" s="58">
        <f t="shared" si="20"/>
        <v>10604.50001</v>
      </c>
      <c r="F272" s="11">
        <f t="shared" si="23"/>
        <v>4.7151074977105914E-5</v>
      </c>
      <c r="G272" s="57">
        <f t="shared" si="21"/>
        <v>111.90480232474387</v>
      </c>
      <c r="H272" s="57">
        <f t="shared" si="24"/>
        <v>100.48706067365312</v>
      </c>
    </row>
    <row r="273" spans="1:8" x14ac:dyDescent="0.25">
      <c r="A273" s="1">
        <v>40939</v>
      </c>
      <c r="B273" s="3">
        <v>34.345852000000001</v>
      </c>
      <c r="C273" s="11">
        <f t="shared" si="22"/>
        <v>1.1727946932510726E-2</v>
      </c>
      <c r="D273" s="3">
        <v>60.529998999999997</v>
      </c>
      <c r="E273" s="58">
        <f t="shared" si="20"/>
        <v>10605.29999</v>
      </c>
      <c r="F273" s="11">
        <f t="shared" si="23"/>
        <v>7.543778577447308E-5</v>
      </c>
      <c r="G273" s="57">
        <f t="shared" si="21"/>
        <v>113.21721590790156</v>
      </c>
      <c r="H273" s="57">
        <f t="shared" si="24"/>
        <v>100.49464119500934</v>
      </c>
    </row>
    <row r="274" spans="1:8" x14ac:dyDescent="0.25">
      <c r="A274" s="1">
        <v>40940</v>
      </c>
      <c r="B274" s="3">
        <v>34.549343</v>
      </c>
      <c r="C274" s="11">
        <f t="shared" si="22"/>
        <v>5.9247620353106876E-3</v>
      </c>
      <c r="D274" s="3">
        <v>61.02</v>
      </c>
      <c r="E274" s="58">
        <f t="shared" si="20"/>
        <v>10610.2</v>
      </c>
      <c r="F274" s="11">
        <f t="shared" si="23"/>
        <v>4.6203407773674895E-4</v>
      </c>
      <c r="G274" s="57">
        <f t="shared" si="21"/>
        <v>113.88800097045626</v>
      </c>
      <c r="H274" s="57">
        <f t="shared" si="24"/>
        <v>100.54107314387136</v>
      </c>
    </row>
    <row r="275" spans="1:8" x14ac:dyDescent="0.25">
      <c r="A275" s="1">
        <v>40941</v>
      </c>
      <c r="B275" s="3">
        <v>34.575887999999999</v>
      </c>
      <c r="C275" s="11">
        <f t="shared" si="22"/>
        <v>7.683214120742819E-4</v>
      </c>
      <c r="D275" s="3">
        <v>61.209999000000003</v>
      </c>
      <c r="E275" s="58">
        <f t="shared" si="20"/>
        <v>10612.099990000001</v>
      </c>
      <c r="F275" s="11">
        <f t="shared" si="23"/>
        <v>1.790720250325054E-4</v>
      </c>
      <c r="G275" s="57">
        <f t="shared" si="21"/>
        <v>113.97550356018021</v>
      </c>
      <c r="H275" s="57">
        <f t="shared" si="24"/>
        <v>100.55907723743817</v>
      </c>
    </row>
    <row r="276" spans="1:8" x14ac:dyDescent="0.25">
      <c r="A276" s="1">
        <v>40942</v>
      </c>
      <c r="B276" s="3">
        <v>34.195445999999997</v>
      </c>
      <c r="C276" s="11">
        <f t="shared" si="22"/>
        <v>-1.1003101352017399E-2</v>
      </c>
      <c r="D276" s="3">
        <v>62.049999</v>
      </c>
      <c r="E276" s="58">
        <f t="shared" si="20"/>
        <v>10620.49999</v>
      </c>
      <c r="F276" s="11">
        <f t="shared" si="23"/>
        <v>7.9154926997626563E-4</v>
      </c>
      <c r="G276" s="57">
        <f t="shared" si="21"/>
        <v>112.72141954286033</v>
      </c>
      <c r="H276" s="57">
        <f t="shared" si="24"/>
        <v>100.63867470161495</v>
      </c>
    </row>
    <row r="277" spans="1:8" x14ac:dyDescent="0.25">
      <c r="A277" s="1">
        <v>40945</v>
      </c>
      <c r="B277" s="3">
        <v>33.912328000000002</v>
      </c>
      <c r="C277" s="11">
        <f t="shared" si="22"/>
        <v>-8.2794065619145509E-3</v>
      </c>
      <c r="D277" s="3">
        <v>62</v>
      </c>
      <c r="E277" s="58">
        <f t="shared" si="20"/>
        <v>10620</v>
      </c>
      <c r="F277" s="11">
        <f t="shared" si="23"/>
        <v>-4.7077821239210096E-5</v>
      </c>
      <c r="G277" s="57">
        <f t="shared" si="21"/>
        <v>111.78815308222886</v>
      </c>
      <c r="H277" s="57">
        <f t="shared" si="24"/>
        <v>100.63393685207758</v>
      </c>
    </row>
    <row r="278" spans="1:8" x14ac:dyDescent="0.25">
      <c r="A278" s="1">
        <v>40946</v>
      </c>
      <c r="B278" s="3">
        <v>34.027341999999997</v>
      </c>
      <c r="C278" s="11">
        <f t="shared" si="22"/>
        <v>3.3915100137034255E-3</v>
      </c>
      <c r="D278" s="3">
        <v>62.130001</v>
      </c>
      <c r="E278" s="58">
        <f t="shared" si="20"/>
        <v>10621.300010000001</v>
      </c>
      <c r="F278" s="11">
        <f t="shared" si="23"/>
        <v>1.2241148775902436E-4</v>
      </c>
      <c r="G278" s="57">
        <f t="shared" si="21"/>
        <v>112.16728372282064</v>
      </c>
      <c r="H278" s="57">
        <f t="shared" si="24"/>
        <v>100.64625560200669</v>
      </c>
    </row>
    <row r="279" spans="1:8" x14ac:dyDescent="0.25">
      <c r="A279" s="1">
        <v>40947</v>
      </c>
      <c r="B279" s="3">
        <v>33.779615</v>
      </c>
      <c r="C279" s="11">
        <f t="shared" si="22"/>
        <v>-7.2802336426982042E-3</v>
      </c>
      <c r="D279" s="3">
        <v>62.459999000000003</v>
      </c>
      <c r="E279" s="58">
        <f t="shared" si="20"/>
        <v>10624.599990000001</v>
      </c>
      <c r="F279" s="11">
        <f t="shared" si="23"/>
        <v>3.1069454745585114E-4</v>
      </c>
      <c r="G279" s="57">
        <f t="shared" si="21"/>
        <v>111.35067969025168</v>
      </c>
      <c r="H279" s="57">
        <f t="shared" si="24"/>
        <v>100.67752584484407</v>
      </c>
    </row>
    <row r="280" spans="1:8" x14ac:dyDescent="0.25">
      <c r="A280" s="1">
        <v>40948</v>
      </c>
      <c r="B280" s="3">
        <v>33.735377999999997</v>
      </c>
      <c r="C280" s="11">
        <f t="shared" si="22"/>
        <v>-1.3095767965384604E-3</v>
      </c>
      <c r="D280" s="3">
        <v>62.91</v>
      </c>
      <c r="E280" s="58">
        <f t="shared" si="20"/>
        <v>10629.1</v>
      </c>
      <c r="F280" s="11">
        <f t="shared" si="23"/>
        <v>4.235462986122028E-4</v>
      </c>
      <c r="G280" s="57">
        <f t="shared" si="21"/>
        <v>111.20485742385054</v>
      </c>
      <c r="H280" s="57">
        <f t="shared" si="24"/>
        <v>100.72016743826909</v>
      </c>
    </row>
    <row r="281" spans="1:8" x14ac:dyDescent="0.25">
      <c r="A281" s="1">
        <v>40949</v>
      </c>
      <c r="B281" s="3">
        <v>34.071579</v>
      </c>
      <c r="C281" s="11">
        <f t="shared" si="22"/>
        <v>9.9658287510518678E-3</v>
      </c>
      <c r="D281" s="3">
        <v>62.470001000000003</v>
      </c>
      <c r="E281" s="58">
        <f t="shared" si="20"/>
        <v>10624.70001</v>
      </c>
      <c r="F281" s="11">
        <f t="shared" si="23"/>
        <v>-4.1395696719382529E-4</v>
      </c>
      <c r="G281" s="57">
        <f t="shared" si="21"/>
        <v>112.31310598922177</v>
      </c>
      <c r="H281" s="57">
        <f t="shared" si="24"/>
        <v>100.67847362322108</v>
      </c>
    </row>
    <row r="282" spans="1:8" x14ac:dyDescent="0.25">
      <c r="A282" s="1">
        <v>40952</v>
      </c>
      <c r="B282" s="3">
        <v>34.186596999999999</v>
      </c>
      <c r="C282" s="11">
        <f t="shared" si="22"/>
        <v>3.3757754520270158E-3</v>
      </c>
      <c r="D282" s="3">
        <v>63.049999</v>
      </c>
      <c r="E282" s="58">
        <f t="shared" si="20"/>
        <v>10630.49999</v>
      </c>
      <c r="F282" s="11">
        <f t="shared" si="23"/>
        <v>5.4589588360526124E-4</v>
      </c>
      <c r="G282" s="57">
        <f t="shared" si="21"/>
        <v>112.69224981536108</v>
      </c>
      <c r="H282" s="57">
        <f t="shared" si="24"/>
        <v>100.73343358753966</v>
      </c>
    </row>
    <row r="283" spans="1:8" x14ac:dyDescent="0.25">
      <c r="A283" s="1">
        <v>40953</v>
      </c>
      <c r="B283" s="3">
        <v>34.602429000000001</v>
      </c>
      <c r="C283" s="11">
        <f t="shared" si="22"/>
        <v>1.2163597330263723E-2</v>
      </c>
      <c r="D283" s="3">
        <v>63.209999000000003</v>
      </c>
      <c r="E283" s="58">
        <f t="shared" si="20"/>
        <v>10632.099990000001</v>
      </c>
      <c r="F283" s="11">
        <f t="shared" si="23"/>
        <v>1.5051032420915921E-4</v>
      </c>
      <c r="G283" s="57">
        <f t="shared" si="21"/>
        <v>114.06299296435661</v>
      </c>
      <c r="H283" s="57">
        <f t="shared" si="24"/>
        <v>100.74859500928763</v>
      </c>
    </row>
    <row r="284" spans="1:8" x14ac:dyDescent="0.25">
      <c r="A284" s="1">
        <v>40954</v>
      </c>
      <c r="B284" s="3">
        <v>35.301378999999997</v>
      </c>
      <c r="C284" s="11">
        <f t="shared" si="22"/>
        <v>2.0199449003999007E-2</v>
      </c>
      <c r="D284" s="3">
        <v>62.77</v>
      </c>
      <c r="E284" s="58">
        <f t="shared" si="20"/>
        <v>10627.7</v>
      </c>
      <c r="F284" s="11">
        <f t="shared" si="23"/>
        <v>-4.1384016366835248E-4</v>
      </c>
      <c r="G284" s="57">
        <f t="shared" si="21"/>
        <v>116.36700257398363</v>
      </c>
      <c r="H284" s="57">
        <f t="shared" si="24"/>
        <v>100.70690119423963</v>
      </c>
    </row>
    <row r="285" spans="1:8" x14ac:dyDescent="0.25">
      <c r="A285" s="1">
        <v>40955</v>
      </c>
      <c r="B285" s="3">
        <v>35.389853000000002</v>
      </c>
      <c r="C285" s="11">
        <f t="shared" si="22"/>
        <v>2.5062477021083242E-3</v>
      </c>
      <c r="D285" s="3">
        <v>63.630001</v>
      </c>
      <c r="E285" s="58">
        <f t="shared" si="20"/>
        <v>10636.300010000001</v>
      </c>
      <c r="F285" s="11">
        <f t="shared" si="23"/>
        <v>8.0920707208522174E-4</v>
      </c>
      <c r="G285" s="57">
        <f t="shared" si="21"/>
        <v>116.65864710678591</v>
      </c>
      <c r="H285" s="57">
        <f t="shared" si="24"/>
        <v>100.7883939308938</v>
      </c>
    </row>
    <row r="286" spans="1:8" x14ac:dyDescent="0.25">
      <c r="A286" s="1">
        <v>40956</v>
      </c>
      <c r="B286" s="3">
        <v>34.991715999999997</v>
      </c>
      <c r="C286" s="11">
        <f t="shared" si="22"/>
        <v>-1.1250032601152808E-2</v>
      </c>
      <c r="D286" s="3">
        <v>63.43</v>
      </c>
      <c r="E286" s="58">
        <f t="shared" si="20"/>
        <v>10634.3</v>
      </c>
      <c r="F286" s="11">
        <f t="shared" si="23"/>
        <v>-1.8803625303171251E-4</v>
      </c>
      <c r="G286" s="57">
        <f t="shared" si="21"/>
        <v>115.34623352362819</v>
      </c>
      <c r="H286" s="57">
        <f t="shared" si="24"/>
        <v>100.76944205894995</v>
      </c>
    </row>
    <row r="287" spans="1:8" x14ac:dyDescent="0.25">
      <c r="A287" s="1">
        <v>40960</v>
      </c>
      <c r="B287" s="3">
        <v>34.690902000000001</v>
      </c>
      <c r="C287" s="11">
        <f t="shared" si="22"/>
        <v>-8.5967204352023069E-3</v>
      </c>
      <c r="D287" s="3">
        <v>63.610000999999997</v>
      </c>
      <c r="E287" s="58">
        <f t="shared" si="20"/>
        <v>10636.10001</v>
      </c>
      <c r="F287" s="11">
        <f t="shared" si="23"/>
        <v>1.6926454961782523E-4</v>
      </c>
      <c r="G287" s="57">
        <f t="shared" si="21"/>
        <v>114.354634200772</v>
      </c>
      <c r="H287" s="57">
        <f t="shared" si="24"/>
        <v>100.78649875317529</v>
      </c>
    </row>
    <row r="288" spans="1:8" x14ac:dyDescent="0.25">
      <c r="A288" s="1">
        <v>40961</v>
      </c>
      <c r="B288" s="3">
        <v>34.398938000000001</v>
      </c>
      <c r="C288" s="11">
        <f t="shared" si="22"/>
        <v>-8.4161547601154935E-3</v>
      </c>
      <c r="D288" s="3">
        <v>63.32</v>
      </c>
      <c r="E288" s="58">
        <f t="shared" si="20"/>
        <v>10633.2</v>
      </c>
      <c r="F288" s="11">
        <f t="shared" si="23"/>
        <v>-2.7265727073577824E-4</v>
      </c>
      <c r="G288" s="57">
        <f t="shared" si="21"/>
        <v>113.39220790180191</v>
      </c>
      <c r="H288" s="57">
        <f t="shared" si="24"/>
        <v>100.75901858149824</v>
      </c>
    </row>
    <row r="289" spans="1:8" x14ac:dyDescent="0.25">
      <c r="A289" s="1">
        <v>40962</v>
      </c>
      <c r="B289" s="3">
        <v>34.390087999999999</v>
      </c>
      <c r="C289" s="11">
        <f t="shared" si="22"/>
        <v>-2.5727538449013939E-4</v>
      </c>
      <c r="D289" s="3">
        <v>63.740001999999997</v>
      </c>
      <c r="E289" s="58">
        <f t="shared" si="20"/>
        <v>10637.400019999999</v>
      </c>
      <c r="F289" s="11">
        <f t="shared" si="23"/>
        <v>3.9499115976360862E-4</v>
      </c>
      <c r="G289" s="57">
        <f t="shared" si="21"/>
        <v>113.36303487791578</v>
      </c>
      <c r="H289" s="57">
        <f t="shared" si="24"/>
        <v>100.79881750310439</v>
      </c>
    </row>
    <row r="290" spans="1:8" x14ac:dyDescent="0.25">
      <c r="A290" s="1">
        <v>40963</v>
      </c>
      <c r="B290" s="3">
        <v>34.142359999999996</v>
      </c>
      <c r="C290" s="11">
        <f t="shared" si="22"/>
        <v>-7.2034709536073936E-3</v>
      </c>
      <c r="D290" s="3">
        <v>63.959999000000003</v>
      </c>
      <c r="E290" s="58">
        <f t="shared" si="20"/>
        <v>10639.599990000001</v>
      </c>
      <c r="F290" s="11">
        <f t="shared" si="23"/>
        <v>2.0681463476650242E-4</v>
      </c>
      <c r="G290" s="57">
        <f t="shared" si="21"/>
        <v>112.54642754895993</v>
      </c>
      <c r="H290" s="57">
        <f t="shared" si="24"/>
        <v>100.81966417373118</v>
      </c>
    </row>
    <row r="291" spans="1:8" x14ac:dyDescent="0.25">
      <c r="A291" s="1">
        <v>40966</v>
      </c>
      <c r="B291" s="3">
        <v>33.983105999999999</v>
      </c>
      <c r="C291" s="11">
        <f t="shared" si="22"/>
        <v>-4.664411013181196E-3</v>
      </c>
      <c r="D291" s="3">
        <v>64.050003000000004</v>
      </c>
      <c r="E291" s="58">
        <f t="shared" si="20"/>
        <v>10640.500029999999</v>
      </c>
      <c r="F291" s="11">
        <f t="shared" si="23"/>
        <v>8.4593405846513007E-5</v>
      </c>
      <c r="G291" s="57">
        <f t="shared" si="21"/>
        <v>112.02146475280637</v>
      </c>
      <c r="H291" s="57">
        <f t="shared" si="24"/>
        <v>100.82819285249994</v>
      </c>
    </row>
    <row r="292" spans="1:8" x14ac:dyDescent="0.25">
      <c r="A292" s="1">
        <v>40967</v>
      </c>
      <c r="B292" s="3">
        <v>33.726528999999999</v>
      </c>
      <c r="C292" s="11">
        <f t="shared" si="22"/>
        <v>-7.5501338812291041E-3</v>
      </c>
      <c r="D292" s="3">
        <v>64.699996999999996</v>
      </c>
      <c r="E292" s="58">
        <f t="shared" si="20"/>
        <v>10646.999970000001</v>
      </c>
      <c r="F292" s="11">
        <f t="shared" si="23"/>
        <v>6.1086790862041065E-4</v>
      </c>
      <c r="G292" s="57">
        <f t="shared" si="21"/>
        <v>111.17568769635129</v>
      </c>
      <c r="H292" s="57">
        <f t="shared" si="24"/>
        <v>100.88978555979772</v>
      </c>
    </row>
    <row r="293" spans="1:8" x14ac:dyDescent="0.25">
      <c r="A293" s="1">
        <v>40968</v>
      </c>
      <c r="B293" s="3">
        <v>33.664597000000001</v>
      </c>
      <c r="C293" s="11">
        <f t="shared" si="22"/>
        <v>-1.8362992527336201E-3</v>
      </c>
      <c r="D293" s="3">
        <v>64.410004000000001</v>
      </c>
      <c r="E293" s="58">
        <f t="shared" si="20"/>
        <v>10644.100039999999</v>
      </c>
      <c r="F293" s="11">
        <f t="shared" si="23"/>
        <v>-2.7237062159974858E-4</v>
      </c>
      <c r="G293" s="57">
        <f t="shared" si="21"/>
        <v>110.97153586411233</v>
      </c>
      <c r="H293" s="57">
        <f t="shared" si="24"/>
        <v>100.86230614619173</v>
      </c>
    </row>
    <row r="294" spans="1:8" x14ac:dyDescent="0.25">
      <c r="A294" s="1">
        <v>40969</v>
      </c>
      <c r="B294" s="3">
        <v>33.744224000000003</v>
      </c>
      <c r="C294" s="11">
        <f t="shared" si="22"/>
        <v>2.3653038234796664E-3</v>
      </c>
      <c r="D294" s="3">
        <v>64.919998000000007</v>
      </c>
      <c r="E294" s="58">
        <f t="shared" si="20"/>
        <v>10649.199979999999</v>
      </c>
      <c r="F294" s="11">
        <f t="shared" si="23"/>
        <v>4.7913303903897363E-4</v>
      </c>
      <c r="G294" s="57">
        <f t="shared" si="21"/>
        <v>111.23401726218913</v>
      </c>
      <c r="H294" s="57">
        <f t="shared" si="24"/>
        <v>100.91063260946004</v>
      </c>
    </row>
    <row r="295" spans="1:8" x14ac:dyDescent="0.25">
      <c r="A295" s="1">
        <v>40970</v>
      </c>
      <c r="B295" s="3">
        <v>33.44341</v>
      </c>
      <c r="C295" s="11">
        <f t="shared" si="22"/>
        <v>-8.9145330471965389E-3</v>
      </c>
      <c r="D295" s="3">
        <v>64.870002999999997</v>
      </c>
      <c r="E295" s="58">
        <f t="shared" si="20"/>
        <v>10648.70003</v>
      </c>
      <c r="F295" s="11">
        <f t="shared" si="23"/>
        <v>-4.6947188609321632E-5</v>
      </c>
      <c r="G295" s="57">
        <f t="shared" si="21"/>
        <v>110.24241793933291</v>
      </c>
      <c r="H295" s="57">
        <f t="shared" si="24"/>
        <v>100.90589513895823</v>
      </c>
    </row>
    <row r="296" spans="1:8" x14ac:dyDescent="0.25">
      <c r="A296" s="1">
        <v>40973</v>
      </c>
      <c r="B296" s="3">
        <v>33.496496</v>
      </c>
      <c r="C296" s="11">
        <f t="shared" si="22"/>
        <v>1.5873381332824736E-3</v>
      </c>
      <c r="D296" s="3">
        <v>64.199996999999996</v>
      </c>
      <c r="E296" s="58">
        <f t="shared" si="20"/>
        <v>10641.999970000001</v>
      </c>
      <c r="F296" s="11">
        <f t="shared" si="23"/>
        <v>-6.2919041583700357E-4</v>
      </c>
      <c r="G296" s="57">
        <f t="shared" si="21"/>
        <v>110.41740993323327</v>
      </c>
      <c r="H296" s="57">
        <f t="shared" si="24"/>
        <v>100.84240611683535</v>
      </c>
    </row>
    <row r="297" spans="1:8" x14ac:dyDescent="0.25">
      <c r="A297" s="1">
        <v>40974</v>
      </c>
      <c r="B297" s="3">
        <v>33.496496</v>
      </c>
      <c r="C297" s="11">
        <f t="shared" si="22"/>
        <v>0</v>
      </c>
      <c r="D297" s="3">
        <v>63.57</v>
      </c>
      <c r="E297" s="58">
        <f t="shared" si="20"/>
        <v>10635.7</v>
      </c>
      <c r="F297" s="11">
        <f t="shared" si="23"/>
        <v>-5.9199116874269543E-4</v>
      </c>
      <c r="G297" s="57">
        <f t="shared" si="21"/>
        <v>110.41740993323327</v>
      </c>
      <c r="H297" s="57">
        <f t="shared" si="24"/>
        <v>100.78270830297943</v>
      </c>
    </row>
    <row r="298" spans="1:8" x14ac:dyDescent="0.25">
      <c r="A298" s="1">
        <v>40975</v>
      </c>
      <c r="B298" s="3">
        <v>33.337240999999999</v>
      </c>
      <c r="C298" s="11">
        <f t="shared" si="22"/>
        <v>-4.7543778907501756E-3</v>
      </c>
      <c r="D298" s="3">
        <v>64.059997999999993</v>
      </c>
      <c r="E298" s="58">
        <f t="shared" si="20"/>
        <v>10640.599979999999</v>
      </c>
      <c r="F298" s="11">
        <f t="shared" si="23"/>
        <v>4.6071062553459783E-4</v>
      </c>
      <c r="G298" s="57">
        <f t="shared" si="21"/>
        <v>109.89244384069281</v>
      </c>
      <c r="H298" s="57">
        <f t="shared" si="24"/>
        <v>100.82913996756476</v>
      </c>
    </row>
    <row r="299" spans="1:8" x14ac:dyDescent="0.25">
      <c r="A299" s="1">
        <v>40976</v>
      </c>
      <c r="B299" s="3">
        <v>33.354937</v>
      </c>
      <c r="C299" s="11">
        <f t="shared" si="22"/>
        <v>5.3081777223258587E-4</v>
      </c>
      <c r="D299" s="3">
        <v>64.75</v>
      </c>
      <c r="E299" s="58">
        <f t="shared" si="20"/>
        <v>10647.5</v>
      </c>
      <c r="F299" s="11">
        <f t="shared" si="23"/>
        <v>6.484615541388814E-4</v>
      </c>
      <c r="G299" s="57">
        <f t="shared" si="21"/>
        <v>109.95077670291751</v>
      </c>
      <c r="H299" s="57">
        <f t="shared" si="24"/>
        <v>100.89452378837061</v>
      </c>
    </row>
    <row r="300" spans="1:8" x14ac:dyDescent="0.25">
      <c r="A300" s="1">
        <v>40977</v>
      </c>
      <c r="B300" s="3">
        <v>33.699987</v>
      </c>
      <c r="C300" s="11">
        <f t="shared" si="22"/>
        <v>1.0344795434630877E-2</v>
      </c>
      <c r="D300" s="3">
        <v>65.019997000000004</v>
      </c>
      <c r="E300" s="58">
        <f t="shared" si="20"/>
        <v>10650.19997</v>
      </c>
      <c r="F300" s="11">
        <f t="shared" si="23"/>
        <v>2.5357783517254441E-4</v>
      </c>
      <c r="G300" s="57">
        <f t="shared" si="21"/>
        <v>111.08819499578797</v>
      </c>
      <c r="H300" s="57">
        <f t="shared" si="24"/>
        <v>100.92010840329361</v>
      </c>
    </row>
    <row r="301" spans="1:8" x14ac:dyDescent="0.25">
      <c r="A301" s="1">
        <v>40980</v>
      </c>
      <c r="B301" s="3">
        <v>34.089274000000003</v>
      </c>
      <c r="C301" s="11">
        <f t="shared" si="22"/>
        <v>1.1551547482792888E-2</v>
      </c>
      <c r="D301" s="3">
        <v>65.050003000000004</v>
      </c>
      <c r="E301" s="58">
        <f t="shared" si="20"/>
        <v>10650.500029999999</v>
      </c>
      <c r="F301" s="11">
        <f t="shared" si="23"/>
        <v>2.8174118875213541E-5</v>
      </c>
      <c r="G301" s="57">
        <f t="shared" si="21"/>
        <v>112.37143555505958</v>
      </c>
      <c r="H301" s="57">
        <f t="shared" si="24"/>
        <v>100.92295173842467</v>
      </c>
    </row>
    <row r="302" spans="1:8" x14ac:dyDescent="0.25">
      <c r="A302" s="1">
        <v>40981</v>
      </c>
      <c r="B302" s="3">
        <v>34.443173999999999</v>
      </c>
      <c r="C302" s="11">
        <f t="shared" si="22"/>
        <v>1.0381564594188654E-2</v>
      </c>
      <c r="D302" s="3">
        <v>66.260002</v>
      </c>
      <c r="E302" s="58">
        <f t="shared" si="20"/>
        <v>10662.60002</v>
      </c>
      <c r="F302" s="11">
        <f t="shared" si="23"/>
        <v>1.136095954736185E-3</v>
      </c>
      <c r="G302" s="57">
        <f t="shared" si="21"/>
        <v>113.53802687181614</v>
      </c>
      <c r="H302" s="57">
        <f t="shared" si="24"/>
        <v>101.03760989563473</v>
      </c>
    </row>
    <row r="303" spans="1:8" x14ac:dyDescent="0.25">
      <c r="A303" s="1">
        <v>40982</v>
      </c>
      <c r="B303" s="3">
        <v>34.195445999999997</v>
      </c>
      <c r="C303" s="11">
        <f t="shared" si="22"/>
        <v>-7.1923685081985234E-3</v>
      </c>
      <c r="D303" s="3">
        <v>66.489998</v>
      </c>
      <c r="E303" s="58">
        <f t="shared" si="20"/>
        <v>10664.89998</v>
      </c>
      <c r="F303" s="11">
        <f t="shared" si="23"/>
        <v>2.1570348654982962E-4</v>
      </c>
      <c r="G303" s="57">
        <f t="shared" si="21"/>
        <v>112.7214195428603</v>
      </c>
      <c r="H303" s="57">
        <f t="shared" si="24"/>
        <v>101.05940406036187</v>
      </c>
    </row>
    <row r="304" spans="1:8" x14ac:dyDescent="0.25">
      <c r="A304" s="1">
        <v>40983</v>
      </c>
      <c r="B304" s="3">
        <v>34.320408999999998</v>
      </c>
      <c r="C304" s="11">
        <f t="shared" si="22"/>
        <v>3.6543754978367897E-3</v>
      </c>
      <c r="D304" s="3">
        <v>66.680000000000007</v>
      </c>
      <c r="E304" s="58">
        <f t="shared" si="20"/>
        <v>10666.8</v>
      </c>
      <c r="F304" s="11">
        <f t="shared" si="23"/>
        <v>1.7815638248481078E-4</v>
      </c>
      <c r="G304" s="57">
        <f t="shared" si="21"/>
        <v>113.13334593651912</v>
      </c>
      <c r="H304" s="57">
        <f t="shared" si="24"/>
        <v>101.07740843820532</v>
      </c>
    </row>
    <row r="305" spans="1:8" x14ac:dyDescent="0.25">
      <c r="A305" s="1">
        <v>40984</v>
      </c>
      <c r="B305" s="3">
        <v>34.409666999999999</v>
      </c>
      <c r="C305" s="11">
        <f t="shared" si="22"/>
        <v>2.6007265822502569E-3</v>
      </c>
      <c r="D305" s="3">
        <v>66.519997000000004</v>
      </c>
      <c r="E305" s="58">
        <f t="shared" si="20"/>
        <v>10665.19997</v>
      </c>
      <c r="F305" s="11">
        <f t="shared" si="23"/>
        <v>-1.5000093748824447E-4</v>
      </c>
      <c r="G305" s="57">
        <f t="shared" si="21"/>
        <v>113.42757483663515</v>
      </c>
      <c r="H305" s="57">
        <f t="shared" si="24"/>
        <v>101.06224673218071</v>
      </c>
    </row>
    <row r="306" spans="1:8" x14ac:dyDescent="0.25">
      <c r="A306" s="1">
        <v>40987</v>
      </c>
      <c r="B306" s="3">
        <v>34.507854000000002</v>
      </c>
      <c r="C306" s="11">
        <f t="shared" si="22"/>
        <v>2.8534713805862437E-3</v>
      </c>
      <c r="D306" s="3">
        <v>66.989998</v>
      </c>
      <c r="E306" s="58">
        <f t="shared" si="20"/>
        <v>10669.89998</v>
      </c>
      <c r="F306" s="11">
        <f t="shared" si="23"/>
        <v>4.4068653313778184E-4</v>
      </c>
      <c r="G306" s="57">
        <f t="shared" si="21"/>
        <v>113.7512371752008</v>
      </c>
      <c r="H306" s="57">
        <f t="shared" si="24"/>
        <v>101.10678350332424</v>
      </c>
    </row>
    <row r="307" spans="1:8" x14ac:dyDescent="0.25">
      <c r="A307" s="1">
        <v>40988</v>
      </c>
      <c r="B307" s="3">
        <v>34.257927000000002</v>
      </c>
      <c r="C307" s="11">
        <f t="shared" si="22"/>
        <v>-7.242612073181936E-3</v>
      </c>
      <c r="D307" s="3">
        <v>67.110000999999997</v>
      </c>
      <c r="E307" s="58">
        <f t="shared" si="20"/>
        <v>10671.10001</v>
      </c>
      <c r="F307" s="11">
        <f t="shared" si="23"/>
        <v>1.1246872062993506E-4</v>
      </c>
      <c r="G307" s="57">
        <f t="shared" si="21"/>
        <v>112.92738109149631</v>
      </c>
      <c r="H307" s="57">
        <f t="shared" si="24"/>
        <v>101.11815485391188</v>
      </c>
    </row>
    <row r="308" spans="1:8" x14ac:dyDescent="0.25">
      <c r="A308" s="1">
        <v>40989</v>
      </c>
      <c r="B308" s="3">
        <v>34.454296999999997</v>
      </c>
      <c r="C308" s="11">
        <f t="shared" si="22"/>
        <v>5.7321039886620868E-3</v>
      </c>
      <c r="D308" s="3">
        <v>67.120002999999997</v>
      </c>
      <c r="E308" s="58">
        <f t="shared" si="20"/>
        <v>10671.20003</v>
      </c>
      <c r="F308" s="11">
        <f t="shared" si="23"/>
        <v>9.3729793466586157E-6</v>
      </c>
      <c r="G308" s="57">
        <f t="shared" si="21"/>
        <v>113.57469258308005</v>
      </c>
      <c r="H308" s="57">
        <f t="shared" si="24"/>
        <v>101.1191026322889</v>
      </c>
    </row>
    <row r="309" spans="1:8" x14ac:dyDescent="0.25">
      <c r="A309" s="1">
        <v>40990</v>
      </c>
      <c r="B309" s="3">
        <v>34.766708000000001</v>
      </c>
      <c r="C309" s="11">
        <f t="shared" si="22"/>
        <v>9.0674031166563772E-3</v>
      </c>
      <c r="D309" s="3">
        <v>66.980002999999996</v>
      </c>
      <c r="E309" s="58">
        <f t="shared" si="20"/>
        <v>10669.80003</v>
      </c>
      <c r="F309" s="11">
        <f t="shared" si="23"/>
        <v>-1.3119424207809889E-4</v>
      </c>
      <c r="G309" s="57">
        <f t="shared" si="21"/>
        <v>114.60452010458117</v>
      </c>
      <c r="H309" s="57">
        <f t="shared" si="24"/>
        <v>101.10583638825945</v>
      </c>
    </row>
    <row r="310" spans="1:8" x14ac:dyDescent="0.25">
      <c r="A310" s="1">
        <v>40991</v>
      </c>
      <c r="B310" s="3">
        <v>34.60604</v>
      </c>
      <c r="C310" s="11">
        <f t="shared" si="22"/>
        <v>-4.6213176122398801E-3</v>
      </c>
      <c r="D310" s="3">
        <v>66.940002000000007</v>
      </c>
      <c r="E310" s="58">
        <f t="shared" si="20"/>
        <v>10669.400020000001</v>
      </c>
      <c r="F310" s="11">
        <f t="shared" si="23"/>
        <v>-3.7489924729112619E-5</v>
      </c>
      <c r="G310" s="57">
        <f t="shared" si="21"/>
        <v>114.07489621737957</v>
      </c>
      <c r="H310" s="57">
        <f t="shared" si="24"/>
        <v>101.10204593806358</v>
      </c>
    </row>
    <row r="311" spans="1:8" x14ac:dyDescent="0.25">
      <c r="A311" s="1">
        <v>40994</v>
      </c>
      <c r="B311" s="3">
        <v>34.597112000000003</v>
      </c>
      <c r="C311" s="11">
        <f t="shared" si="22"/>
        <v>-2.5798964573806716E-4</v>
      </c>
      <c r="D311" s="3">
        <v>68.110000999999997</v>
      </c>
      <c r="E311" s="58">
        <f t="shared" si="20"/>
        <v>10681.10001</v>
      </c>
      <c r="F311" s="11">
        <f t="shared" si="23"/>
        <v>1.0965930584725756E-3</v>
      </c>
      <c r="G311" s="57">
        <f t="shared" si="21"/>
        <v>114.04546607531684</v>
      </c>
      <c r="H311" s="57">
        <f t="shared" si="24"/>
        <v>101.21291373983664</v>
      </c>
    </row>
    <row r="312" spans="1:8" x14ac:dyDescent="0.25">
      <c r="A312" s="1">
        <v>40995</v>
      </c>
      <c r="B312" s="3">
        <v>34.427520000000001</v>
      </c>
      <c r="C312" s="11">
        <f t="shared" si="22"/>
        <v>-4.9019120439879925E-3</v>
      </c>
      <c r="D312" s="3">
        <v>68.209998999999996</v>
      </c>
      <c r="E312" s="58">
        <f t="shared" si="20"/>
        <v>10682.099990000001</v>
      </c>
      <c r="F312" s="11">
        <f t="shared" si="23"/>
        <v>9.3621443396681124E-5</v>
      </c>
      <c r="G312" s="57">
        <f t="shared" si="21"/>
        <v>113.48642523160001</v>
      </c>
      <c r="H312" s="57">
        <f t="shared" si="24"/>
        <v>101.22238943891134</v>
      </c>
    </row>
    <row r="313" spans="1:8" x14ac:dyDescent="0.25">
      <c r="A313" s="1">
        <v>40996</v>
      </c>
      <c r="B313" s="3">
        <v>34.534630999999997</v>
      </c>
      <c r="C313" s="11">
        <f t="shared" si="22"/>
        <v>3.1112028981464881E-3</v>
      </c>
      <c r="D313" s="3">
        <v>67.940002000000007</v>
      </c>
      <c r="E313" s="58">
        <f t="shared" si="20"/>
        <v>10679.400020000001</v>
      </c>
      <c r="F313" s="11">
        <f t="shared" si="23"/>
        <v>-2.5275648070390943E-4</v>
      </c>
      <c r="G313" s="57">
        <f t="shared" si="21"/>
        <v>113.83950452668086</v>
      </c>
      <c r="H313" s="57">
        <f t="shared" si="24"/>
        <v>101.19680482398832</v>
      </c>
    </row>
    <row r="314" spans="1:8" x14ac:dyDescent="0.25">
      <c r="A314" s="1">
        <v>40997</v>
      </c>
      <c r="B314" s="3">
        <v>35.480786000000002</v>
      </c>
      <c r="C314" s="11">
        <f t="shared" si="22"/>
        <v>2.7397281297142122E-2</v>
      </c>
      <c r="D314" s="3">
        <v>67.680000000000007</v>
      </c>
      <c r="E314" s="58">
        <f t="shared" si="20"/>
        <v>10676.8</v>
      </c>
      <c r="F314" s="11">
        <f t="shared" si="23"/>
        <v>-2.4346124268521195E-4</v>
      </c>
      <c r="G314" s="57">
        <f t="shared" si="21"/>
        <v>116.95839745492562</v>
      </c>
      <c r="H314" s="57">
        <f t="shared" si="24"/>
        <v>101.17216732413009</v>
      </c>
    </row>
    <row r="315" spans="1:8" x14ac:dyDescent="0.25">
      <c r="A315" s="1">
        <v>40998</v>
      </c>
      <c r="B315" s="3">
        <v>35.891379999999998</v>
      </c>
      <c r="C315" s="11">
        <f t="shared" si="22"/>
        <v>1.1572291549572665E-2</v>
      </c>
      <c r="D315" s="3">
        <v>67.550003000000004</v>
      </c>
      <c r="E315" s="58">
        <f t="shared" si="20"/>
        <v>10675.500029999999</v>
      </c>
      <c r="F315" s="11">
        <f t="shared" si="23"/>
        <v>-1.2175651880713606E-4</v>
      </c>
      <c r="G315" s="57">
        <f t="shared" si="21"/>
        <v>118.3118741294448</v>
      </c>
      <c r="H315" s="57">
        <f t="shared" si="24"/>
        <v>101.15984895323653</v>
      </c>
    </row>
    <row r="316" spans="1:8" x14ac:dyDescent="0.25">
      <c r="A316" s="1">
        <v>41001</v>
      </c>
      <c r="B316" s="3">
        <v>36.257345999999998</v>
      </c>
      <c r="C316" s="11">
        <f t="shared" si="22"/>
        <v>1.0196487290263017E-2</v>
      </c>
      <c r="D316" s="3">
        <v>68.25</v>
      </c>
      <c r="E316" s="58">
        <f t="shared" si="20"/>
        <v>10682.5</v>
      </c>
      <c r="F316" s="11">
        <f t="shared" si="23"/>
        <v>6.5570418063131775E-4</v>
      </c>
      <c r="G316" s="57">
        <f t="shared" si="21"/>
        <v>119.5182396502929</v>
      </c>
      <c r="H316" s="57">
        <f t="shared" si="24"/>
        <v>101.22617988910719</v>
      </c>
    </row>
    <row r="317" spans="1:8" x14ac:dyDescent="0.25">
      <c r="A317" s="1">
        <v>41002</v>
      </c>
      <c r="B317" s="3">
        <v>36.114530000000002</v>
      </c>
      <c r="C317" s="11">
        <f t="shared" si="22"/>
        <v>-3.9389535020019472E-3</v>
      </c>
      <c r="D317" s="3">
        <v>68.230002999999996</v>
      </c>
      <c r="E317" s="58">
        <f t="shared" si="20"/>
        <v>10682.30003</v>
      </c>
      <c r="F317" s="11">
        <f t="shared" si="23"/>
        <v>-1.8719400889273717E-5</v>
      </c>
      <c r="G317" s="57">
        <f t="shared" si="21"/>
        <v>119.04746286166927</v>
      </c>
      <c r="H317" s="57">
        <f t="shared" si="24"/>
        <v>101.22428499566536</v>
      </c>
    </row>
    <row r="318" spans="1:8" x14ac:dyDescent="0.25">
      <c r="A318" s="1">
        <v>41003</v>
      </c>
      <c r="B318" s="3">
        <v>35.971713999999999</v>
      </c>
      <c r="C318" s="11">
        <f t="shared" si="22"/>
        <v>-3.9545302126319619E-3</v>
      </c>
      <c r="D318" s="3">
        <v>67.300003000000004</v>
      </c>
      <c r="E318" s="58">
        <f t="shared" si="20"/>
        <v>10673.000029999999</v>
      </c>
      <c r="F318" s="11">
        <f t="shared" si="23"/>
        <v>-8.7059902585427489E-4</v>
      </c>
      <c r="G318" s="57">
        <f t="shared" si="21"/>
        <v>118.57668607304562</v>
      </c>
      <c r="H318" s="57">
        <f t="shared" si="24"/>
        <v>101.13615923175533</v>
      </c>
    </row>
    <row r="319" spans="1:8" x14ac:dyDescent="0.25">
      <c r="A319" s="1">
        <v>41004</v>
      </c>
      <c r="B319" s="3">
        <v>36.185940000000002</v>
      </c>
      <c r="C319" s="11">
        <f t="shared" si="22"/>
        <v>5.9554015135337614E-3</v>
      </c>
      <c r="D319" s="3">
        <v>67.720000999999996</v>
      </c>
      <c r="E319" s="58">
        <f t="shared" si="20"/>
        <v>10677.20001</v>
      </c>
      <c r="F319" s="11">
        <f t="shared" si="23"/>
        <v>3.9351447467401843E-4</v>
      </c>
      <c r="G319" s="57">
        <f t="shared" si="21"/>
        <v>119.28285784875484</v>
      </c>
      <c r="H319" s="57">
        <f t="shared" si="24"/>
        <v>101.17595777432597</v>
      </c>
    </row>
    <row r="320" spans="1:8" x14ac:dyDescent="0.25">
      <c r="A320" s="1">
        <v>41008</v>
      </c>
      <c r="B320" s="3">
        <v>35.498638</v>
      </c>
      <c r="C320" s="11">
        <f t="shared" si="22"/>
        <v>-1.8993620174023462E-2</v>
      </c>
      <c r="D320" s="3">
        <v>67.209998999999996</v>
      </c>
      <c r="E320" s="58">
        <f t="shared" si="20"/>
        <v>10672.099990000001</v>
      </c>
      <c r="F320" s="11">
        <f t="shared" si="23"/>
        <v>-4.7765519005200864E-4</v>
      </c>
      <c r="G320" s="57">
        <f t="shared" si="21"/>
        <v>117.01724455350356</v>
      </c>
      <c r="H320" s="57">
        <f t="shared" si="24"/>
        <v>101.12763055298657</v>
      </c>
    </row>
    <row r="321" spans="1:8" x14ac:dyDescent="0.25">
      <c r="A321" s="1">
        <v>41009</v>
      </c>
      <c r="B321" s="3">
        <v>35.061264000000001</v>
      </c>
      <c r="C321" s="11">
        <f t="shared" si="22"/>
        <v>-1.232086707101265E-2</v>
      </c>
      <c r="D321" s="3">
        <v>66.129997000000003</v>
      </c>
      <c r="E321" s="58">
        <f t="shared" si="20"/>
        <v>10661.29997</v>
      </c>
      <c r="F321" s="11">
        <f t="shared" si="23"/>
        <v>-1.0119863953786461E-3</v>
      </c>
      <c r="G321" s="57">
        <f t="shared" si="21"/>
        <v>115.57549063834367</v>
      </c>
      <c r="H321" s="57">
        <f t="shared" si="24"/>
        <v>101.02529076667007</v>
      </c>
    </row>
    <row r="322" spans="1:8" x14ac:dyDescent="0.25">
      <c r="A322" s="1">
        <v>41010</v>
      </c>
      <c r="B322" s="3">
        <v>35.23086</v>
      </c>
      <c r="C322" s="11">
        <f t="shared" si="22"/>
        <v>4.8371330822527822E-3</v>
      </c>
      <c r="D322" s="3">
        <v>66.449996999999996</v>
      </c>
      <c r="E322" s="58">
        <f t="shared" si="20"/>
        <v>10664.499970000001</v>
      </c>
      <c r="F322" s="11">
        <f t="shared" si="23"/>
        <v>3.0015101432332434E-4</v>
      </c>
      <c r="G322" s="57">
        <f t="shared" si="21"/>
        <v>116.134544667608</v>
      </c>
      <c r="H322" s="57">
        <f t="shared" si="24"/>
        <v>101.05561361016598</v>
      </c>
    </row>
    <row r="323" spans="1:8" x14ac:dyDescent="0.25">
      <c r="A323" s="1">
        <v>41011</v>
      </c>
      <c r="B323" s="3">
        <v>34.936300000000003</v>
      </c>
      <c r="C323" s="11">
        <f t="shared" si="22"/>
        <v>-8.3608518213860537E-3</v>
      </c>
      <c r="D323" s="3">
        <v>67.209998999999996</v>
      </c>
      <c r="E323" s="58">
        <f t="shared" ref="E323:E386" si="25">10000+(10*D323)</f>
        <v>10672.099990000001</v>
      </c>
      <c r="F323" s="11">
        <f t="shared" si="23"/>
        <v>7.126466333517049E-4</v>
      </c>
      <c r="G323" s="57">
        <f t="shared" ref="G323:G386" si="26">G322*(1+C323)</f>
        <v>115.16356094829798</v>
      </c>
      <c r="H323" s="57">
        <f t="shared" si="24"/>
        <v>101.12763055298656</v>
      </c>
    </row>
    <row r="324" spans="1:8" x14ac:dyDescent="0.25">
      <c r="A324" s="1">
        <v>41012</v>
      </c>
      <c r="B324" s="3">
        <v>35.043410999999999</v>
      </c>
      <c r="C324" s="11">
        <f t="shared" ref="C324:C387" si="27">(B324-B323)/B323</f>
        <v>3.0658942131821681E-3</v>
      </c>
      <c r="D324" s="3">
        <v>66.190002000000007</v>
      </c>
      <c r="E324" s="58">
        <f t="shared" si="25"/>
        <v>10661.900020000001</v>
      </c>
      <c r="F324" s="11">
        <f t="shared" ref="F324:F387" si="28">(E324-E323)/E323</f>
        <v>-9.557603479687474E-4</v>
      </c>
      <c r="G324" s="57">
        <f t="shared" si="26"/>
        <v>115.51664024337883</v>
      </c>
      <c r="H324" s="57">
        <f t="shared" ref="H324:H387" si="29">H323*(1+F324)</f>
        <v>101.03097677361998</v>
      </c>
    </row>
    <row r="325" spans="1:8" x14ac:dyDescent="0.25">
      <c r="A325" s="1">
        <v>41015</v>
      </c>
      <c r="B325" s="3">
        <v>35.132672999999997</v>
      </c>
      <c r="C325" s="11">
        <f t="shared" si="27"/>
        <v>2.5471835489986393E-3</v>
      </c>
      <c r="D325" s="3">
        <v>65.449996999999996</v>
      </c>
      <c r="E325" s="58">
        <f t="shared" si="25"/>
        <v>10654.499970000001</v>
      </c>
      <c r="F325" s="11">
        <f t="shared" si="28"/>
        <v>-6.9406484642689341E-4</v>
      </c>
      <c r="G325" s="57">
        <f t="shared" si="26"/>
        <v>115.81088232904237</v>
      </c>
      <c r="H325" s="57">
        <f t="shared" si="29"/>
        <v>100.96085472424124</v>
      </c>
    </row>
    <row r="326" spans="1:8" x14ac:dyDescent="0.25">
      <c r="A326" s="1">
        <v>41016</v>
      </c>
      <c r="B326" s="3">
        <v>35.775345000000002</v>
      </c>
      <c r="C326" s="11">
        <f t="shared" si="27"/>
        <v>1.8292715729315689E-2</v>
      </c>
      <c r="D326" s="3">
        <v>66.779999000000004</v>
      </c>
      <c r="E326" s="58">
        <f t="shared" si="25"/>
        <v>10667.79999</v>
      </c>
      <c r="F326" s="11">
        <f t="shared" si="28"/>
        <v>1.2483007215212153E-3</v>
      </c>
      <c r="G326" s="57">
        <f t="shared" si="26"/>
        <v>117.92937787784878</v>
      </c>
      <c r="H326" s="57">
        <f t="shared" si="29"/>
        <v>101.08688423203891</v>
      </c>
    </row>
    <row r="327" spans="1:8" x14ac:dyDescent="0.25">
      <c r="A327" s="1">
        <v>41017</v>
      </c>
      <c r="B327" s="3">
        <v>36.052047999999999</v>
      </c>
      <c r="C327" s="11">
        <f t="shared" si="27"/>
        <v>7.7344607019162971E-3</v>
      </c>
      <c r="D327" s="3">
        <v>66.610000999999997</v>
      </c>
      <c r="E327" s="58">
        <f t="shared" si="25"/>
        <v>10666.10001</v>
      </c>
      <c r="F327" s="11">
        <f t="shared" si="28"/>
        <v>-1.593561935537764E-4</v>
      </c>
      <c r="G327" s="57">
        <f t="shared" si="26"/>
        <v>118.84149801664644</v>
      </c>
      <c r="H327" s="57">
        <f t="shared" si="29"/>
        <v>101.07077541094948</v>
      </c>
    </row>
    <row r="328" spans="1:8" x14ac:dyDescent="0.25">
      <c r="A328" s="1">
        <v>41018</v>
      </c>
      <c r="B328" s="3">
        <v>36.150235000000002</v>
      </c>
      <c r="C328" s="11">
        <f t="shared" si="27"/>
        <v>2.7234791210752553E-3</v>
      </c>
      <c r="D328" s="3">
        <v>65.860000999999997</v>
      </c>
      <c r="E328" s="58">
        <f t="shared" si="25"/>
        <v>10658.60001</v>
      </c>
      <c r="F328" s="11">
        <f t="shared" si="28"/>
        <v>-7.0316235484088618E-4</v>
      </c>
      <c r="G328" s="57">
        <f t="shared" si="26"/>
        <v>119.16516035521208</v>
      </c>
      <c r="H328" s="57">
        <f t="shared" si="29"/>
        <v>100.99970624650592</v>
      </c>
    </row>
    <row r="329" spans="1:8" x14ac:dyDescent="0.25">
      <c r="A329" s="1">
        <v>41019</v>
      </c>
      <c r="B329" s="3">
        <v>36.230569000000003</v>
      </c>
      <c r="C329" s="11">
        <f t="shared" si="27"/>
        <v>2.2222262178932051E-3</v>
      </c>
      <c r="D329" s="3">
        <v>65.680000000000007</v>
      </c>
      <c r="E329" s="58">
        <f t="shared" si="25"/>
        <v>10656.8</v>
      </c>
      <c r="F329" s="11">
        <f t="shared" si="28"/>
        <v>-1.6887865182219544E-4</v>
      </c>
      <c r="G329" s="57">
        <f t="shared" si="26"/>
        <v>119.42997229881288</v>
      </c>
      <c r="H329" s="57">
        <f t="shared" si="29"/>
        <v>100.98264955228058</v>
      </c>
    </row>
    <row r="330" spans="1:8" x14ac:dyDescent="0.25">
      <c r="A330" s="1">
        <v>41022</v>
      </c>
      <c r="B330" s="3">
        <v>35.668230999999999</v>
      </c>
      <c r="C330" s="11">
        <f t="shared" si="27"/>
        <v>-1.5521092147352252E-2</v>
      </c>
      <c r="D330" s="3">
        <v>65.080001999999993</v>
      </c>
      <c r="E330" s="58">
        <f t="shared" si="25"/>
        <v>10650.800020000001</v>
      </c>
      <c r="F330" s="11">
        <f t="shared" si="28"/>
        <v>-5.63018917498563E-4</v>
      </c>
      <c r="G330" s="57">
        <f t="shared" si="26"/>
        <v>117.5762886936073</v>
      </c>
      <c r="H330" s="57">
        <f t="shared" si="29"/>
        <v>100.92579441024351</v>
      </c>
    </row>
    <row r="331" spans="1:8" x14ac:dyDescent="0.25">
      <c r="A331" s="1">
        <v>41023</v>
      </c>
      <c r="B331" s="3">
        <v>35.989567000000001</v>
      </c>
      <c r="C331" s="11">
        <f t="shared" si="27"/>
        <v>9.0090254265764481E-3</v>
      </c>
      <c r="D331" s="3">
        <v>64.730002999999996</v>
      </c>
      <c r="E331" s="58">
        <f t="shared" si="25"/>
        <v>10647.30003</v>
      </c>
      <c r="F331" s="11">
        <f t="shared" si="28"/>
        <v>-3.2861287353325527E-4</v>
      </c>
      <c r="G331" s="57">
        <f t="shared" si="26"/>
        <v>118.6355364680105</v>
      </c>
      <c r="H331" s="57">
        <f t="shared" si="29"/>
        <v>100.89262889492873</v>
      </c>
    </row>
    <row r="332" spans="1:8" x14ac:dyDescent="0.25">
      <c r="A332" s="1">
        <v>41024</v>
      </c>
      <c r="B332" s="3">
        <v>35.088043999999996</v>
      </c>
      <c r="C332" s="11">
        <f t="shared" si="27"/>
        <v>-2.5049565058673933E-2</v>
      </c>
      <c r="D332" s="3">
        <v>66.449996999999996</v>
      </c>
      <c r="E332" s="58">
        <f t="shared" si="25"/>
        <v>10664.499970000001</v>
      </c>
      <c r="F332" s="11">
        <f t="shared" si="28"/>
        <v>1.615427380794906E-3</v>
      </c>
      <c r="G332" s="57">
        <f t="shared" si="26"/>
        <v>115.66376787898439</v>
      </c>
      <c r="H332" s="57">
        <f t="shared" si="29"/>
        <v>101.05561361016598</v>
      </c>
    </row>
    <row r="333" spans="1:8" x14ac:dyDescent="0.25">
      <c r="A333" s="1">
        <v>41025</v>
      </c>
      <c r="B333" s="3">
        <v>35.445081000000002</v>
      </c>
      <c r="C333" s="11">
        <f t="shared" si="27"/>
        <v>1.0175460336290203E-2</v>
      </c>
      <c r="D333" s="3">
        <v>66.839995999999999</v>
      </c>
      <c r="E333" s="58">
        <f t="shared" si="25"/>
        <v>10668.399960000001</v>
      </c>
      <c r="F333" s="11">
        <f t="shared" si="28"/>
        <v>3.6569834600504842E-4</v>
      </c>
      <c r="G333" s="57">
        <f t="shared" si="26"/>
        <v>116.84069996138288</v>
      </c>
      <c r="H333" s="57">
        <f t="shared" si="29"/>
        <v>101.09256948091773</v>
      </c>
    </row>
    <row r="334" spans="1:8" x14ac:dyDescent="0.25">
      <c r="A334" s="1">
        <v>41026</v>
      </c>
      <c r="B334" s="3">
        <v>35.445081000000002</v>
      </c>
      <c r="C334" s="11">
        <f t="shared" si="27"/>
        <v>0</v>
      </c>
      <c r="D334" s="3">
        <v>67.239998</v>
      </c>
      <c r="E334" s="58">
        <f t="shared" si="25"/>
        <v>10672.39998</v>
      </c>
      <c r="F334" s="11">
        <f t="shared" si="28"/>
        <v>3.7494094850184964E-4</v>
      </c>
      <c r="G334" s="57">
        <f t="shared" si="26"/>
        <v>116.84069996138288</v>
      </c>
      <c r="H334" s="57">
        <f t="shared" si="29"/>
        <v>101.1304732248054</v>
      </c>
    </row>
    <row r="335" spans="1:8" x14ac:dyDescent="0.25">
      <c r="A335" s="1">
        <v>41029</v>
      </c>
      <c r="B335" s="3">
        <v>36.221643999999998</v>
      </c>
      <c r="C335" s="11">
        <f t="shared" si="27"/>
        <v>2.1908907472943731E-2</v>
      </c>
      <c r="D335" s="3">
        <v>66.760002</v>
      </c>
      <c r="E335" s="58">
        <f t="shared" si="25"/>
        <v>10667.60002</v>
      </c>
      <c r="F335" s="11">
        <f t="shared" si="28"/>
        <v>-4.4975450779537619E-4</v>
      </c>
      <c r="G335" s="57">
        <f t="shared" si="26"/>
        <v>119.4005520459108</v>
      </c>
      <c r="H335" s="57">
        <f t="shared" si="29"/>
        <v>101.08498933859707</v>
      </c>
    </row>
    <row r="336" spans="1:8" x14ac:dyDescent="0.25">
      <c r="A336" s="1">
        <v>41030</v>
      </c>
      <c r="B336" s="3">
        <v>36.168087</v>
      </c>
      <c r="C336" s="11">
        <f t="shared" si="27"/>
        <v>-1.4785910876932548E-3</v>
      </c>
      <c r="D336" s="3">
        <v>66.870002999999997</v>
      </c>
      <c r="E336" s="58">
        <f t="shared" si="25"/>
        <v>10668.70003</v>
      </c>
      <c r="F336" s="11">
        <f t="shared" si="28"/>
        <v>1.0311691457664076E-4</v>
      </c>
      <c r="G336" s="57">
        <f t="shared" si="26"/>
        <v>119.22400745379007</v>
      </c>
      <c r="H336" s="57">
        <f t="shared" si="29"/>
        <v>101.09541291080768</v>
      </c>
    </row>
    <row r="337" spans="1:8" x14ac:dyDescent="0.25">
      <c r="A337" s="1">
        <v>41031</v>
      </c>
      <c r="B337" s="3">
        <v>36.882165000000001</v>
      </c>
      <c r="C337" s="11">
        <f t="shared" si="27"/>
        <v>1.9743316808544523E-2</v>
      </c>
      <c r="D337" s="3">
        <v>67.059997999999993</v>
      </c>
      <c r="E337" s="58">
        <f t="shared" si="25"/>
        <v>10670.599979999999</v>
      </c>
      <c r="F337" s="11">
        <f t="shared" si="28"/>
        <v>1.7808636428585389E-4</v>
      </c>
      <c r="G337" s="57">
        <f t="shared" si="26"/>
        <v>121.57788480413453</v>
      </c>
      <c r="H337" s="57">
        <f t="shared" si="29"/>
        <v>101.11341662533896</v>
      </c>
    </row>
    <row r="338" spans="1:8" x14ac:dyDescent="0.25">
      <c r="A338" s="1">
        <v>41032</v>
      </c>
      <c r="B338" s="3">
        <v>35.802121999999997</v>
      </c>
      <c r="C338" s="11">
        <f t="shared" si="27"/>
        <v>-2.9283611740254494E-2</v>
      </c>
      <c r="D338" s="3">
        <v>66.349997999999999</v>
      </c>
      <c r="E338" s="58">
        <f t="shared" si="25"/>
        <v>10663.499980000001</v>
      </c>
      <c r="F338" s="11">
        <f t="shared" si="28"/>
        <v>-6.6537964250427701E-4</v>
      </c>
      <c r="G338" s="57">
        <f t="shared" si="26"/>
        <v>118.01764522932886</v>
      </c>
      <c r="H338" s="57">
        <f t="shared" si="29"/>
        <v>101.0461378163324</v>
      </c>
    </row>
    <row r="339" spans="1:8" x14ac:dyDescent="0.25">
      <c r="A339" s="1">
        <v>41033</v>
      </c>
      <c r="B339" s="3">
        <v>35.632525999999999</v>
      </c>
      <c r="C339" s="11">
        <f t="shared" si="27"/>
        <v>-4.7370376538015966E-3</v>
      </c>
      <c r="D339" s="3">
        <v>64.699996999999996</v>
      </c>
      <c r="E339" s="58">
        <f t="shared" si="25"/>
        <v>10646.999970000001</v>
      </c>
      <c r="F339" s="11">
        <f t="shared" si="28"/>
        <v>-1.5473353055700711E-3</v>
      </c>
      <c r="G339" s="57">
        <f t="shared" si="26"/>
        <v>117.45859120006453</v>
      </c>
      <c r="H339" s="57">
        <f t="shared" si="29"/>
        <v>100.8897855597977</v>
      </c>
    </row>
    <row r="340" spans="1:8" x14ac:dyDescent="0.25">
      <c r="A340" s="1">
        <v>41036</v>
      </c>
      <c r="B340" s="3">
        <v>35.543267999999998</v>
      </c>
      <c r="C340" s="11">
        <f t="shared" si="27"/>
        <v>-2.5049585314271842E-3</v>
      </c>
      <c r="D340" s="3">
        <v>64.760002</v>
      </c>
      <c r="E340" s="58">
        <f t="shared" si="25"/>
        <v>10647.60002</v>
      </c>
      <c r="F340" s="11">
        <f t="shared" si="28"/>
        <v>5.6358598825007855E-5</v>
      </c>
      <c r="G340" s="57">
        <f t="shared" si="26"/>
        <v>117.16436229994851</v>
      </c>
      <c r="H340" s="57">
        <f t="shared" si="29"/>
        <v>100.8954715667476</v>
      </c>
    </row>
    <row r="341" spans="1:8" x14ac:dyDescent="0.25">
      <c r="A341" s="1">
        <v>41037</v>
      </c>
      <c r="B341" s="3">
        <v>36.230569000000003</v>
      </c>
      <c r="C341" s="11">
        <f t="shared" si="27"/>
        <v>1.9337023258525498E-2</v>
      </c>
      <c r="D341" s="3">
        <v>64.519997000000004</v>
      </c>
      <c r="E341" s="58">
        <f t="shared" si="25"/>
        <v>10645.19997</v>
      </c>
      <c r="F341" s="11">
        <f t="shared" si="28"/>
        <v>-2.2540760316804164E-4</v>
      </c>
      <c r="G341" s="57">
        <f t="shared" si="26"/>
        <v>119.42997229881291</v>
      </c>
      <c r="H341" s="57">
        <f t="shared" si="29"/>
        <v>100.87272896033123</v>
      </c>
    </row>
    <row r="342" spans="1:8" x14ac:dyDescent="0.25">
      <c r="A342" s="1">
        <v>41038</v>
      </c>
      <c r="B342" s="3">
        <v>36.551904999999998</v>
      </c>
      <c r="C342" s="11">
        <f t="shared" si="27"/>
        <v>8.8691955127725205E-3</v>
      </c>
      <c r="D342" s="3">
        <v>64.319999999999993</v>
      </c>
      <c r="E342" s="58">
        <f t="shared" si="25"/>
        <v>10643.2</v>
      </c>
      <c r="F342" s="11">
        <f t="shared" si="28"/>
        <v>-1.8787528704347476E-4</v>
      </c>
      <c r="G342" s="57">
        <f t="shared" si="26"/>
        <v>120.48922007321607</v>
      </c>
      <c r="H342" s="57">
        <f t="shared" si="29"/>
        <v>100.85377746742296</v>
      </c>
    </row>
    <row r="343" spans="1:8" x14ac:dyDescent="0.25">
      <c r="A343" s="1">
        <v>41039</v>
      </c>
      <c r="B343" s="3">
        <v>36.757201999999999</v>
      </c>
      <c r="C343" s="11">
        <f t="shared" si="27"/>
        <v>5.6165882462214109E-3</v>
      </c>
      <c r="D343" s="3">
        <v>64.190002000000007</v>
      </c>
      <c r="E343" s="58">
        <f t="shared" si="25"/>
        <v>10641.900020000001</v>
      </c>
      <c r="F343" s="11">
        <f t="shared" si="28"/>
        <v>-1.2214183704147038E-4</v>
      </c>
      <c r="G343" s="57">
        <f t="shared" si="26"/>
        <v>121.16595841047568</v>
      </c>
      <c r="H343" s="57">
        <f t="shared" si="29"/>
        <v>100.84145900177052</v>
      </c>
    </row>
    <row r="344" spans="1:8" x14ac:dyDescent="0.25">
      <c r="A344" s="1">
        <v>41040</v>
      </c>
      <c r="B344" s="3">
        <v>36.551904999999998</v>
      </c>
      <c r="C344" s="11">
        <f t="shared" si="27"/>
        <v>-5.5852183743474709E-3</v>
      </c>
      <c r="D344" s="3">
        <v>64.180000000000007</v>
      </c>
      <c r="E344" s="58">
        <f t="shared" si="25"/>
        <v>10641.8</v>
      </c>
      <c r="F344" s="11">
        <f t="shared" si="28"/>
        <v>-9.3986975834863677E-6</v>
      </c>
      <c r="G344" s="57">
        <f t="shared" si="26"/>
        <v>120.48922007321607</v>
      </c>
      <c r="H344" s="57">
        <f t="shared" si="29"/>
        <v>100.84051122339348</v>
      </c>
    </row>
    <row r="345" spans="1:8" x14ac:dyDescent="0.25">
      <c r="A345" s="1">
        <v>41043</v>
      </c>
      <c r="B345" s="3">
        <v>36.426941999999997</v>
      </c>
      <c r="C345" s="11">
        <f t="shared" si="27"/>
        <v>-3.4187821400827414E-3</v>
      </c>
      <c r="D345" s="3">
        <v>63.580002</v>
      </c>
      <c r="E345" s="58">
        <f t="shared" si="25"/>
        <v>10635.800020000001</v>
      </c>
      <c r="F345" s="11">
        <f t="shared" si="28"/>
        <v>-5.6381251292062309E-4</v>
      </c>
      <c r="G345" s="57">
        <f t="shared" si="26"/>
        <v>120.07729367955727</v>
      </c>
      <c r="H345" s="57">
        <f t="shared" si="29"/>
        <v>100.78365608135641</v>
      </c>
    </row>
    <row r="346" spans="1:8" x14ac:dyDescent="0.25">
      <c r="A346" s="1">
        <v>41044</v>
      </c>
      <c r="B346" s="3">
        <v>36.087752999999999</v>
      </c>
      <c r="C346" s="11">
        <f t="shared" si="27"/>
        <v>-9.311487085575219E-3</v>
      </c>
      <c r="D346" s="3">
        <v>63.369999</v>
      </c>
      <c r="E346" s="58">
        <f t="shared" si="25"/>
        <v>10633.699989999999</v>
      </c>
      <c r="F346" s="11">
        <f t="shared" si="28"/>
        <v>-1.9744918069655701E-4</v>
      </c>
      <c r="G346" s="57">
        <f t="shared" si="26"/>
        <v>118.95919551018926</v>
      </c>
      <c r="H346" s="57">
        <f t="shared" si="29"/>
        <v>100.76375643103555</v>
      </c>
    </row>
    <row r="347" spans="1:8" x14ac:dyDescent="0.25">
      <c r="A347" s="1">
        <v>41045</v>
      </c>
      <c r="B347" s="3">
        <v>36.676867999999999</v>
      </c>
      <c r="C347" s="11">
        <f t="shared" si="27"/>
        <v>1.6324513194268416E-2</v>
      </c>
      <c r="D347" s="3">
        <v>62.939999</v>
      </c>
      <c r="E347" s="58">
        <f t="shared" si="25"/>
        <v>10629.39999</v>
      </c>
      <c r="F347" s="11">
        <f t="shared" si="28"/>
        <v>-4.0437477115613763E-4</v>
      </c>
      <c r="G347" s="57">
        <f t="shared" si="26"/>
        <v>120.90114646687491</v>
      </c>
      <c r="H347" s="57">
        <f t="shared" si="29"/>
        <v>100.72301011008791</v>
      </c>
    </row>
    <row r="348" spans="1:8" x14ac:dyDescent="0.25">
      <c r="A348" s="1">
        <v>41046</v>
      </c>
      <c r="B348" s="3">
        <v>36.444794000000002</v>
      </c>
      <c r="C348" s="11">
        <f t="shared" si="27"/>
        <v>-6.3275304750666618E-3</v>
      </c>
      <c r="D348" s="3">
        <v>61.610000999999997</v>
      </c>
      <c r="E348" s="58">
        <f t="shared" si="25"/>
        <v>10616.10001</v>
      </c>
      <c r="F348" s="11">
        <f t="shared" si="28"/>
        <v>-1.2512446622116229E-3</v>
      </c>
      <c r="G348" s="57">
        <f t="shared" si="26"/>
        <v>120.13614077813526</v>
      </c>
      <c r="H348" s="57">
        <f t="shared" si="29"/>
        <v>100.59698098132579</v>
      </c>
    </row>
    <row r="349" spans="1:8" x14ac:dyDescent="0.25">
      <c r="A349" s="1">
        <v>41047</v>
      </c>
      <c r="B349" s="3">
        <v>35.927084999999998</v>
      </c>
      <c r="C349" s="11">
        <f t="shared" si="27"/>
        <v>-1.4205293628494745E-2</v>
      </c>
      <c r="D349" s="3">
        <v>60.810001</v>
      </c>
      <c r="E349" s="58">
        <f t="shared" si="25"/>
        <v>10608.10001</v>
      </c>
      <c r="F349" s="11">
        <f t="shared" si="28"/>
        <v>-7.5357240346871979E-4</v>
      </c>
      <c r="G349" s="57">
        <f t="shared" si="26"/>
        <v>118.42957162298767</v>
      </c>
      <c r="H349" s="57">
        <f t="shared" si="29"/>
        <v>100.52117387258599</v>
      </c>
    </row>
    <row r="350" spans="1:8" x14ac:dyDescent="0.25">
      <c r="A350" s="1">
        <v>41050</v>
      </c>
      <c r="B350" s="3">
        <v>36.212716</v>
      </c>
      <c r="C350" s="11">
        <f t="shared" si="27"/>
        <v>7.9502971087134465E-3</v>
      </c>
      <c r="D350" s="3">
        <v>62.509998000000003</v>
      </c>
      <c r="E350" s="58">
        <f t="shared" si="25"/>
        <v>10625.099980000001</v>
      </c>
      <c r="F350" s="11">
        <f t="shared" si="28"/>
        <v>1.6025461660406006E-3</v>
      </c>
      <c r="G350" s="57">
        <f t="shared" si="26"/>
        <v>119.37112190384809</v>
      </c>
      <c r="H350" s="57">
        <f t="shared" si="29"/>
        <v>100.68226369438139</v>
      </c>
    </row>
    <row r="351" spans="1:8" x14ac:dyDescent="0.25">
      <c r="A351" s="1">
        <v>41051</v>
      </c>
      <c r="B351" s="3">
        <v>36.516199999999998</v>
      </c>
      <c r="C351" s="11">
        <f t="shared" si="27"/>
        <v>8.3805920550117652E-3</v>
      </c>
      <c r="D351" s="3">
        <v>62.439999</v>
      </c>
      <c r="E351" s="58">
        <f t="shared" si="25"/>
        <v>10624.39999</v>
      </c>
      <c r="F351" s="11">
        <f t="shared" si="28"/>
        <v>-6.5880791834297648E-5</v>
      </c>
      <c r="G351" s="57">
        <f t="shared" si="26"/>
        <v>120.37152257967333</v>
      </c>
      <c r="H351" s="57">
        <f t="shared" si="29"/>
        <v>100.67563066712553</v>
      </c>
    </row>
    <row r="352" spans="1:8" x14ac:dyDescent="0.25">
      <c r="A352" s="1">
        <v>41052</v>
      </c>
      <c r="B352" s="3">
        <v>36.703645000000002</v>
      </c>
      <c r="C352" s="11">
        <f t="shared" si="27"/>
        <v>5.133201154556166E-3</v>
      </c>
      <c r="D352" s="3">
        <v>62.560001</v>
      </c>
      <c r="E352" s="58">
        <f t="shared" si="25"/>
        <v>10625.60001</v>
      </c>
      <c r="F352" s="11">
        <f t="shared" si="28"/>
        <v>1.129494372510181E-4</v>
      </c>
      <c r="G352" s="57">
        <f t="shared" si="26"/>
        <v>120.98941381835499</v>
      </c>
      <c r="H352" s="57">
        <f t="shared" si="29"/>
        <v>100.68700192295427</v>
      </c>
    </row>
    <row r="353" spans="1:8" x14ac:dyDescent="0.25">
      <c r="A353" s="1">
        <v>41053</v>
      </c>
      <c r="B353" s="3">
        <v>36.382308999999999</v>
      </c>
      <c r="C353" s="11">
        <f t="shared" si="27"/>
        <v>-8.7548797946362614E-3</v>
      </c>
      <c r="D353" s="3">
        <v>62.150002000000001</v>
      </c>
      <c r="E353" s="58">
        <f t="shared" si="25"/>
        <v>10621.500019999999</v>
      </c>
      <c r="F353" s="11">
        <f t="shared" si="28"/>
        <v>-3.8585962168178928E-4</v>
      </c>
      <c r="G353" s="57">
        <f t="shared" si="26"/>
        <v>119.93016604395179</v>
      </c>
      <c r="H353" s="57">
        <f t="shared" si="29"/>
        <v>100.648150874484</v>
      </c>
    </row>
    <row r="354" spans="1:8" x14ac:dyDescent="0.25">
      <c r="A354" s="1">
        <v>41054</v>
      </c>
      <c r="B354" s="3">
        <v>36.676867999999999</v>
      </c>
      <c r="C354" s="11">
        <f t="shared" si="27"/>
        <v>8.0962151137796007E-3</v>
      </c>
      <c r="D354" s="3">
        <v>62.07</v>
      </c>
      <c r="E354" s="58">
        <f t="shared" si="25"/>
        <v>10620.7</v>
      </c>
      <c r="F354" s="11">
        <f t="shared" si="28"/>
        <v>-7.5320811419512395E-5</v>
      </c>
      <c r="G354" s="57">
        <f t="shared" si="26"/>
        <v>120.90114646687492</v>
      </c>
      <c r="H354" s="57">
        <f t="shared" si="29"/>
        <v>100.64056997409227</v>
      </c>
    </row>
    <row r="355" spans="1:8" x14ac:dyDescent="0.25">
      <c r="A355" s="1">
        <v>41058</v>
      </c>
      <c r="B355" s="3">
        <v>36.685791999999999</v>
      </c>
      <c r="C355" s="11">
        <f t="shared" si="27"/>
        <v>2.4331412376870284E-4</v>
      </c>
      <c r="D355" s="3">
        <v>62.860000999999997</v>
      </c>
      <c r="E355" s="58">
        <f t="shared" si="25"/>
        <v>10628.60001</v>
      </c>
      <c r="F355" s="11">
        <f t="shared" si="28"/>
        <v>7.4383138587846213E-4</v>
      </c>
      <c r="G355" s="57">
        <f t="shared" si="26"/>
        <v>120.93056342339014</v>
      </c>
      <c r="H355" s="57">
        <f t="shared" si="29"/>
        <v>100.71542958873171</v>
      </c>
    </row>
    <row r="356" spans="1:8" x14ac:dyDescent="0.25">
      <c r="A356" s="1">
        <v>41059</v>
      </c>
      <c r="B356" s="3">
        <v>36.676867999999999</v>
      </c>
      <c r="C356" s="11">
        <f t="shared" si="27"/>
        <v>-2.4325493640699856E-4</v>
      </c>
      <c r="D356" s="3">
        <v>62.330002</v>
      </c>
      <c r="E356" s="58">
        <f t="shared" si="25"/>
        <v>10623.300020000001</v>
      </c>
      <c r="F356" s="11">
        <f t="shared" si="28"/>
        <v>-4.9865363218231837E-4</v>
      </c>
      <c r="G356" s="57">
        <f t="shared" si="26"/>
        <v>120.90114646687492</v>
      </c>
      <c r="H356" s="57">
        <f t="shared" si="29"/>
        <v>100.66520747395049</v>
      </c>
    </row>
    <row r="357" spans="1:8" x14ac:dyDescent="0.25">
      <c r="A357" s="1">
        <v>41060</v>
      </c>
      <c r="B357" s="3">
        <v>36.828608000000003</v>
      </c>
      <c r="C357" s="11">
        <f t="shared" si="27"/>
        <v>4.1372125885995436E-3</v>
      </c>
      <c r="D357" s="3">
        <v>62.060001</v>
      </c>
      <c r="E357" s="58">
        <f t="shared" si="25"/>
        <v>10620.60001</v>
      </c>
      <c r="F357" s="11">
        <f t="shared" si="28"/>
        <v>-2.5415925323743938E-4</v>
      </c>
      <c r="G357" s="57">
        <f t="shared" si="26"/>
        <v>121.40134021201378</v>
      </c>
      <c r="H357" s="57">
        <f t="shared" si="29"/>
        <v>100.63962247999191</v>
      </c>
    </row>
    <row r="358" spans="1:8" x14ac:dyDescent="0.25">
      <c r="A358" s="1">
        <v>41061</v>
      </c>
      <c r="B358" s="3">
        <v>36.266274000000003</v>
      </c>
      <c r="C358" s="11">
        <f t="shared" si="27"/>
        <v>-1.52689452721102E-2</v>
      </c>
      <c r="D358" s="3">
        <v>60.41</v>
      </c>
      <c r="E358" s="58">
        <f t="shared" si="25"/>
        <v>10604.1</v>
      </c>
      <c r="F358" s="11">
        <f t="shared" si="28"/>
        <v>-1.5535854833497065E-3</v>
      </c>
      <c r="G358" s="57">
        <f t="shared" si="26"/>
        <v>119.54766979235571</v>
      </c>
      <c r="H358" s="57">
        <f t="shared" si="29"/>
        <v>100.4832702234572</v>
      </c>
    </row>
    <row r="359" spans="1:8" x14ac:dyDescent="0.25">
      <c r="A359" s="1">
        <v>41064</v>
      </c>
      <c r="B359" s="3">
        <v>36.444794000000002</v>
      </c>
      <c r="C359" s="11">
        <f t="shared" si="27"/>
        <v>4.9224797672900965E-3</v>
      </c>
      <c r="D359" s="3">
        <v>60.869999</v>
      </c>
      <c r="E359" s="58">
        <f t="shared" si="25"/>
        <v>10608.699989999999</v>
      </c>
      <c r="F359" s="11">
        <f t="shared" si="28"/>
        <v>4.3379353269007247E-4</v>
      </c>
      <c r="G359" s="57">
        <f t="shared" si="26"/>
        <v>120.13614077813524</v>
      </c>
      <c r="H359" s="57">
        <f t="shared" si="29"/>
        <v>100.52685921622368</v>
      </c>
    </row>
    <row r="360" spans="1:8" x14ac:dyDescent="0.25">
      <c r="A360" s="1">
        <v>41065</v>
      </c>
      <c r="B360" s="3">
        <v>36.453718000000002</v>
      </c>
      <c r="C360" s="11">
        <f t="shared" si="27"/>
        <v>2.4486350505919656E-4</v>
      </c>
      <c r="D360" s="3">
        <v>61.119999</v>
      </c>
      <c r="E360" s="58">
        <f t="shared" si="25"/>
        <v>10611.199989999999</v>
      </c>
      <c r="F360" s="11">
        <f t="shared" si="28"/>
        <v>2.3565564134687159E-4</v>
      </c>
      <c r="G360" s="57">
        <f t="shared" si="26"/>
        <v>120.16555773465045</v>
      </c>
      <c r="H360" s="57">
        <f t="shared" si="29"/>
        <v>100.55054893770487</v>
      </c>
    </row>
    <row r="361" spans="1:8" x14ac:dyDescent="0.25">
      <c r="A361" s="1">
        <v>41066</v>
      </c>
      <c r="B361" s="3">
        <v>36.944647000000003</v>
      </c>
      <c r="C361" s="11">
        <f t="shared" si="27"/>
        <v>1.3467185980864866E-2</v>
      </c>
      <c r="D361" s="3">
        <v>62.52</v>
      </c>
      <c r="E361" s="58">
        <f t="shared" si="25"/>
        <v>10625.2</v>
      </c>
      <c r="F361" s="11">
        <f t="shared" si="28"/>
        <v>1.319361619156663E-3</v>
      </c>
      <c r="G361" s="57">
        <f t="shared" si="26"/>
        <v>121.78384964915733</v>
      </c>
      <c r="H361" s="57">
        <f t="shared" si="29"/>
        <v>100.68321147275842</v>
      </c>
    </row>
    <row r="362" spans="1:8" x14ac:dyDescent="0.25">
      <c r="A362" s="1">
        <v>41067</v>
      </c>
      <c r="B362" s="3">
        <v>37.364168999999997</v>
      </c>
      <c r="C362" s="11">
        <f t="shared" si="27"/>
        <v>1.1355420448326208E-2</v>
      </c>
      <c r="D362" s="3">
        <v>62.27</v>
      </c>
      <c r="E362" s="58">
        <f t="shared" si="25"/>
        <v>10622.7</v>
      </c>
      <c r="F362" s="11">
        <f t="shared" si="28"/>
        <v>-2.3528968866468394E-4</v>
      </c>
      <c r="G362" s="57">
        <f t="shared" si="26"/>
        <v>123.16675646573925</v>
      </c>
      <c r="H362" s="57">
        <f t="shared" si="29"/>
        <v>100.65952175127723</v>
      </c>
    </row>
    <row r="363" spans="1:8" x14ac:dyDescent="0.25">
      <c r="A363" s="1">
        <v>41068</v>
      </c>
      <c r="B363" s="3">
        <v>38.060395</v>
      </c>
      <c r="C363" s="11">
        <f t="shared" si="27"/>
        <v>1.8633520258405933E-2</v>
      </c>
      <c r="D363" s="3">
        <v>62.869999</v>
      </c>
      <c r="E363" s="58">
        <f t="shared" si="25"/>
        <v>10628.699989999999</v>
      </c>
      <c r="F363" s="11">
        <f t="shared" si="28"/>
        <v>5.6482720965464841E-4</v>
      </c>
      <c r="G363" s="57">
        <f t="shared" si="26"/>
        <v>125.46178671750577</v>
      </c>
      <c r="H363" s="57">
        <f t="shared" si="29"/>
        <v>100.71637698807316</v>
      </c>
    </row>
    <row r="364" spans="1:8" x14ac:dyDescent="0.25">
      <c r="A364" s="1">
        <v>41071</v>
      </c>
      <c r="B364" s="3">
        <v>37.890802000000001</v>
      </c>
      <c r="C364" s="11">
        <f t="shared" si="27"/>
        <v>-4.4558917478391647E-3</v>
      </c>
      <c r="D364" s="3">
        <v>61.810001</v>
      </c>
      <c r="E364" s="58">
        <f t="shared" si="25"/>
        <v>10618.10001</v>
      </c>
      <c r="F364" s="11">
        <f t="shared" si="28"/>
        <v>-9.9729788308749231E-4</v>
      </c>
      <c r="G364" s="57">
        <f t="shared" si="26"/>
        <v>124.90274257740209</v>
      </c>
      <c r="H364" s="57">
        <f t="shared" si="29"/>
        <v>100.61593275851072</v>
      </c>
    </row>
    <row r="365" spans="1:8" x14ac:dyDescent="0.25">
      <c r="A365" s="1">
        <v>41072</v>
      </c>
      <c r="B365" s="3">
        <v>38.961920999999997</v>
      </c>
      <c r="C365" s="11">
        <f t="shared" si="27"/>
        <v>2.8268575576732208E-2</v>
      </c>
      <c r="D365" s="3">
        <v>62.560001</v>
      </c>
      <c r="E365" s="58">
        <f t="shared" si="25"/>
        <v>10625.60001</v>
      </c>
      <c r="F365" s="11">
        <f t="shared" si="28"/>
        <v>7.0634105846964989E-4</v>
      </c>
      <c r="G365" s="57">
        <f t="shared" si="26"/>
        <v>128.43356519569252</v>
      </c>
      <c r="H365" s="57">
        <f t="shared" si="29"/>
        <v>100.68700192295427</v>
      </c>
    </row>
    <row r="366" spans="1:8" x14ac:dyDescent="0.25">
      <c r="A366" s="1">
        <v>41073</v>
      </c>
      <c r="B366" s="3">
        <v>38.578104000000003</v>
      </c>
      <c r="C366" s="11">
        <f t="shared" si="27"/>
        <v>-9.8510799814001335E-3</v>
      </c>
      <c r="D366" s="3">
        <v>62.130001</v>
      </c>
      <c r="E366" s="58">
        <f t="shared" si="25"/>
        <v>10621.300010000001</v>
      </c>
      <c r="F366" s="11">
        <f t="shared" si="28"/>
        <v>-4.046830292832821E-4</v>
      </c>
      <c r="G366" s="57">
        <f t="shared" si="26"/>
        <v>127.16835587265339</v>
      </c>
      <c r="H366" s="57">
        <f t="shared" si="29"/>
        <v>100.64625560200663</v>
      </c>
    </row>
    <row r="367" spans="1:8" x14ac:dyDescent="0.25">
      <c r="A367" s="1">
        <v>41074</v>
      </c>
      <c r="B367" s="3">
        <v>38.569105</v>
      </c>
      <c r="C367" s="11">
        <f t="shared" si="27"/>
        <v>-2.332670366590039E-4</v>
      </c>
      <c r="D367" s="3">
        <v>62.360000999999997</v>
      </c>
      <c r="E367" s="58">
        <f t="shared" si="25"/>
        <v>10623.60001</v>
      </c>
      <c r="F367" s="11">
        <f t="shared" si="28"/>
        <v>2.1654599699036956E-4</v>
      </c>
      <c r="G367" s="57">
        <f t="shared" si="26"/>
        <v>127.13869168712218</v>
      </c>
      <c r="H367" s="57">
        <f t="shared" si="29"/>
        <v>100.66805014576931</v>
      </c>
    </row>
    <row r="368" spans="1:8" x14ac:dyDescent="0.25">
      <c r="A368" s="1">
        <v>41075</v>
      </c>
      <c r="B368" s="3">
        <v>38.407162999999997</v>
      </c>
      <c r="C368" s="11">
        <f t="shared" si="27"/>
        <v>-4.1987492320603075E-3</v>
      </c>
      <c r="D368" s="3">
        <v>62.990001999999997</v>
      </c>
      <c r="E368" s="58">
        <f t="shared" si="25"/>
        <v>10629.900019999999</v>
      </c>
      <c r="F368" s="11">
        <f t="shared" si="28"/>
        <v>5.9302025622847408E-4</v>
      </c>
      <c r="G368" s="57">
        <f t="shared" si="26"/>
        <v>126.60486820303572</v>
      </c>
      <c r="H368" s="57">
        <f t="shared" si="29"/>
        <v>100.72774833866079</v>
      </c>
    </row>
    <row r="369" spans="1:8" x14ac:dyDescent="0.25">
      <c r="A369" s="1">
        <v>41078</v>
      </c>
      <c r="B369" s="3">
        <v>38.596097999999998</v>
      </c>
      <c r="C369" s="11">
        <f t="shared" si="27"/>
        <v>4.9192646694576417E-3</v>
      </c>
      <c r="D369" s="3">
        <v>63.580002</v>
      </c>
      <c r="E369" s="58">
        <f t="shared" si="25"/>
        <v>10635.800020000001</v>
      </c>
      <c r="F369" s="11">
        <f t="shared" si="28"/>
        <v>5.5503814606917216E-4</v>
      </c>
      <c r="G369" s="57">
        <f t="shared" si="26"/>
        <v>127.22767105816826</v>
      </c>
      <c r="H369" s="57">
        <f t="shared" si="29"/>
        <v>100.78365608135641</v>
      </c>
    </row>
    <row r="370" spans="1:8" x14ac:dyDescent="0.25">
      <c r="A370" s="1">
        <v>41079</v>
      </c>
      <c r="B370" s="3">
        <v>38.524121999999998</v>
      </c>
      <c r="C370" s="11">
        <f t="shared" si="27"/>
        <v>-1.864851726721167E-3</v>
      </c>
      <c r="D370" s="3">
        <v>64.239998</v>
      </c>
      <c r="E370" s="58">
        <f t="shared" si="25"/>
        <v>10642.39998</v>
      </c>
      <c r="F370" s="11">
        <f t="shared" si="28"/>
        <v>6.2054194208133997E-4</v>
      </c>
      <c r="G370" s="57">
        <f t="shared" si="26"/>
        <v>126.99041031610872</v>
      </c>
      <c r="H370" s="57">
        <f t="shared" si="29"/>
        <v>100.84619656703119</v>
      </c>
    </row>
    <row r="371" spans="1:8" x14ac:dyDescent="0.25">
      <c r="A371" s="1">
        <v>41080</v>
      </c>
      <c r="B371" s="3">
        <v>38.380173999999997</v>
      </c>
      <c r="C371" s="11">
        <f t="shared" si="27"/>
        <v>-3.7365679612374227E-3</v>
      </c>
      <c r="D371" s="3">
        <v>64.290001000000004</v>
      </c>
      <c r="E371" s="58">
        <f t="shared" si="25"/>
        <v>10642.900009999999</v>
      </c>
      <c r="F371" s="11">
        <f t="shared" si="28"/>
        <v>4.6984702786865388E-5</v>
      </c>
      <c r="G371" s="57">
        <f t="shared" si="26"/>
        <v>126.51590201753716</v>
      </c>
      <c r="H371" s="57">
        <f t="shared" si="29"/>
        <v>100.85093479560408</v>
      </c>
    </row>
    <row r="372" spans="1:8" x14ac:dyDescent="0.25">
      <c r="A372" s="1">
        <v>41081</v>
      </c>
      <c r="B372" s="3">
        <v>37.984318000000002</v>
      </c>
      <c r="C372" s="11">
        <f t="shared" si="27"/>
        <v>-1.0314075178502184E-2</v>
      </c>
      <c r="D372" s="3">
        <v>62.689999</v>
      </c>
      <c r="E372" s="58">
        <f t="shared" si="25"/>
        <v>10626.89999</v>
      </c>
      <c r="F372" s="11">
        <f t="shared" si="28"/>
        <v>-1.5033515287154798E-3</v>
      </c>
      <c r="G372" s="57">
        <f t="shared" si="26"/>
        <v>125.21100749285227</v>
      </c>
      <c r="H372" s="57">
        <f t="shared" si="29"/>
        <v>100.69932038860672</v>
      </c>
    </row>
    <row r="373" spans="1:8" x14ac:dyDescent="0.25">
      <c r="A373" s="1">
        <v>41082</v>
      </c>
      <c r="B373" s="3">
        <v>38.596097999999998</v>
      </c>
      <c r="C373" s="11">
        <f t="shared" si="27"/>
        <v>1.6106120425802985E-2</v>
      </c>
      <c r="D373" s="3">
        <v>63.349997999999999</v>
      </c>
      <c r="E373" s="58">
        <f t="shared" si="25"/>
        <v>10633.499980000001</v>
      </c>
      <c r="F373" s="11">
        <f t="shared" si="28"/>
        <v>6.2106446905600514E-4</v>
      </c>
      <c r="G373" s="57">
        <f t="shared" si="26"/>
        <v>127.22767105816828</v>
      </c>
      <c r="H373" s="57">
        <f t="shared" si="29"/>
        <v>100.76186115855818</v>
      </c>
    </row>
    <row r="374" spans="1:8" x14ac:dyDescent="0.25">
      <c r="A374" s="1">
        <v>41085</v>
      </c>
      <c r="B374" s="3">
        <v>38.380173999999997</v>
      </c>
      <c r="C374" s="11">
        <f t="shared" si="27"/>
        <v>-5.5944515427440653E-3</v>
      </c>
      <c r="D374" s="3">
        <v>62.130001</v>
      </c>
      <c r="E374" s="58">
        <f t="shared" si="25"/>
        <v>10621.300010000001</v>
      </c>
      <c r="F374" s="11">
        <f t="shared" si="28"/>
        <v>-1.1473146210510142E-3</v>
      </c>
      <c r="G374" s="57">
        <f t="shared" si="26"/>
        <v>126.51590201753717</v>
      </c>
      <c r="H374" s="57">
        <f t="shared" si="29"/>
        <v>100.64625560200665</v>
      </c>
    </row>
    <row r="375" spans="1:8" x14ac:dyDescent="0.25">
      <c r="A375" s="1">
        <v>41086</v>
      </c>
      <c r="B375" s="3">
        <v>38.254219999999997</v>
      </c>
      <c r="C375" s="11">
        <f t="shared" si="27"/>
        <v>-3.281746455865472E-3</v>
      </c>
      <c r="D375" s="3">
        <v>62.52</v>
      </c>
      <c r="E375" s="58">
        <f t="shared" si="25"/>
        <v>10625.2</v>
      </c>
      <c r="F375" s="11">
        <f t="shared" si="28"/>
        <v>3.6718574904465845E-4</v>
      </c>
      <c r="G375" s="57">
        <f t="shared" si="26"/>
        <v>126.1007089044805</v>
      </c>
      <c r="H375" s="57">
        <f t="shared" si="29"/>
        <v>100.6832114727584</v>
      </c>
    </row>
    <row r="376" spans="1:8" x14ac:dyDescent="0.25">
      <c r="A376" s="1">
        <v>41087</v>
      </c>
      <c r="B376" s="3">
        <v>38.497132999999998</v>
      </c>
      <c r="C376" s="11">
        <f t="shared" si="27"/>
        <v>6.3499660952439103E-3</v>
      </c>
      <c r="D376" s="3">
        <v>62.900002000000001</v>
      </c>
      <c r="E376" s="58">
        <f t="shared" si="25"/>
        <v>10629.000019999999</v>
      </c>
      <c r="F376" s="11">
        <f t="shared" si="28"/>
        <v>3.5764220908771288E-4</v>
      </c>
      <c r="G376" s="57">
        <f t="shared" si="26"/>
        <v>126.90144413061017</v>
      </c>
      <c r="H376" s="57">
        <f t="shared" si="29"/>
        <v>100.71922003892756</v>
      </c>
    </row>
    <row r="377" spans="1:8" x14ac:dyDescent="0.25">
      <c r="A377" s="1">
        <v>41088</v>
      </c>
      <c r="B377" s="3">
        <v>39.108913000000001</v>
      </c>
      <c r="C377" s="11">
        <f t="shared" si="27"/>
        <v>1.5891573016619268E-2</v>
      </c>
      <c r="D377" s="3">
        <v>62.200001</v>
      </c>
      <c r="E377" s="58">
        <f t="shared" si="25"/>
        <v>10622.00001</v>
      </c>
      <c r="F377" s="11">
        <f t="shared" si="28"/>
        <v>-6.5857653465313927E-4</v>
      </c>
      <c r="G377" s="57">
        <f t="shared" si="26"/>
        <v>128.91810769592621</v>
      </c>
      <c r="H377" s="57">
        <f t="shared" si="29"/>
        <v>100.65288872402135</v>
      </c>
    </row>
    <row r="378" spans="1:8" x14ac:dyDescent="0.25">
      <c r="A378" s="1">
        <v>41089</v>
      </c>
      <c r="B378" s="3">
        <v>39.360821000000001</v>
      </c>
      <c r="C378" s="11">
        <f t="shared" si="27"/>
        <v>6.4411915513990442E-3</v>
      </c>
      <c r="D378" s="3">
        <v>64.160004000000001</v>
      </c>
      <c r="E378" s="58">
        <f t="shared" si="25"/>
        <v>10641.600039999999</v>
      </c>
      <c r="F378" s="11">
        <f t="shared" si="28"/>
        <v>1.845229710181445E-3</v>
      </c>
      <c r="G378" s="57">
        <f t="shared" si="26"/>
        <v>129.74849392203956</v>
      </c>
      <c r="H378" s="57">
        <f t="shared" si="29"/>
        <v>100.83861642471049</v>
      </c>
    </row>
    <row r="379" spans="1:8" x14ac:dyDescent="0.25">
      <c r="A379" s="1">
        <v>41092</v>
      </c>
      <c r="B379" s="3">
        <v>39.171889999999998</v>
      </c>
      <c r="C379" s="11">
        <f t="shared" si="27"/>
        <v>-4.7999760980596343E-3</v>
      </c>
      <c r="D379" s="3">
        <v>64.349997999999999</v>
      </c>
      <c r="E379" s="58">
        <f t="shared" si="25"/>
        <v>10643.499980000001</v>
      </c>
      <c r="F379" s="11">
        <f t="shared" si="28"/>
        <v>1.7853894084156465E-4</v>
      </c>
      <c r="G379" s="57">
        <f t="shared" si="26"/>
        <v>129.12570425245454</v>
      </c>
      <c r="H379" s="57">
        <f t="shared" si="29"/>
        <v>100.85662004448288</v>
      </c>
    </row>
    <row r="380" spans="1:8" x14ac:dyDescent="0.25">
      <c r="A380" s="1">
        <v>41093</v>
      </c>
      <c r="B380" s="3">
        <v>39.495773999999997</v>
      </c>
      <c r="C380" s="11">
        <f t="shared" si="27"/>
        <v>8.2682760520362848E-3</v>
      </c>
      <c r="D380" s="3">
        <v>64.889999000000003</v>
      </c>
      <c r="E380" s="58">
        <f t="shared" si="25"/>
        <v>10648.89999</v>
      </c>
      <c r="F380" s="11">
        <f t="shared" si="28"/>
        <v>5.0735284541235869E-4</v>
      </c>
      <c r="G380" s="57">
        <f t="shared" si="26"/>
        <v>130.19335122062742</v>
      </c>
      <c r="H380" s="57">
        <f t="shared" si="29"/>
        <v>100.90778993764111</v>
      </c>
    </row>
    <row r="381" spans="1:8" x14ac:dyDescent="0.25">
      <c r="A381" s="1">
        <v>41095</v>
      </c>
      <c r="B381" s="3">
        <v>39.513764000000002</v>
      </c>
      <c r="C381" s="11">
        <f t="shared" si="27"/>
        <v>4.5549176982845341E-4</v>
      </c>
      <c r="D381" s="3">
        <v>64.930000000000007</v>
      </c>
      <c r="E381" s="58">
        <f t="shared" si="25"/>
        <v>10649.3</v>
      </c>
      <c r="F381" s="11">
        <f t="shared" si="28"/>
        <v>3.756350424691927E-5</v>
      </c>
      <c r="G381" s="57">
        <f t="shared" si="26"/>
        <v>130.25265322059479</v>
      </c>
      <c r="H381" s="57">
        <f t="shared" si="29"/>
        <v>100.91158038783698</v>
      </c>
    </row>
    <row r="382" spans="1:8" x14ac:dyDescent="0.25">
      <c r="A382" s="1">
        <v>41096</v>
      </c>
      <c r="B382" s="3">
        <v>38.964964999999999</v>
      </c>
      <c r="C382" s="11">
        <f t="shared" si="27"/>
        <v>-1.3888805936078438E-2</v>
      </c>
      <c r="D382" s="3">
        <v>64.120002999999997</v>
      </c>
      <c r="E382" s="58">
        <f t="shared" si="25"/>
        <v>10641.20003</v>
      </c>
      <c r="F382" s="11">
        <f t="shared" si="28"/>
        <v>-7.6061055656233777E-4</v>
      </c>
      <c r="G382" s="57">
        <f t="shared" si="26"/>
        <v>128.44359939735463</v>
      </c>
      <c r="H382" s="57">
        <f t="shared" si="29"/>
        <v>100.8348259745146</v>
      </c>
    </row>
    <row r="383" spans="1:8" x14ac:dyDescent="0.25">
      <c r="A383" s="1">
        <v>41099</v>
      </c>
      <c r="B383" s="3">
        <v>38.892989</v>
      </c>
      <c r="C383" s="11">
        <f t="shared" si="27"/>
        <v>-1.847197860950199E-3</v>
      </c>
      <c r="D383" s="3">
        <v>64</v>
      </c>
      <c r="E383" s="58">
        <f t="shared" si="25"/>
        <v>10640</v>
      </c>
      <c r="F383" s="11">
        <f t="shared" si="28"/>
        <v>-1.1277205546524904E-4</v>
      </c>
      <c r="G383" s="57">
        <f t="shared" si="26"/>
        <v>128.2063386552951</v>
      </c>
      <c r="H383" s="57">
        <f t="shared" si="29"/>
        <v>100.82345462392698</v>
      </c>
    </row>
    <row r="384" spans="1:8" x14ac:dyDescent="0.25">
      <c r="A384" s="1">
        <v>41100</v>
      </c>
      <c r="B384" s="3">
        <v>39.441792</v>
      </c>
      <c r="C384" s="11">
        <f t="shared" si="27"/>
        <v>1.4110589443254143E-2</v>
      </c>
      <c r="D384" s="3">
        <v>63.369999</v>
      </c>
      <c r="E384" s="58">
        <f t="shared" si="25"/>
        <v>10633.699989999999</v>
      </c>
      <c r="F384" s="11">
        <f t="shared" si="28"/>
        <v>-5.9210620300759762E-4</v>
      </c>
      <c r="G384" s="57">
        <f t="shared" si="26"/>
        <v>130.01540566408275</v>
      </c>
      <c r="H384" s="57">
        <f t="shared" si="29"/>
        <v>100.76375643103549</v>
      </c>
    </row>
    <row r="385" spans="1:8" x14ac:dyDescent="0.25">
      <c r="A385" s="1">
        <v>41101</v>
      </c>
      <c r="B385" s="3">
        <v>39.252861000000003</v>
      </c>
      <c r="C385" s="11">
        <f t="shared" si="27"/>
        <v>-4.7901221120986749E-3</v>
      </c>
      <c r="D385" s="3">
        <v>63.02</v>
      </c>
      <c r="E385" s="58">
        <f t="shared" si="25"/>
        <v>10630.2</v>
      </c>
      <c r="F385" s="11">
        <f t="shared" si="28"/>
        <v>-3.2914131518566888E-4</v>
      </c>
      <c r="G385" s="57">
        <f t="shared" si="26"/>
        <v>129.39261599449773</v>
      </c>
      <c r="H385" s="57">
        <f t="shared" si="29"/>
        <v>100.73059091572073</v>
      </c>
    </row>
    <row r="386" spans="1:8" x14ac:dyDescent="0.25">
      <c r="A386" s="1">
        <v>41102</v>
      </c>
      <c r="B386" s="3">
        <v>39.315837999999999</v>
      </c>
      <c r="C386" s="11">
        <f t="shared" si="27"/>
        <v>1.6043926072037526E-3</v>
      </c>
      <c r="D386" s="3">
        <v>62.43</v>
      </c>
      <c r="E386" s="58">
        <f t="shared" si="25"/>
        <v>10624.3</v>
      </c>
      <c r="F386" s="11">
        <f t="shared" si="28"/>
        <v>-5.5502248311428335E-4</v>
      </c>
      <c r="G386" s="57">
        <f t="shared" si="26"/>
        <v>129.60021255102606</v>
      </c>
      <c r="H386" s="57">
        <f t="shared" si="29"/>
        <v>100.67468317302512</v>
      </c>
    </row>
    <row r="387" spans="1:8" x14ac:dyDescent="0.25">
      <c r="A387" s="1">
        <v>41103</v>
      </c>
      <c r="B387" s="3">
        <v>39.666710999999999</v>
      </c>
      <c r="C387" s="11">
        <f t="shared" si="27"/>
        <v>8.9244695738139937E-3</v>
      </c>
      <c r="D387" s="3">
        <v>63.380001</v>
      </c>
      <c r="E387" s="58">
        <f t="shared" ref="E387:E450" si="30">10000+(10*D387)</f>
        <v>10633.800010000001</v>
      </c>
      <c r="F387" s="11">
        <f t="shared" si="28"/>
        <v>8.9417749875300647E-4</v>
      </c>
      <c r="G387" s="57">
        <f t="shared" ref="G387:G450" si="31">G386*(1+C387)</f>
        <v>130.75682570469752</v>
      </c>
      <c r="H387" s="57">
        <f t="shared" si="29"/>
        <v>100.76470420941251</v>
      </c>
    </row>
    <row r="388" spans="1:8" x14ac:dyDescent="0.25">
      <c r="A388" s="1">
        <v>41106</v>
      </c>
      <c r="B388" s="3">
        <v>39.036937000000002</v>
      </c>
      <c r="C388" s="11">
        <f t="shared" ref="C388:C451" si="32">(B388-B387)/B387</f>
        <v>-1.5876637717707365E-2</v>
      </c>
      <c r="D388" s="3">
        <v>63.200001</v>
      </c>
      <c r="E388" s="58">
        <f t="shared" si="30"/>
        <v>10632.00001</v>
      </c>
      <c r="F388" s="11">
        <f t="shared" ref="F388:F451" si="33">(E388-E387)/E387</f>
        <v>-1.6927156785987845E-4</v>
      </c>
      <c r="G388" s="57">
        <f t="shared" si="31"/>
        <v>128.68084695386665</v>
      </c>
      <c r="H388" s="57">
        <f t="shared" ref="H388:H451" si="34">H387*(1+F388)</f>
        <v>100.74764760994606</v>
      </c>
    </row>
    <row r="389" spans="1:8" x14ac:dyDescent="0.25">
      <c r="A389" s="1">
        <v>41107</v>
      </c>
      <c r="B389" s="3">
        <v>39.261856000000002</v>
      </c>
      <c r="C389" s="11">
        <f t="shared" si="32"/>
        <v>5.7616969282195439E-3</v>
      </c>
      <c r="D389" s="3">
        <v>63.529998999999997</v>
      </c>
      <c r="E389" s="58">
        <f t="shared" si="30"/>
        <v>10635.29999</v>
      </c>
      <c r="F389" s="11">
        <f t="shared" si="33"/>
        <v>3.1038186577275761E-4</v>
      </c>
      <c r="G389" s="57">
        <f t="shared" si="31"/>
        <v>129.42226699448142</v>
      </c>
      <c r="H389" s="57">
        <f t="shared" si="34"/>
        <v>100.77891785278345</v>
      </c>
    </row>
    <row r="390" spans="1:8" x14ac:dyDescent="0.25">
      <c r="A390" s="1">
        <v>41108</v>
      </c>
      <c r="B390" s="3">
        <v>39.666710999999999</v>
      </c>
      <c r="C390" s="11">
        <f t="shared" si="32"/>
        <v>1.0311662291257901E-2</v>
      </c>
      <c r="D390" s="3">
        <v>64.389999000000003</v>
      </c>
      <c r="E390" s="58">
        <f t="shared" si="30"/>
        <v>10643.89999</v>
      </c>
      <c r="F390" s="11">
        <f t="shared" si="33"/>
        <v>8.0862787209450069E-4</v>
      </c>
      <c r="G390" s="57">
        <f t="shared" si="31"/>
        <v>130.75682570469752</v>
      </c>
      <c r="H390" s="57">
        <f t="shared" si="34"/>
        <v>100.86041049467873</v>
      </c>
    </row>
    <row r="391" spans="1:8" x14ac:dyDescent="0.25">
      <c r="A391" s="1">
        <v>41109</v>
      </c>
      <c r="B391" s="3">
        <v>39.540756999999999</v>
      </c>
      <c r="C391" s="11">
        <f t="shared" si="32"/>
        <v>-3.1753073754968021E-3</v>
      </c>
      <c r="D391" s="3">
        <v>65.099997999999999</v>
      </c>
      <c r="E391" s="58">
        <f t="shared" si="30"/>
        <v>10650.999980000001</v>
      </c>
      <c r="F391" s="11">
        <f t="shared" si="33"/>
        <v>6.6704779325915263E-4</v>
      </c>
      <c r="G391" s="57">
        <f t="shared" si="31"/>
        <v>130.34163259164086</v>
      </c>
      <c r="H391" s="57">
        <f t="shared" si="34"/>
        <v>100.92768920892641</v>
      </c>
    </row>
    <row r="392" spans="1:8" x14ac:dyDescent="0.25">
      <c r="A392" s="1">
        <v>41110</v>
      </c>
      <c r="B392" s="3">
        <v>39.387810000000002</v>
      </c>
      <c r="C392" s="11">
        <f t="shared" si="32"/>
        <v>-3.8680847713663527E-3</v>
      </c>
      <c r="D392" s="3">
        <v>64.239998</v>
      </c>
      <c r="E392" s="58">
        <f t="shared" si="30"/>
        <v>10642.39998</v>
      </c>
      <c r="F392" s="11">
        <f t="shared" si="33"/>
        <v>-8.0743592302592079E-4</v>
      </c>
      <c r="G392" s="57">
        <f t="shared" si="31"/>
        <v>129.83746010753811</v>
      </c>
      <c r="H392" s="57">
        <f t="shared" si="34"/>
        <v>100.84619656703113</v>
      </c>
    </row>
    <row r="393" spans="1:8" x14ac:dyDescent="0.25">
      <c r="A393" s="1">
        <v>41113</v>
      </c>
      <c r="B393" s="3">
        <v>39.135902000000002</v>
      </c>
      <c r="C393" s="11">
        <f t="shared" si="32"/>
        <v>-6.3955827957939328E-3</v>
      </c>
      <c r="D393" s="3">
        <v>63.459999000000003</v>
      </c>
      <c r="E393" s="58">
        <f t="shared" si="30"/>
        <v>10634.599990000001</v>
      </c>
      <c r="F393" s="11">
        <f t="shared" si="33"/>
        <v>-7.3291644879518289E-4</v>
      </c>
      <c r="G393" s="57">
        <f t="shared" si="31"/>
        <v>129.00707388142476</v>
      </c>
      <c r="H393" s="57">
        <f t="shared" si="34"/>
        <v>100.77228473076872</v>
      </c>
    </row>
    <row r="394" spans="1:8" x14ac:dyDescent="0.25">
      <c r="A394" s="1">
        <v>41114</v>
      </c>
      <c r="B394" s="3">
        <v>38.991954</v>
      </c>
      <c r="C394" s="11">
        <f t="shared" si="32"/>
        <v>-3.678157207159854E-3</v>
      </c>
      <c r="D394" s="3">
        <v>62.959999000000003</v>
      </c>
      <c r="E394" s="58">
        <f t="shared" si="30"/>
        <v>10629.599990000001</v>
      </c>
      <c r="F394" s="11">
        <f t="shared" si="33"/>
        <v>-4.7016342924996088E-4</v>
      </c>
      <c r="G394" s="57">
        <f t="shared" si="31"/>
        <v>128.53256558285321</v>
      </c>
      <c r="H394" s="57">
        <f t="shared" si="34"/>
        <v>100.72490528780634</v>
      </c>
    </row>
    <row r="395" spans="1:8" x14ac:dyDescent="0.25">
      <c r="A395" s="1">
        <v>41115</v>
      </c>
      <c r="B395" s="3">
        <v>39.378815000000003</v>
      </c>
      <c r="C395" s="11">
        <f t="shared" si="32"/>
        <v>9.9215597146017163E-3</v>
      </c>
      <c r="D395" s="3">
        <v>62.540000999999997</v>
      </c>
      <c r="E395" s="58">
        <f t="shared" si="30"/>
        <v>10625.400009999999</v>
      </c>
      <c r="F395" s="11">
        <f t="shared" si="33"/>
        <v>-3.9512117144130019E-4</v>
      </c>
      <c r="G395" s="57">
        <f t="shared" si="31"/>
        <v>129.80780910755445</v>
      </c>
      <c r="H395" s="57">
        <f t="shared" si="34"/>
        <v>100.68510674523571</v>
      </c>
    </row>
    <row r="396" spans="1:8" x14ac:dyDescent="0.25">
      <c r="A396" s="1">
        <v>41116</v>
      </c>
      <c r="B396" s="3">
        <v>40.179526000000003</v>
      </c>
      <c r="C396" s="11">
        <f t="shared" si="32"/>
        <v>2.0333547365506039E-2</v>
      </c>
      <c r="D396" s="3">
        <v>63.369999</v>
      </c>
      <c r="E396" s="58">
        <f t="shared" si="30"/>
        <v>10633.699989999999</v>
      </c>
      <c r="F396" s="11">
        <f t="shared" si="33"/>
        <v>7.8114517968154863E-4</v>
      </c>
      <c r="G396" s="57">
        <f t="shared" si="31"/>
        <v>132.44726234245547</v>
      </c>
      <c r="H396" s="57">
        <f t="shared" si="34"/>
        <v>100.76375643103547</v>
      </c>
    </row>
    <row r="397" spans="1:8" x14ac:dyDescent="0.25">
      <c r="A397" s="1">
        <v>41117</v>
      </c>
      <c r="B397" s="3">
        <v>41.016224999999999</v>
      </c>
      <c r="C397" s="11">
        <f t="shared" si="32"/>
        <v>2.0824013702899227E-2</v>
      </c>
      <c r="D397" s="3">
        <v>64.870002999999997</v>
      </c>
      <c r="E397" s="58">
        <f t="shared" si="30"/>
        <v>10648.70003</v>
      </c>
      <c r="F397" s="11">
        <f t="shared" si="33"/>
        <v>1.4106134284498288E-3</v>
      </c>
      <c r="G397" s="57">
        <f t="shared" si="31"/>
        <v>135.20534594838625</v>
      </c>
      <c r="H397" s="57">
        <f t="shared" si="34"/>
        <v>100.90589513895813</v>
      </c>
    </row>
    <row r="398" spans="1:8" x14ac:dyDescent="0.25">
      <c r="A398" s="1">
        <v>41120</v>
      </c>
      <c r="B398" s="3">
        <v>41.007229000000002</v>
      </c>
      <c r="C398" s="11">
        <f t="shared" si="32"/>
        <v>-2.1932783916599419E-4</v>
      </c>
      <c r="D398" s="3">
        <v>64.819999999999993</v>
      </c>
      <c r="E398" s="58">
        <f t="shared" si="30"/>
        <v>10648.2</v>
      </c>
      <c r="F398" s="11">
        <f t="shared" si="33"/>
        <v>-4.6956905405404881E-5</v>
      </c>
      <c r="G398" s="57">
        <f t="shared" si="31"/>
        <v>135.1756916520157</v>
      </c>
      <c r="H398" s="57">
        <f t="shared" si="34"/>
        <v>100.90115691038524</v>
      </c>
    </row>
    <row r="399" spans="1:8" x14ac:dyDescent="0.25">
      <c r="A399" s="1">
        <v>41121</v>
      </c>
      <c r="B399" s="3">
        <v>41.007229000000002</v>
      </c>
      <c r="C399" s="11">
        <f t="shared" si="32"/>
        <v>0</v>
      </c>
      <c r="D399" s="3">
        <v>64.800003000000004</v>
      </c>
      <c r="E399" s="58">
        <f t="shared" si="30"/>
        <v>10648.000029999999</v>
      </c>
      <c r="F399" s="11">
        <f t="shared" si="33"/>
        <v>-1.8779699855514118E-5</v>
      </c>
      <c r="G399" s="57">
        <f t="shared" si="31"/>
        <v>135.1756916520157</v>
      </c>
      <c r="H399" s="57">
        <f t="shared" si="34"/>
        <v>100.89926201694338</v>
      </c>
    </row>
    <row r="400" spans="1:8" x14ac:dyDescent="0.25">
      <c r="A400" s="1">
        <v>41122</v>
      </c>
      <c r="B400" s="3">
        <v>40.890270999999998</v>
      </c>
      <c r="C400" s="11">
        <f t="shared" si="32"/>
        <v>-2.852131266904279E-3</v>
      </c>
      <c r="D400" s="3">
        <v>64.610000999999997</v>
      </c>
      <c r="E400" s="58">
        <f t="shared" si="30"/>
        <v>10646.10001</v>
      </c>
      <c r="F400" s="11">
        <f t="shared" si="33"/>
        <v>-1.7843914299830549E-4</v>
      </c>
      <c r="G400" s="57">
        <f t="shared" si="31"/>
        <v>134.79015283532956</v>
      </c>
      <c r="H400" s="57">
        <f t="shared" si="34"/>
        <v>100.88125763909991</v>
      </c>
    </row>
    <row r="401" spans="1:8" x14ac:dyDescent="0.25">
      <c r="A401" s="1">
        <v>41123</v>
      </c>
      <c r="B401" s="3">
        <v>40.575381999999998</v>
      </c>
      <c r="C401" s="11">
        <f t="shared" si="32"/>
        <v>-7.7008293733245468E-3</v>
      </c>
      <c r="D401" s="3">
        <v>64.379997000000003</v>
      </c>
      <c r="E401" s="58">
        <f t="shared" si="30"/>
        <v>10643.79997</v>
      </c>
      <c r="F401" s="11">
        <f t="shared" si="33"/>
        <v>-2.160453121649832E-4</v>
      </c>
      <c r="G401" s="57">
        <f t="shared" si="31"/>
        <v>133.75215686714037</v>
      </c>
      <c r="H401" s="57">
        <f t="shared" si="34"/>
        <v>100.85946271630168</v>
      </c>
    </row>
    <row r="402" spans="1:8" x14ac:dyDescent="0.25">
      <c r="A402" s="1">
        <v>41124</v>
      </c>
      <c r="B402" s="3">
        <v>41.025219999999997</v>
      </c>
      <c r="C402" s="11">
        <f t="shared" si="32"/>
        <v>1.1086476031205319E-2</v>
      </c>
      <c r="D402" s="3">
        <v>65.599997999999999</v>
      </c>
      <c r="E402" s="58">
        <f t="shared" si="30"/>
        <v>10655.999980000001</v>
      </c>
      <c r="F402" s="11">
        <f t="shared" si="33"/>
        <v>1.1462081243904169E-3</v>
      </c>
      <c r="G402" s="57">
        <f t="shared" si="31"/>
        <v>135.23499694836994</v>
      </c>
      <c r="H402" s="57">
        <f t="shared" si="34"/>
        <v>100.97506865188876</v>
      </c>
    </row>
    <row r="403" spans="1:8" x14ac:dyDescent="0.25">
      <c r="A403" s="1">
        <v>41127</v>
      </c>
      <c r="B403" s="3">
        <v>40.818294999999999</v>
      </c>
      <c r="C403" s="11">
        <f t="shared" si="32"/>
        <v>-5.0438486374965999E-3</v>
      </c>
      <c r="D403" s="3">
        <v>66.099997999999999</v>
      </c>
      <c r="E403" s="58">
        <f t="shared" si="30"/>
        <v>10660.999980000001</v>
      </c>
      <c r="F403" s="11">
        <f t="shared" si="33"/>
        <v>4.692192200998859E-4</v>
      </c>
      <c r="G403" s="57">
        <f t="shared" si="31"/>
        <v>134.55289209327003</v>
      </c>
      <c r="H403" s="57">
        <f t="shared" si="34"/>
        <v>101.02244809485113</v>
      </c>
    </row>
    <row r="404" spans="1:8" x14ac:dyDescent="0.25">
      <c r="A404" s="1">
        <v>41128</v>
      </c>
      <c r="B404" s="3">
        <v>40.692340999999999</v>
      </c>
      <c r="C404" s="11">
        <f t="shared" si="32"/>
        <v>-3.0857241832369562E-3</v>
      </c>
      <c r="D404" s="3">
        <v>66.650002000000001</v>
      </c>
      <c r="E404" s="58">
        <f t="shared" si="30"/>
        <v>10666.500019999999</v>
      </c>
      <c r="F404" s="11">
        <f t="shared" si="33"/>
        <v>5.1590282434265506E-4</v>
      </c>
      <c r="G404" s="57">
        <f t="shared" si="31"/>
        <v>134.13769898021337</v>
      </c>
      <c r="H404" s="57">
        <f t="shared" si="34"/>
        <v>101.07456586114527</v>
      </c>
    </row>
    <row r="405" spans="1:8" x14ac:dyDescent="0.25">
      <c r="A405" s="1">
        <v>41129</v>
      </c>
      <c r="B405" s="3">
        <v>40.917259999999999</v>
      </c>
      <c r="C405" s="11">
        <f t="shared" si="32"/>
        <v>5.5273054946629856E-3</v>
      </c>
      <c r="D405" s="3">
        <v>66.620002999999997</v>
      </c>
      <c r="E405" s="58">
        <f t="shared" si="30"/>
        <v>10666.20003</v>
      </c>
      <c r="F405" s="11">
        <f t="shared" si="33"/>
        <v>-2.8124501892564103E-5</v>
      </c>
      <c r="G405" s="57">
        <f t="shared" si="31"/>
        <v>134.87911902082814</v>
      </c>
      <c r="H405" s="57">
        <f t="shared" si="34"/>
        <v>101.07172318932642</v>
      </c>
    </row>
    <row r="406" spans="1:8" x14ac:dyDescent="0.25">
      <c r="A406" s="1">
        <v>41130</v>
      </c>
      <c r="B406" s="3">
        <v>40.494410999999999</v>
      </c>
      <c r="C406" s="11">
        <f t="shared" si="32"/>
        <v>-1.0334245254936409E-2</v>
      </c>
      <c r="D406" s="3">
        <v>66.819999999999993</v>
      </c>
      <c r="E406" s="58">
        <f t="shared" si="30"/>
        <v>10668.2</v>
      </c>
      <c r="F406" s="11">
        <f t="shared" si="33"/>
        <v>1.8750539033353923E-4</v>
      </c>
      <c r="G406" s="57">
        <f t="shared" si="31"/>
        <v>133.48524512509715</v>
      </c>
      <c r="H406" s="57">
        <f t="shared" si="34"/>
        <v>101.09067468223472</v>
      </c>
    </row>
    <row r="407" spans="1:8" x14ac:dyDescent="0.25">
      <c r="A407" s="1">
        <v>41131</v>
      </c>
      <c r="B407" s="3">
        <v>40.512405000000001</v>
      </c>
      <c r="C407" s="11">
        <f t="shared" si="32"/>
        <v>4.4435761764757164E-4</v>
      </c>
      <c r="D407" s="3">
        <v>66.860000999999997</v>
      </c>
      <c r="E407" s="58">
        <f t="shared" si="30"/>
        <v>10668.60001</v>
      </c>
      <c r="F407" s="11">
        <f t="shared" si="33"/>
        <v>3.7495547514986927E-5</v>
      </c>
      <c r="G407" s="57">
        <f t="shared" si="31"/>
        <v>133.54456031061204</v>
      </c>
      <c r="H407" s="57">
        <f t="shared" si="34"/>
        <v>101.0944651324306</v>
      </c>
    </row>
    <row r="408" spans="1:8" x14ac:dyDescent="0.25">
      <c r="A408" s="1">
        <v>41134</v>
      </c>
      <c r="B408" s="3">
        <v>40.206515000000003</v>
      </c>
      <c r="C408" s="11">
        <f t="shared" si="32"/>
        <v>-7.5505268077764821E-3</v>
      </c>
      <c r="D408" s="3">
        <v>67.019997000000004</v>
      </c>
      <c r="E408" s="58">
        <f t="shared" si="30"/>
        <v>10670.19997</v>
      </c>
      <c r="F408" s="11">
        <f t="shared" si="33"/>
        <v>1.4996906796579352E-4</v>
      </c>
      <c r="G408" s="57">
        <f t="shared" si="31"/>
        <v>132.53622852795405</v>
      </c>
      <c r="H408" s="57">
        <f t="shared" si="34"/>
        <v>101.10962617514302</v>
      </c>
    </row>
    <row r="409" spans="1:8" x14ac:dyDescent="0.25">
      <c r="A409" s="1">
        <v>41135</v>
      </c>
      <c r="B409" s="3">
        <v>40.458427</v>
      </c>
      <c r="C409" s="11">
        <f t="shared" si="32"/>
        <v>6.2654522531981997E-3</v>
      </c>
      <c r="D409" s="3">
        <v>67.050003000000004</v>
      </c>
      <c r="E409" s="58">
        <f t="shared" si="30"/>
        <v>10670.500029999999</v>
      </c>
      <c r="F409" s="11">
        <f t="shared" si="33"/>
        <v>2.8121309895148636E-5</v>
      </c>
      <c r="G409" s="57">
        <f t="shared" si="31"/>
        <v>133.36662793961492</v>
      </c>
      <c r="H409" s="57">
        <f t="shared" si="34"/>
        <v>101.11246951027408</v>
      </c>
    </row>
    <row r="410" spans="1:8" x14ac:dyDescent="0.25">
      <c r="A410" s="1">
        <v>41136</v>
      </c>
      <c r="B410" s="3">
        <v>40.521403999999997</v>
      </c>
      <c r="C410" s="11">
        <f t="shared" si="32"/>
        <v>1.5565854797072686E-3</v>
      </c>
      <c r="D410" s="3">
        <v>67.220000999999996</v>
      </c>
      <c r="E410" s="58">
        <f t="shared" si="30"/>
        <v>10672.20001</v>
      </c>
      <c r="F410" s="11">
        <f t="shared" si="33"/>
        <v>1.5931587041111072E-4</v>
      </c>
      <c r="G410" s="57">
        <f t="shared" si="31"/>
        <v>133.57422449614324</v>
      </c>
      <c r="H410" s="57">
        <f t="shared" si="34"/>
        <v>101.12857833136353</v>
      </c>
    </row>
    <row r="411" spans="1:8" x14ac:dyDescent="0.25">
      <c r="A411" s="1">
        <v>41137</v>
      </c>
      <c r="B411" s="3">
        <v>40.404445000000003</v>
      </c>
      <c r="C411" s="11">
        <f t="shared" si="32"/>
        <v>-2.8863511244574414E-3</v>
      </c>
      <c r="D411" s="3">
        <v>68.019997000000004</v>
      </c>
      <c r="E411" s="58">
        <f t="shared" si="30"/>
        <v>10680.19997</v>
      </c>
      <c r="F411" s="11">
        <f t="shared" si="33"/>
        <v>7.4960739046336434E-4</v>
      </c>
      <c r="G411" s="57">
        <f t="shared" si="31"/>
        <v>133.18868238307027</v>
      </c>
      <c r="H411" s="57">
        <f t="shared" si="34"/>
        <v>101.20438506106777</v>
      </c>
    </row>
    <row r="412" spans="1:8" x14ac:dyDescent="0.25">
      <c r="A412" s="1">
        <v>41138</v>
      </c>
      <c r="B412" s="3">
        <v>40.629364000000002</v>
      </c>
      <c r="C412" s="11">
        <f t="shared" si="32"/>
        <v>5.5666895065629501E-3</v>
      </c>
      <c r="D412" s="3">
        <v>68.319999999999993</v>
      </c>
      <c r="E412" s="58">
        <f t="shared" si="30"/>
        <v>10683.2</v>
      </c>
      <c r="F412" s="11">
        <f t="shared" si="33"/>
        <v>2.80896425949697E-4</v>
      </c>
      <c r="G412" s="57">
        <f t="shared" si="31"/>
        <v>133.93010242368504</v>
      </c>
      <c r="H412" s="57">
        <f t="shared" si="34"/>
        <v>101.23281301112186</v>
      </c>
    </row>
    <row r="413" spans="1:8" x14ac:dyDescent="0.25">
      <c r="A413" s="1">
        <v>41141</v>
      </c>
      <c r="B413" s="3">
        <v>40.872276999999997</v>
      </c>
      <c r="C413" s="11">
        <f t="shared" si="32"/>
        <v>5.9787546760513991E-3</v>
      </c>
      <c r="D413" s="3">
        <v>68.419998000000007</v>
      </c>
      <c r="E413" s="58">
        <f t="shared" si="30"/>
        <v>10684.199979999999</v>
      </c>
      <c r="F413" s="11">
        <f t="shared" si="33"/>
        <v>9.3603040287431314E-5</v>
      </c>
      <c r="G413" s="57">
        <f t="shared" si="31"/>
        <v>134.7308376498147</v>
      </c>
      <c r="H413" s="57">
        <f t="shared" si="34"/>
        <v>101.24228871019655</v>
      </c>
    </row>
    <row r="414" spans="1:8" x14ac:dyDescent="0.25">
      <c r="A414" s="1">
        <v>41142</v>
      </c>
      <c r="B414" s="3">
        <v>40.773311999999997</v>
      </c>
      <c r="C414" s="11">
        <f t="shared" si="32"/>
        <v>-2.4213233825949986E-3</v>
      </c>
      <c r="D414" s="3">
        <v>68.150002000000001</v>
      </c>
      <c r="E414" s="58">
        <f t="shared" si="30"/>
        <v>10681.500019999999</v>
      </c>
      <c r="F414" s="11">
        <f t="shared" si="33"/>
        <v>-2.5270586520788048E-4</v>
      </c>
      <c r="G414" s="57">
        <f t="shared" si="31"/>
        <v>134.40461072225659</v>
      </c>
      <c r="H414" s="57">
        <f t="shared" si="34"/>
        <v>101.21670419003242</v>
      </c>
    </row>
    <row r="415" spans="1:8" x14ac:dyDescent="0.25">
      <c r="A415" s="1">
        <v>41143</v>
      </c>
      <c r="B415" s="3">
        <v>40.782310000000003</v>
      </c>
      <c r="C415" s="11">
        <f t="shared" si="32"/>
        <v>2.2068356870311127E-4</v>
      </c>
      <c r="D415" s="3">
        <v>68.430000000000007</v>
      </c>
      <c r="E415" s="58">
        <f t="shared" si="30"/>
        <v>10684.3</v>
      </c>
      <c r="F415" s="11">
        <f t="shared" si="33"/>
        <v>2.6213359497796247E-4</v>
      </c>
      <c r="G415" s="57">
        <f t="shared" si="31"/>
        <v>134.43427161140093</v>
      </c>
      <c r="H415" s="57">
        <f t="shared" si="34"/>
        <v>101.24323648857357</v>
      </c>
    </row>
    <row r="416" spans="1:8" x14ac:dyDescent="0.25">
      <c r="A416" s="1">
        <v>41144</v>
      </c>
      <c r="B416" s="3">
        <v>40.188521000000001</v>
      </c>
      <c r="C416" s="11">
        <f t="shared" si="32"/>
        <v>-1.4559964847503758E-2</v>
      </c>
      <c r="D416" s="3">
        <v>67.870002999999997</v>
      </c>
      <c r="E416" s="58">
        <f t="shared" si="30"/>
        <v>10678.70003</v>
      </c>
      <c r="F416" s="11">
        <f t="shared" si="33"/>
        <v>-5.2413073388048843E-4</v>
      </c>
      <c r="G416" s="57">
        <f t="shared" si="31"/>
        <v>132.47691334243916</v>
      </c>
      <c r="H416" s="57">
        <f t="shared" si="34"/>
        <v>101.19017179673239</v>
      </c>
    </row>
    <row r="417" spans="1:8" x14ac:dyDescent="0.25">
      <c r="A417" s="1">
        <v>41145</v>
      </c>
      <c r="B417" s="3">
        <v>40.656353000000003</v>
      </c>
      <c r="C417" s="11">
        <f t="shared" si="32"/>
        <v>1.164093597771367E-2</v>
      </c>
      <c r="D417" s="3">
        <v>68.290001000000004</v>
      </c>
      <c r="E417" s="58">
        <f t="shared" si="30"/>
        <v>10682.900009999999</v>
      </c>
      <c r="F417" s="11">
        <f t="shared" si="33"/>
        <v>3.9330442733668717E-4</v>
      </c>
      <c r="G417" s="57">
        <f t="shared" si="31"/>
        <v>134.01906860918362</v>
      </c>
      <c r="H417" s="57">
        <f t="shared" si="34"/>
        <v>101.22997033930301</v>
      </c>
    </row>
    <row r="418" spans="1:8" x14ac:dyDescent="0.25">
      <c r="A418" s="1">
        <v>41148</v>
      </c>
      <c r="B418" s="3">
        <v>40.791305999999999</v>
      </c>
      <c r="C418" s="11">
        <f t="shared" si="32"/>
        <v>3.3193582316642092E-3</v>
      </c>
      <c r="D418" s="3">
        <v>68.400002000000001</v>
      </c>
      <c r="E418" s="58">
        <f t="shared" si="30"/>
        <v>10684.000019999999</v>
      </c>
      <c r="F418" s="11">
        <f t="shared" si="33"/>
        <v>1.0296923110488902E-4</v>
      </c>
      <c r="G418" s="57">
        <f t="shared" si="31"/>
        <v>134.46392590777148</v>
      </c>
      <c r="H418" s="57">
        <f t="shared" si="34"/>
        <v>101.24039391151362</v>
      </c>
    </row>
    <row r="419" spans="1:8" x14ac:dyDescent="0.25">
      <c r="A419" s="1">
        <v>41149</v>
      </c>
      <c r="B419" s="3">
        <v>40.476421000000002</v>
      </c>
      <c r="C419" s="11">
        <f t="shared" si="32"/>
        <v>-7.7194145242615369E-3</v>
      </c>
      <c r="D419" s="3">
        <v>68.400002000000001</v>
      </c>
      <c r="E419" s="58">
        <f t="shared" si="30"/>
        <v>10684.000019999999</v>
      </c>
      <c r="F419" s="11">
        <f t="shared" si="33"/>
        <v>0</v>
      </c>
      <c r="G419" s="57">
        <f t="shared" si="31"/>
        <v>133.42594312512981</v>
      </c>
      <c r="H419" s="57">
        <f t="shared" si="34"/>
        <v>101.24039391151362</v>
      </c>
    </row>
    <row r="420" spans="1:8" x14ac:dyDescent="0.25">
      <c r="A420" s="1">
        <v>41150</v>
      </c>
      <c r="B420" s="3">
        <v>40.539397999999998</v>
      </c>
      <c r="C420" s="11">
        <f t="shared" si="32"/>
        <v>1.5558934916700394E-3</v>
      </c>
      <c r="D420" s="3">
        <v>68.400002000000001</v>
      </c>
      <c r="E420" s="58">
        <f t="shared" si="30"/>
        <v>10684.000019999999</v>
      </c>
      <c r="F420" s="11">
        <f t="shared" si="33"/>
        <v>0</v>
      </c>
      <c r="G420" s="57">
        <f t="shared" si="31"/>
        <v>133.63353968165811</v>
      </c>
      <c r="H420" s="57">
        <f t="shared" si="34"/>
        <v>101.24039391151362</v>
      </c>
    </row>
    <row r="421" spans="1:8" x14ac:dyDescent="0.25">
      <c r="A421" s="1">
        <v>41151</v>
      </c>
      <c r="B421" s="3">
        <v>40.125543999999998</v>
      </c>
      <c r="C421" s="11">
        <f t="shared" si="32"/>
        <v>-1.0208686374671884E-2</v>
      </c>
      <c r="D421" s="3">
        <v>67.709998999999996</v>
      </c>
      <c r="E421" s="58">
        <f t="shared" si="30"/>
        <v>10677.099990000001</v>
      </c>
      <c r="F421" s="11">
        <f t="shared" si="33"/>
        <v>-6.4582834023608311E-4</v>
      </c>
      <c r="G421" s="57">
        <f t="shared" si="31"/>
        <v>132.2693167859108</v>
      </c>
      <c r="H421" s="57">
        <f t="shared" si="34"/>
        <v>101.1750099959489</v>
      </c>
    </row>
    <row r="422" spans="1:8" x14ac:dyDescent="0.25">
      <c r="A422" s="1">
        <v>41152</v>
      </c>
      <c r="B422" s="3">
        <v>40.314478999999999</v>
      </c>
      <c r="C422" s="11">
        <f t="shared" si="32"/>
        <v>4.7085965987152907E-3</v>
      </c>
      <c r="D422" s="3">
        <v>68.160004000000001</v>
      </c>
      <c r="E422" s="58">
        <f t="shared" si="30"/>
        <v>10681.600039999999</v>
      </c>
      <c r="F422" s="11">
        <f t="shared" si="33"/>
        <v>4.2146744005520329E-4</v>
      </c>
      <c r="G422" s="57">
        <f t="shared" si="31"/>
        <v>132.89211964104334</v>
      </c>
      <c r="H422" s="57">
        <f t="shared" si="34"/>
        <v>101.21765196840944</v>
      </c>
    </row>
    <row r="423" spans="1:8" x14ac:dyDescent="0.25">
      <c r="A423" s="1">
        <v>41156</v>
      </c>
      <c r="B423" s="3">
        <v>40.422438999999997</v>
      </c>
      <c r="C423" s="11">
        <f t="shared" si="32"/>
        <v>2.6779460550637032E-3</v>
      </c>
      <c r="D423" s="3">
        <v>68.089995999999999</v>
      </c>
      <c r="E423" s="58">
        <f t="shared" si="30"/>
        <v>10680.899960000001</v>
      </c>
      <c r="F423" s="11">
        <f t="shared" si="33"/>
        <v>-6.5540742714300949E-5</v>
      </c>
      <c r="G423" s="57">
        <f t="shared" si="31"/>
        <v>133.24799756858511</v>
      </c>
      <c r="H423" s="57">
        <f t="shared" si="34"/>
        <v>101.21101808832364</v>
      </c>
    </row>
    <row r="424" spans="1:8" x14ac:dyDescent="0.25">
      <c r="A424" s="1">
        <v>41157</v>
      </c>
      <c r="B424" s="3">
        <v>40.296484999999997</v>
      </c>
      <c r="C424" s="11">
        <f t="shared" si="32"/>
        <v>-3.1159426080153187E-3</v>
      </c>
      <c r="D424" s="3">
        <v>68.019997000000004</v>
      </c>
      <c r="E424" s="58">
        <f t="shared" si="30"/>
        <v>10680.19997</v>
      </c>
      <c r="F424" s="11">
        <f t="shared" si="33"/>
        <v>-6.5536612328777978E-5</v>
      </c>
      <c r="G424" s="57">
        <f t="shared" si="31"/>
        <v>132.83280445552845</v>
      </c>
      <c r="H424" s="57">
        <f t="shared" si="34"/>
        <v>101.20438506106778</v>
      </c>
    </row>
    <row r="425" spans="1:8" x14ac:dyDescent="0.25">
      <c r="A425" s="1">
        <v>41158</v>
      </c>
      <c r="B425" s="3">
        <v>40.881272000000003</v>
      </c>
      <c r="C425" s="11">
        <f t="shared" si="32"/>
        <v>1.4512109430884747E-2</v>
      </c>
      <c r="D425" s="3">
        <v>69.529999000000004</v>
      </c>
      <c r="E425" s="58">
        <f t="shared" si="30"/>
        <v>10695.29999</v>
      </c>
      <c r="F425" s="11">
        <f t="shared" si="33"/>
        <v>1.413833078258352E-3</v>
      </c>
      <c r="G425" s="57">
        <f t="shared" si="31"/>
        <v>134.76048864979839</v>
      </c>
      <c r="H425" s="57">
        <f t="shared" si="34"/>
        <v>101.34747116833191</v>
      </c>
    </row>
    <row r="426" spans="1:8" x14ac:dyDescent="0.25">
      <c r="A426" s="1">
        <v>41159</v>
      </c>
      <c r="B426" s="3">
        <v>40.431434000000003</v>
      </c>
      <c r="C426" s="11">
        <f t="shared" si="32"/>
        <v>-1.1003522590980039E-2</v>
      </c>
      <c r="D426" s="3">
        <v>69.430000000000007</v>
      </c>
      <c r="E426" s="58">
        <f t="shared" si="30"/>
        <v>10694.3</v>
      </c>
      <c r="F426" s="11">
        <f t="shared" si="33"/>
        <v>-9.3498078682714226E-5</v>
      </c>
      <c r="G426" s="57">
        <f t="shared" si="31"/>
        <v>133.27764856856882</v>
      </c>
      <c r="H426" s="57">
        <f t="shared" si="34"/>
        <v>101.33799537449831</v>
      </c>
    </row>
    <row r="427" spans="1:8" x14ac:dyDescent="0.25">
      <c r="A427" s="1">
        <v>41162</v>
      </c>
      <c r="B427" s="3">
        <v>40.098554999999998</v>
      </c>
      <c r="C427" s="11">
        <f t="shared" si="32"/>
        <v>-8.233173228533161E-3</v>
      </c>
      <c r="D427" s="3">
        <v>68.540001000000004</v>
      </c>
      <c r="E427" s="58">
        <f t="shared" si="30"/>
        <v>10685.400009999999</v>
      </c>
      <c r="F427" s="11">
        <f t="shared" si="33"/>
        <v>-8.322180974911765E-4</v>
      </c>
      <c r="G427" s="57">
        <f t="shared" si="31"/>
        <v>132.18035060041223</v>
      </c>
      <c r="H427" s="57">
        <f t="shared" si="34"/>
        <v>101.25366006078417</v>
      </c>
    </row>
    <row r="428" spans="1:8" x14ac:dyDescent="0.25">
      <c r="A428" s="1">
        <v>41163</v>
      </c>
      <c r="B428" s="3">
        <v>40.332473</v>
      </c>
      <c r="C428" s="11">
        <f t="shared" si="32"/>
        <v>5.8335767959718935E-3</v>
      </c>
      <c r="D428" s="3">
        <v>68.430000000000007</v>
      </c>
      <c r="E428" s="58">
        <f t="shared" si="30"/>
        <v>10684.3</v>
      </c>
      <c r="F428" s="11">
        <f t="shared" si="33"/>
        <v>-1.0294514000137196E-4</v>
      </c>
      <c r="G428" s="57">
        <f t="shared" si="31"/>
        <v>132.95143482655823</v>
      </c>
      <c r="H428" s="57">
        <f t="shared" si="34"/>
        <v>101.24323648857356</v>
      </c>
    </row>
    <row r="429" spans="1:8" x14ac:dyDescent="0.25">
      <c r="A429" s="1">
        <v>41164</v>
      </c>
      <c r="B429" s="3">
        <v>40.341467999999999</v>
      </c>
      <c r="C429" s="11">
        <f t="shared" si="32"/>
        <v>2.2302128609864202E-4</v>
      </c>
      <c r="D429" s="3">
        <v>68.629997000000003</v>
      </c>
      <c r="E429" s="58">
        <f t="shared" si="30"/>
        <v>10686.29997</v>
      </c>
      <c r="F429" s="11">
        <f t="shared" si="33"/>
        <v>1.871877427628163E-4</v>
      </c>
      <c r="G429" s="57">
        <f t="shared" si="31"/>
        <v>132.98108582654191</v>
      </c>
      <c r="H429" s="57">
        <f t="shared" si="34"/>
        <v>101.26218798148186</v>
      </c>
    </row>
    <row r="430" spans="1:8" x14ac:dyDescent="0.25">
      <c r="A430" s="1">
        <v>41165</v>
      </c>
      <c r="B430" s="3">
        <v>41.157362999999997</v>
      </c>
      <c r="C430" s="11">
        <f t="shared" si="32"/>
        <v>2.0224722610490964E-2</v>
      </c>
      <c r="D430" s="3">
        <v>69.559997999999993</v>
      </c>
      <c r="E430" s="58">
        <f t="shared" si="30"/>
        <v>10695.599979999999</v>
      </c>
      <c r="F430" s="11">
        <f t="shared" si="33"/>
        <v>8.7027409169752325E-4</v>
      </c>
      <c r="G430" s="57">
        <f t="shared" si="31"/>
        <v>135.67059139982561</v>
      </c>
      <c r="H430" s="57">
        <f t="shared" si="34"/>
        <v>101.35031384015075</v>
      </c>
    </row>
    <row r="431" spans="1:8" x14ac:dyDescent="0.25">
      <c r="A431" s="1">
        <v>41166</v>
      </c>
      <c r="B431" s="3">
        <v>39.960717000000002</v>
      </c>
      <c r="C431" s="11">
        <f t="shared" si="32"/>
        <v>-2.9074894812867243E-2</v>
      </c>
      <c r="D431" s="3">
        <v>70.180000000000007</v>
      </c>
      <c r="E431" s="58">
        <f t="shared" si="30"/>
        <v>10701.8</v>
      </c>
      <c r="F431" s="11">
        <f t="shared" si="33"/>
        <v>5.7967949545549688E-4</v>
      </c>
      <c r="G431" s="57">
        <f t="shared" si="31"/>
        <v>131.72598322567617</v>
      </c>
      <c r="H431" s="57">
        <f t="shared" si="34"/>
        <v>101.40906453894186</v>
      </c>
    </row>
    <row r="432" spans="1:8" x14ac:dyDescent="0.25">
      <c r="A432" s="1">
        <v>41169</v>
      </c>
      <c r="B432" s="3">
        <v>39.915387000000003</v>
      </c>
      <c r="C432" s="11">
        <f t="shared" si="32"/>
        <v>-1.1343640305553043E-3</v>
      </c>
      <c r="D432" s="3">
        <v>70.209998999999996</v>
      </c>
      <c r="E432" s="58">
        <f t="shared" si="30"/>
        <v>10702.099990000001</v>
      </c>
      <c r="F432" s="11">
        <f t="shared" si="33"/>
        <v>2.8031732979624367E-5</v>
      </c>
      <c r="G432" s="57">
        <f t="shared" si="31"/>
        <v>131.57655800841542</v>
      </c>
      <c r="H432" s="57">
        <f t="shared" si="34"/>
        <v>101.41190721076075</v>
      </c>
    </row>
    <row r="433" spans="1:8" x14ac:dyDescent="0.25">
      <c r="A433" s="1">
        <v>41170</v>
      </c>
      <c r="B433" s="3">
        <v>40.223613999999998</v>
      </c>
      <c r="C433" s="11">
        <f t="shared" si="32"/>
        <v>7.722009559872115E-3</v>
      </c>
      <c r="D433" s="3">
        <v>70.269997000000004</v>
      </c>
      <c r="E433" s="58">
        <f t="shared" si="30"/>
        <v>10702.69997</v>
      </c>
      <c r="F433" s="11">
        <f t="shared" si="33"/>
        <v>5.6061894446853325E-5</v>
      </c>
      <c r="G433" s="57">
        <f t="shared" si="31"/>
        <v>132.59259344721144</v>
      </c>
      <c r="H433" s="57">
        <f t="shared" si="34"/>
        <v>101.41759255439845</v>
      </c>
    </row>
    <row r="434" spans="1:8" x14ac:dyDescent="0.25">
      <c r="A434" s="1">
        <v>41171</v>
      </c>
      <c r="B434" s="3">
        <v>40.513710000000003</v>
      </c>
      <c r="C434" s="11">
        <f t="shared" si="32"/>
        <v>7.212081937739495E-3</v>
      </c>
      <c r="D434" s="3">
        <v>70.400002000000001</v>
      </c>
      <c r="E434" s="58">
        <f t="shared" si="30"/>
        <v>10704.000019999999</v>
      </c>
      <c r="F434" s="11">
        <f t="shared" si="33"/>
        <v>1.2146934919636248E-4</v>
      </c>
      <c r="G434" s="57">
        <f t="shared" si="31"/>
        <v>133.54886209549011</v>
      </c>
      <c r="H434" s="57">
        <f t="shared" si="34"/>
        <v>101.4299116833631</v>
      </c>
    </row>
    <row r="435" spans="1:8" x14ac:dyDescent="0.25">
      <c r="A435" s="1">
        <v>41172</v>
      </c>
      <c r="B435" s="3">
        <v>40.305204000000003</v>
      </c>
      <c r="C435" s="11">
        <f t="shared" si="32"/>
        <v>-5.146554092429448E-3</v>
      </c>
      <c r="D435" s="3">
        <v>70.330001999999993</v>
      </c>
      <c r="E435" s="58">
        <f t="shared" si="30"/>
        <v>10703.300020000001</v>
      </c>
      <c r="F435" s="11">
        <f t="shared" si="33"/>
        <v>-6.5396113480099621E-5</v>
      </c>
      <c r="G435" s="57">
        <f t="shared" si="31"/>
        <v>132.86154565273327</v>
      </c>
      <c r="H435" s="57">
        <f t="shared" si="34"/>
        <v>101.42327856134838</v>
      </c>
    </row>
    <row r="436" spans="1:8" x14ac:dyDescent="0.25">
      <c r="A436" s="1">
        <v>41173</v>
      </c>
      <c r="B436" s="3">
        <v>39.679685999999997</v>
      </c>
      <c r="C436" s="11">
        <f t="shared" si="32"/>
        <v>-1.5519534400570374E-2</v>
      </c>
      <c r="D436" s="3">
        <v>70.150002000000001</v>
      </c>
      <c r="E436" s="58">
        <f t="shared" si="30"/>
        <v>10701.500019999999</v>
      </c>
      <c r="F436" s="11">
        <f t="shared" si="33"/>
        <v>-1.6817243248695661E-4</v>
      </c>
      <c r="G436" s="57">
        <f t="shared" si="31"/>
        <v>130.79959632446273</v>
      </c>
      <c r="H436" s="57">
        <f t="shared" si="34"/>
        <v>101.40622196188193</v>
      </c>
    </row>
    <row r="437" spans="1:8" x14ac:dyDescent="0.25">
      <c r="A437" s="1">
        <v>41176</v>
      </c>
      <c r="B437" s="3">
        <v>39.770339</v>
      </c>
      <c r="C437" s="11">
        <f t="shared" si="32"/>
        <v>2.2846198934135518E-3</v>
      </c>
      <c r="D437" s="3">
        <v>69.739998</v>
      </c>
      <c r="E437" s="58">
        <f t="shared" si="30"/>
        <v>10697.39998</v>
      </c>
      <c r="F437" s="11">
        <f t="shared" si="33"/>
        <v>-3.8312759821864241E-4</v>
      </c>
      <c r="G437" s="57">
        <f t="shared" si="31"/>
        <v>131.09842368427604</v>
      </c>
      <c r="H437" s="57">
        <f t="shared" si="34"/>
        <v>101.36737043961723</v>
      </c>
    </row>
    <row r="438" spans="1:8" x14ac:dyDescent="0.25">
      <c r="A438" s="1">
        <v>41177</v>
      </c>
      <c r="B438" s="3">
        <v>39.60716</v>
      </c>
      <c r="C438" s="11">
        <f t="shared" si="32"/>
        <v>-4.103032664619719E-3</v>
      </c>
      <c r="D438" s="3">
        <v>68.760002</v>
      </c>
      <c r="E438" s="58">
        <f t="shared" si="30"/>
        <v>10687.60002</v>
      </c>
      <c r="F438" s="11">
        <f t="shared" si="33"/>
        <v>-9.1610671923293674E-4</v>
      </c>
      <c r="G438" s="57">
        <f t="shared" si="31"/>
        <v>130.56052256961931</v>
      </c>
      <c r="H438" s="57">
        <f t="shared" si="34"/>
        <v>101.27450711044652</v>
      </c>
    </row>
    <row r="439" spans="1:8" x14ac:dyDescent="0.25">
      <c r="A439" s="1">
        <v>41178</v>
      </c>
      <c r="B439" s="3">
        <v>39.851928999999998</v>
      </c>
      <c r="C439" s="11">
        <f t="shared" si="32"/>
        <v>6.1799179744267962E-3</v>
      </c>
      <c r="D439" s="3">
        <v>68.199996999999996</v>
      </c>
      <c r="E439" s="58">
        <f t="shared" si="30"/>
        <v>10681.999970000001</v>
      </c>
      <c r="F439" s="11">
        <f t="shared" si="33"/>
        <v>-5.239763828660853E-4</v>
      </c>
      <c r="G439" s="57">
        <f t="shared" si="31"/>
        <v>131.36737588979787</v>
      </c>
      <c r="H439" s="57">
        <f t="shared" si="34"/>
        <v>101.22144166053425</v>
      </c>
    </row>
    <row r="440" spans="1:8" x14ac:dyDescent="0.25">
      <c r="A440" s="1">
        <v>41179</v>
      </c>
      <c r="B440" s="3">
        <v>40.250813000000001</v>
      </c>
      <c r="C440" s="11">
        <f t="shared" si="32"/>
        <v>1.0009151627265081E-2</v>
      </c>
      <c r="D440" s="3">
        <v>69.139999000000003</v>
      </c>
      <c r="E440" s="58">
        <f t="shared" si="30"/>
        <v>10691.39999</v>
      </c>
      <c r="F440" s="11">
        <f t="shared" si="33"/>
        <v>8.7998689631143396E-4</v>
      </c>
      <c r="G440" s="57">
        <f t="shared" si="31"/>
        <v>132.68225187395478</v>
      </c>
      <c r="H440" s="57">
        <f t="shared" si="34"/>
        <v>101.31051520282128</v>
      </c>
    </row>
    <row r="441" spans="1:8" x14ac:dyDescent="0.25">
      <c r="A441" s="1">
        <v>41180</v>
      </c>
      <c r="B441" s="3">
        <v>40.368662</v>
      </c>
      <c r="C441" s="11">
        <f t="shared" si="32"/>
        <v>2.9278663265758049E-3</v>
      </c>
      <c r="D441" s="3">
        <v>68.569999999999993</v>
      </c>
      <c r="E441" s="58">
        <f t="shared" si="30"/>
        <v>10685.7</v>
      </c>
      <c r="F441" s="11">
        <f t="shared" si="33"/>
        <v>-5.3313784961095271E-4</v>
      </c>
      <c r="G441" s="57">
        <f t="shared" si="31"/>
        <v>133.07072777135076</v>
      </c>
      <c r="H441" s="57">
        <f t="shared" si="34"/>
        <v>101.25650273260307</v>
      </c>
    </row>
    <row r="442" spans="1:8" x14ac:dyDescent="0.25">
      <c r="A442" s="1">
        <v>41183</v>
      </c>
      <c r="B442" s="3">
        <v>40.459319000000001</v>
      </c>
      <c r="C442" s="11">
        <f t="shared" si="32"/>
        <v>2.2457271434956206E-3</v>
      </c>
      <c r="D442" s="3">
        <v>68.470000999999996</v>
      </c>
      <c r="E442" s="58">
        <f t="shared" si="30"/>
        <v>10684.70001</v>
      </c>
      <c r="F442" s="11">
        <f t="shared" si="33"/>
        <v>-9.3582076981409975E-5</v>
      </c>
      <c r="G442" s="57">
        <f t="shared" si="31"/>
        <v>133.36956831671162</v>
      </c>
      <c r="H442" s="57">
        <f t="shared" si="34"/>
        <v>101.24702693876948</v>
      </c>
    </row>
    <row r="443" spans="1:8" x14ac:dyDescent="0.25">
      <c r="A443" s="1">
        <v>41184</v>
      </c>
      <c r="B443" s="3">
        <v>40.477449999999997</v>
      </c>
      <c r="C443" s="11">
        <f t="shared" si="32"/>
        <v>4.481291442398422E-4</v>
      </c>
      <c r="D443" s="3">
        <v>68.669998000000007</v>
      </c>
      <c r="E443" s="58">
        <f t="shared" si="30"/>
        <v>10686.699979999999</v>
      </c>
      <c r="F443" s="11">
        <f t="shared" si="33"/>
        <v>1.8718073489448758E-4</v>
      </c>
      <c r="G443" s="57">
        <f t="shared" si="31"/>
        <v>133.42933510722901</v>
      </c>
      <c r="H443" s="57">
        <f t="shared" si="34"/>
        <v>101.26597843167777</v>
      </c>
    </row>
    <row r="444" spans="1:8" x14ac:dyDescent="0.25">
      <c r="A444" s="1">
        <v>41185</v>
      </c>
      <c r="B444" s="3">
        <v>40.160156000000001</v>
      </c>
      <c r="C444" s="11">
        <f t="shared" si="32"/>
        <v>-7.8387843107704872E-3</v>
      </c>
      <c r="D444" s="3">
        <v>69.110000999999997</v>
      </c>
      <c r="E444" s="58">
        <f t="shared" si="30"/>
        <v>10691.10001</v>
      </c>
      <c r="F444" s="11">
        <f t="shared" si="33"/>
        <v>4.117295337415E-4</v>
      </c>
      <c r="G444" s="57">
        <f t="shared" si="31"/>
        <v>132.38341132859392</v>
      </c>
      <c r="H444" s="57">
        <f t="shared" si="34"/>
        <v>101.30767262576133</v>
      </c>
    </row>
    <row r="445" spans="1:8" x14ac:dyDescent="0.25">
      <c r="A445" s="1">
        <v>41186</v>
      </c>
      <c r="B445" s="3">
        <v>39.661554000000002</v>
      </c>
      <c r="C445" s="11">
        <f t="shared" si="32"/>
        <v>-1.2415340219295917E-2</v>
      </c>
      <c r="D445" s="3">
        <v>69.349997999999999</v>
      </c>
      <c r="E445" s="58">
        <f t="shared" si="30"/>
        <v>10693.499980000001</v>
      </c>
      <c r="F445" s="11">
        <f t="shared" si="33"/>
        <v>2.2448298096131963E-4</v>
      </c>
      <c r="G445" s="57">
        <f t="shared" si="31"/>
        <v>130.73982623755845</v>
      </c>
      <c r="H445" s="57">
        <f t="shared" si="34"/>
        <v>101.3304144741066</v>
      </c>
    </row>
    <row r="446" spans="1:8" x14ac:dyDescent="0.25">
      <c r="A446" s="1">
        <v>41187</v>
      </c>
      <c r="B446" s="3">
        <v>39.906323</v>
      </c>
      <c r="C446" s="11">
        <f t="shared" si="32"/>
        <v>6.1714425007148733E-3</v>
      </c>
      <c r="D446" s="3">
        <v>68.980002999999996</v>
      </c>
      <c r="E446" s="58">
        <f t="shared" si="30"/>
        <v>10689.80003</v>
      </c>
      <c r="F446" s="11">
        <f t="shared" si="33"/>
        <v>-3.4599990713238602E-4</v>
      </c>
      <c r="G446" s="57">
        <f t="shared" si="31"/>
        <v>131.54667955773701</v>
      </c>
      <c r="H446" s="57">
        <f t="shared" si="34"/>
        <v>101.29535416010889</v>
      </c>
    </row>
    <row r="447" spans="1:8" x14ac:dyDescent="0.25">
      <c r="A447" s="1">
        <v>41190</v>
      </c>
      <c r="B447" s="3">
        <v>39.933517999999999</v>
      </c>
      <c r="C447" s="11">
        <f t="shared" si="32"/>
        <v>6.8147095386360127E-4</v>
      </c>
      <c r="D447" s="3">
        <v>68.349997999999999</v>
      </c>
      <c r="E447" s="58">
        <f t="shared" si="30"/>
        <v>10683.499980000001</v>
      </c>
      <c r="F447" s="11">
        <f t="shared" si="33"/>
        <v>-5.8935152971236902E-4</v>
      </c>
      <c r="G447" s="57">
        <f t="shared" si="31"/>
        <v>131.6363247989328</v>
      </c>
      <c r="H447" s="57">
        <f t="shared" si="34"/>
        <v>101.23565558818187</v>
      </c>
    </row>
    <row r="448" spans="1:8" x14ac:dyDescent="0.25">
      <c r="A448" s="1">
        <v>41191</v>
      </c>
      <c r="B448" s="3">
        <v>39.806601999999998</v>
      </c>
      <c r="C448" s="11">
        <f t="shared" si="32"/>
        <v>-3.1781822978882391E-3</v>
      </c>
      <c r="D448" s="3">
        <v>67.260002</v>
      </c>
      <c r="E448" s="58">
        <f t="shared" si="30"/>
        <v>10672.60002</v>
      </c>
      <c r="F448" s="11">
        <f t="shared" si="33"/>
        <v>-1.0202611522821051E-3</v>
      </c>
      <c r="G448" s="57">
        <f t="shared" si="31"/>
        <v>131.21796056169777</v>
      </c>
      <c r="H448" s="57">
        <f t="shared" si="34"/>
        <v>101.13236878155944</v>
      </c>
    </row>
    <row r="449" spans="1:8" x14ac:dyDescent="0.25">
      <c r="A449" s="1">
        <v>41192</v>
      </c>
      <c r="B449" s="3">
        <v>39.190148000000001</v>
      </c>
      <c r="C449" s="11">
        <f t="shared" si="32"/>
        <v>-1.5486225124164012E-2</v>
      </c>
      <c r="D449" s="3">
        <v>66.919998000000007</v>
      </c>
      <c r="E449" s="58">
        <f t="shared" si="30"/>
        <v>10669.199979999999</v>
      </c>
      <c r="F449" s="11">
        <f t="shared" si="33"/>
        <v>-3.1857654120166724E-4</v>
      </c>
      <c r="G449" s="57">
        <f t="shared" si="31"/>
        <v>129.18588968410563</v>
      </c>
      <c r="H449" s="57">
        <f t="shared" si="34"/>
        <v>101.10015038130948</v>
      </c>
    </row>
    <row r="450" spans="1:8" x14ac:dyDescent="0.25">
      <c r="A450" s="1">
        <v>41193</v>
      </c>
      <c r="B450" s="3">
        <v>39.353327</v>
      </c>
      <c r="C450" s="11">
        <f t="shared" si="32"/>
        <v>4.1637760592279343E-3</v>
      </c>
      <c r="D450" s="3">
        <v>66.709998999999996</v>
      </c>
      <c r="E450" s="58">
        <f t="shared" si="30"/>
        <v>10667.099990000001</v>
      </c>
      <c r="F450" s="11">
        <f t="shared" si="33"/>
        <v>-1.9682731638129793E-4</v>
      </c>
      <c r="G450" s="57">
        <f t="shared" si="31"/>
        <v>129.72379079876237</v>
      </c>
      <c r="H450" s="57">
        <f t="shared" si="34"/>
        <v>101.08025111002418</v>
      </c>
    </row>
    <row r="451" spans="1:8" x14ac:dyDescent="0.25">
      <c r="A451" s="1">
        <v>41194</v>
      </c>
      <c r="B451" s="3">
        <v>39.398654000000001</v>
      </c>
      <c r="C451" s="11">
        <f t="shared" si="32"/>
        <v>1.1517958824675825E-3</v>
      </c>
      <c r="D451" s="3">
        <v>66.680000000000007</v>
      </c>
      <c r="E451" s="58">
        <f t="shared" ref="E451:E514" si="35">10000+(10*D451)</f>
        <v>10666.8</v>
      </c>
      <c r="F451" s="11">
        <f t="shared" si="33"/>
        <v>-2.8122920032864901E-5</v>
      </c>
      <c r="G451" s="57">
        <f t="shared" ref="G451:G514" si="36">G450*(1+C451)</f>
        <v>129.87320612686247</v>
      </c>
      <c r="H451" s="57">
        <f t="shared" si="34"/>
        <v>101.07740843820531</v>
      </c>
    </row>
    <row r="452" spans="1:8" x14ac:dyDescent="0.25">
      <c r="A452" s="1">
        <v>41197</v>
      </c>
      <c r="B452" s="3">
        <v>39.579965000000001</v>
      </c>
      <c r="C452" s="11">
        <f t="shared" ref="C452:C515" si="37">(B452-B451)/B451</f>
        <v>4.6019592445975662E-3</v>
      </c>
      <c r="D452" s="3">
        <v>67.169998000000007</v>
      </c>
      <c r="E452" s="58">
        <f t="shared" si="35"/>
        <v>10671.699979999999</v>
      </c>
      <c r="F452" s="11">
        <f t="shared" ref="F452:F515" si="38">(E452-E451)/E451</f>
        <v>4.5936738290772692E-4</v>
      </c>
      <c r="G452" s="57">
        <f t="shared" si="36"/>
        <v>130.47087732842351</v>
      </c>
      <c r="H452" s="57">
        <f t="shared" ref="H452:H515" si="39">H451*(1+F452)</f>
        <v>101.12384010279065</v>
      </c>
    </row>
    <row r="453" spans="1:8" x14ac:dyDescent="0.25">
      <c r="A453" s="1">
        <v>41198</v>
      </c>
      <c r="B453" s="3">
        <v>40.413992</v>
      </c>
      <c r="C453" s="11">
        <f t="shared" si="37"/>
        <v>2.1071948901420175E-2</v>
      </c>
      <c r="D453" s="3">
        <v>68.120002999999997</v>
      </c>
      <c r="E453" s="58">
        <f t="shared" si="35"/>
        <v>10681.20003</v>
      </c>
      <c r="F453" s="11">
        <f t="shared" si="38"/>
        <v>8.9020962150404797E-4</v>
      </c>
      <c r="G453" s="57">
        <f t="shared" si="36"/>
        <v>133.22015298861152</v>
      </c>
      <c r="H453" s="57">
        <f t="shared" si="39"/>
        <v>101.21386151821359</v>
      </c>
    </row>
    <row r="454" spans="1:8" x14ac:dyDescent="0.25">
      <c r="A454" s="1">
        <v>41199</v>
      </c>
      <c r="B454" s="3">
        <v>40.513710000000003</v>
      </c>
      <c r="C454" s="11">
        <f t="shared" si="37"/>
        <v>2.4674127712996743E-3</v>
      </c>
      <c r="D454" s="3">
        <v>68.080001999999993</v>
      </c>
      <c r="E454" s="58">
        <f t="shared" si="35"/>
        <v>10680.800020000001</v>
      </c>
      <c r="F454" s="11">
        <f t="shared" si="38"/>
        <v>-3.7449911889664663E-5</v>
      </c>
      <c r="G454" s="57">
        <f t="shared" si="36"/>
        <v>133.54886209549011</v>
      </c>
      <c r="H454" s="57">
        <f t="shared" si="39"/>
        <v>101.21007106801771</v>
      </c>
    </row>
    <row r="455" spans="1:8" x14ac:dyDescent="0.25">
      <c r="A455" s="1">
        <v>41200</v>
      </c>
      <c r="B455" s="3">
        <v>41.03951</v>
      </c>
      <c r="C455" s="11">
        <f t="shared" si="37"/>
        <v>1.2978322646827375E-2</v>
      </c>
      <c r="D455" s="3">
        <v>67.290001000000004</v>
      </c>
      <c r="E455" s="58">
        <f t="shared" si="35"/>
        <v>10672.900009999999</v>
      </c>
      <c r="F455" s="11">
        <f t="shared" si="38"/>
        <v>-7.3964590528876901E-4</v>
      </c>
      <c r="G455" s="57">
        <f t="shared" si="36"/>
        <v>135.28210231688203</v>
      </c>
      <c r="H455" s="57">
        <f t="shared" si="39"/>
        <v>101.13521145337828</v>
      </c>
    </row>
    <row r="456" spans="1:8" x14ac:dyDescent="0.25">
      <c r="A456" s="1">
        <v>41201</v>
      </c>
      <c r="B456" s="3">
        <v>40.305204000000003</v>
      </c>
      <c r="C456" s="11">
        <f t="shared" si="37"/>
        <v>-1.7892660024449527E-2</v>
      </c>
      <c r="D456" s="3">
        <v>65.680000000000007</v>
      </c>
      <c r="E456" s="58">
        <f t="shared" si="35"/>
        <v>10656.8</v>
      </c>
      <c r="F456" s="11">
        <f t="shared" si="38"/>
        <v>-1.508494409665149E-3</v>
      </c>
      <c r="G456" s="57">
        <f t="shared" si="36"/>
        <v>132.86154565273327</v>
      </c>
      <c r="H456" s="57">
        <f t="shared" si="39"/>
        <v>100.98264955228055</v>
      </c>
    </row>
    <row r="457" spans="1:8" x14ac:dyDescent="0.25">
      <c r="A457" s="1">
        <v>41204</v>
      </c>
      <c r="B457" s="3">
        <v>40.187354999999997</v>
      </c>
      <c r="C457" s="11">
        <f t="shared" si="37"/>
        <v>-2.923915234370399E-3</v>
      </c>
      <c r="D457" s="3">
        <v>66.019997000000004</v>
      </c>
      <c r="E457" s="58">
        <f t="shared" si="35"/>
        <v>10660.19997</v>
      </c>
      <c r="F457" s="11">
        <f t="shared" si="38"/>
        <v>3.1904230162904386E-4</v>
      </c>
      <c r="G457" s="57">
        <f t="shared" si="36"/>
        <v>132.47306975533724</v>
      </c>
      <c r="H457" s="57">
        <f t="shared" si="39"/>
        <v>101.0148672892183</v>
      </c>
    </row>
    <row r="458" spans="1:8" x14ac:dyDescent="0.25">
      <c r="A458" s="1">
        <v>41205</v>
      </c>
      <c r="B458" s="3">
        <v>39.933517999999999</v>
      </c>
      <c r="C458" s="11">
        <f t="shared" si="37"/>
        <v>-6.3163400527354247E-3</v>
      </c>
      <c r="D458" s="3">
        <v>65.389999000000003</v>
      </c>
      <c r="E458" s="58">
        <f t="shared" si="35"/>
        <v>10653.89999</v>
      </c>
      <c r="F458" s="11">
        <f t="shared" si="38"/>
        <v>-5.9098140914140638E-4</v>
      </c>
      <c r="G458" s="57">
        <f t="shared" si="36"/>
        <v>131.63632479893278</v>
      </c>
      <c r="H458" s="57">
        <f t="shared" si="39"/>
        <v>100.95516938060349</v>
      </c>
    </row>
    <row r="459" spans="1:8" x14ac:dyDescent="0.25">
      <c r="A459" s="1">
        <v>41206</v>
      </c>
      <c r="B459" s="3">
        <v>38.628087999999998</v>
      </c>
      <c r="C459" s="11">
        <f t="shared" si="37"/>
        <v>-3.2690082551705094E-2</v>
      </c>
      <c r="D459" s="3">
        <v>65.160004000000001</v>
      </c>
      <c r="E459" s="58">
        <f t="shared" si="35"/>
        <v>10651.600039999999</v>
      </c>
      <c r="F459" s="11">
        <f t="shared" si="38"/>
        <v>-2.1587869251253744E-4</v>
      </c>
      <c r="G459" s="57">
        <f t="shared" si="36"/>
        <v>127.33312247445259</v>
      </c>
      <c r="H459" s="57">
        <f t="shared" si="39"/>
        <v>100.93337531063523</v>
      </c>
    </row>
    <row r="460" spans="1:8" x14ac:dyDescent="0.25">
      <c r="A460" s="1">
        <v>41207</v>
      </c>
      <c r="B460" s="3">
        <v>38.909115999999997</v>
      </c>
      <c r="C460" s="11">
        <f t="shared" si="37"/>
        <v>7.2752241840186131E-3</v>
      </c>
      <c r="D460" s="3">
        <v>65.160004000000001</v>
      </c>
      <c r="E460" s="58">
        <f t="shared" si="35"/>
        <v>10651.600039999999</v>
      </c>
      <c r="F460" s="11">
        <f t="shared" si="38"/>
        <v>0</v>
      </c>
      <c r="G460" s="57">
        <f t="shared" si="36"/>
        <v>128.25949948650535</v>
      </c>
      <c r="H460" s="57">
        <f t="shared" si="39"/>
        <v>100.93337531063523</v>
      </c>
    </row>
    <row r="461" spans="1:8" x14ac:dyDescent="0.25">
      <c r="A461" s="1">
        <v>41208</v>
      </c>
      <c r="B461" s="3">
        <v>38.764068000000002</v>
      </c>
      <c r="C461" s="11">
        <f t="shared" si="37"/>
        <v>-3.7278667549269337E-3</v>
      </c>
      <c r="D461" s="3">
        <v>65.349997999999999</v>
      </c>
      <c r="E461" s="58">
        <f t="shared" si="35"/>
        <v>10653.499980000001</v>
      </c>
      <c r="F461" s="11">
        <f t="shared" si="38"/>
        <v>1.7837132382611992E-4</v>
      </c>
      <c r="G461" s="57">
        <f t="shared" si="36"/>
        <v>127.78136516236603</v>
      </c>
      <c r="H461" s="57">
        <f t="shared" si="39"/>
        <v>100.95137893040763</v>
      </c>
    </row>
    <row r="462" spans="1:8" x14ac:dyDescent="0.25">
      <c r="A462" s="1">
        <v>41213</v>
      </c>
      <c r="B462" s="3">
        <v>38.845658</v>
      </c>
      <c r="C462" s="11">
        <f t="shared" si="37"/>
        <v>2.1047842553572676E-3</v>
      </c>
      <c r="D462" s="3">
        <v>64.949996999999996</v>
      </c>
      <c r="E462" s="58">
        <f t="shared" si="35"/>
        <v>10649.499970000001</v>
      </c>
      <c r="F462" s="11">
        <f t="shared" si="38"/>
        <v>-3.7546440207528371E-4</v>
      </c>
      <c r="G462" s="57">
        <f t="shared" si="36"/>
        <v>128.05031736788783</v>
      </c>
      <c r="H462" s="57">
        <f t="shared" si="39"/>
        <v>100.91347528127885</v>
      </c>
    </row>
    <row r="463" spans="1:8" x14ac:dyDescent="0.25">
      <c r="A463" s="1">
        <v>41214</v>
      </c>
      <c r="B463" s="3">
        <v>39.235475000000001</v>
      </c>
      <c r="C463" s="11">
        <f t="shared" si="37"/>
        <v>1.0035021159893874E-2</v>
      </c>
      <c r="D463" s="3">
        <v>65.870002999999997</v>
      </c>
      <c r="E463" s="58">
        <f t="shared" si="35"/>
        <v>10658.70003</v>
      </c>
      <c r="F463" s="11">
        <f t="shared" si="38"/>
        <v>8.6389595999024273E-4</v>
      </c>
      <c r="G463" s="57">
        <f t="shared" si="36"/>
        <v>129.33530501220571</v>
      </c>
      <c r="H463" s="57">
        <f t="shared" si="39"/>
        <v>101.00065402488292</v>
      </c>
    </row>
    <row r="464" spans="1:8" x14ac:dyDescent="0.25">
      <c r="A464" s="1">
        <v>41215</v>
      </c>
      <c r="B464" s="3">
        <v>38.927247999999999</v>
      </c>
      <c r="C464" s="11">
        <f t="shared" si="37"/>
        <v>-7.8558243528338133E-3</v>
      </c>
      <c r="D464" s="3">
        <v>65.169998000000007</v>
      </c>
      <c r="E464" s="58">
        <f t="shared" si="35"/>
        <v>10651.699979999999</v>
      </c>
      <c r="F464" s="11">
        <f t="shared" si="38"/>
        <v>-6.5674519221839433E-4</v>
      </c>
      <c r="G464" s="57">
        <f t="shared" si="36"/>
        <v>128.31926957340963</v>
      </c>
      <c r="H464" s="57">
        <f t="shared" si="39"/>
        <v>100.93432233094117</v>
      </c>
    </row>
    <row r="465" spans="1:8" x14ac:dyDescent="0.25">
      <c r="A465" s="1">
        <v>41218</v>
      </c>
      <c r="B465" s="3">
        <v>39.244542000000003</v>
      </c>
      <c r="C465" s="11">
        <f t="shared" si="37"/>
        <v>8.1509486619758993E-3</v>
      </c>
      <c r="D465" s="3">
        <v>65.599997999999999</v>
      </c>
      <c r="E465" s="58">
        <f t="shared" si="35"/>
        <v>10655.999980000001</v>
      </c>
      <c r="F465" s="11">
        <f t="shared" si="38"/>
        <v>4.0369143029515668E-4</v>
      </c>
      <c r="G465" s="57">
        <f t="shared" si="36"/>
        <v>129.36519335204474</v>
      </c>
      <c r="H465" s="57">
        <f t="shared" si="39"/>
        <v>100.97506865188882</v>
      </c>
    </row>
    <row r="466" spans="1:8" x14ac:dyDescent="0.25">
      <c r="A466" s="1">
        <v>41219</v>
      </c>
      <c r="B466" s="3">
        <v>39.634359000000003</v>
      </c>
      <c r="C466" s="11">
        <f t="shared" si="37"/>
        <v>9.9330245719264788E-3</v>
      </c>
      <c r="D466" s="3">
        <v>65.720000999999996</v>
      </c>
      <c r="E466" s="58">
        <f t="shared" si="35"/>
        <v>10657.20001</v>
      </c>
      <c r="F466" s="11">
        <f t="shared" si="38"/>
        <v>1.1261542813929037E-4</v>
      </c>
      <c r="G466" s="57">
        <f t="shared" si="36"/>
        <v>130.65018099636262</v>
      </c>
      <c r="H466" s="57">
        <f t="shared" si="39"/>
        <v>100.98644000247644</v>
      </c>
    </row>
    <row r="467" spans="1:8" x14ac:dyDescent="0.25">
      <c r="A467" s="1">
        <v>41220</v>
      </c>
      <c r="B467" s="3">
        <v>39.471179999999997</v>
      </c>
      <c r="C467" s="11">
        <f t="shared" si="37"/>
        <v>-4.1171096017979403E-3</v>
      </c>
      <c r="D467" s="3">
        <v>64.169998000000007</v>
      </c>
      <c r="E467" s="58">
        <f t="shared" si="35"/>
        <v>10641.699979999999</v>
      </c>
      <c r="F467" s="11">
        <f t="shared" si="38"/>
        <v>-1.4544186076508722E-3</v>
      </c>
      <c r="G467" s="57">
        <f t="shared" si="36"/>
        <v>130.11227988170586</v>
      </c>
      <c r="H467" s="57">
        <f t="shared" si="39"/>
        <v>100.83956344501642</v>
      </c>
    </row>
    <row r="468" spans="1:8" x14ac:dyDescent="0.25">
      <c r="A468" s="1">
        <v>41221</v>
      </c>
      <c r="B468" s="3">
        <v>39.199215000000002</v>
      </c>
      <c r="C468" s="11">
        <f t="shared" si="37"/>
        <v>-6.89021711537366E-3</v>
      </c>
      <c r="D468" s="3">
        <v>63.16</v>
      </c>
      <c r="E468" s="58">
        <f t="shared" si="35"/>
        <v>10631.6</v>
      </c>
      <c r="F468" s="11">
        <f t="shared" si="38"/>
        <v>-9.4909460133070305E-4</v>
      </c>
      <c r="G468" s="57">
        <f t="shared" si="36"/>
        <v>129.21577802394464</v>
      </c>
      <c r="H468" s="57">
        <f t="shared" si="39"/>
        <v>100.74385715975021</v>
      </c>
    </row>
    <row r="469" spans="1:8" x14ac:dyDescent="0.25">
      <c r="A469" s="1">
        <v>41222</v>
      </c>
      <c r="B469" s="3">
        <v>39.443981000000001</v>
      </c>
      <c r="C469" s="11">
        <f t="shared" si="37"/>
        <v>6.2441556546476368E-3</v>
      </c>
      <c r="D469" s="3">
        <v>63.43</v>
      </c>
      <c r="E469" s="58">
        <f t="shared" si="35"/>
        <v>10634.3</v>
      </c>
      <c r="F469" s="11">
        <f t="shared" si="38"/>
        <v>2.539598931486238E-4</v>
      </c>
      <c r="G469" s="57">
        <f t="shared" si="36"/>
        <v>130.02262145496252</v>
      </c>
      <c r="H469" s="57">
        <f t="shared" si="39"/>
        <v>100.76944205894988</v>
      </c>
    </row>
    <row r="470" spans="1:8" x14ac:dyDescent="0.25">
      <c r="A470" s="1">
        <v>41225</v>
      </c>
      <c r="B470" s="3">
        <v>39.851928999999998</v>
      </c>
      <c r="C470" s="11">
        <f t="shared" si="37"/>
        <v>1.0342465178654191E-2</v>
      </c>
      <c r="D470" s="3">
        <v>63.419998</v>
      </c>
      <c r="E470" s="58">
        <f t="shared" si="35"/>
        <v>10634.199979999999</v>
      </c>
      <c r="F470" s="11">
        <f t="shared" si="38"/>
        <v>-9.4054145547763902E-6</v>
      </c>
      <c r="G470" s="57">
        <f t="shared" si="36"/>
        <v>131.36737588979778</v>
      </c>
      <c r="H470" s="57">
        <f t="shared" si="39"/>
        <v>100.76849428057287</v>
      </c>
    </row>
    <row r="471" spans="1:8" x14ac:dyDescent="0.25">
      <c r="A471" s="1">
        <v>41226</v>
      </c>
      <c r="B471" s="3">
        <v>39.389589999999998</v>
      </c>
      <c r="C471" s="11">
        <f t="shared" si="37"/>
        <v>-1.1601420849665773E-2</v>
      </c>
      <c r="D471" s="3">
        <v>62.98</v>
      </c>
      <c r="E471" s="58">
        <f t="shared" si="35"/>
        <v>10629.8</v>
      </c>
      <c r="F471" s="11">
        <f t="shared" si="38"/>
        <v>-4.1375750016694172E-4</v>
      </c>
      <c r="G471" s="57">
        <f t="shared" si="36"/>
        <v>129.843327676184</v>
      </c>
      <c r="H471" s="57">
        <f t="shared" si="39"/>
        <v>100.72680056028375</v>
      </c>
    </row>
    <row r="472" spans="1:8" x14ac:dyDescent="0.25">
      <c r="A472" s="1">
        <v>41227</v>
      </c>
      <c r="B472" s="3">
        <v>38.990706000000003</v>
      </c>
      <c r="C472" s="11">
        <f t="shared" si="37"/>
        <v>-1.0126634981475953E-2</v>
      </c>
      <c r="D472" s="3">
        <v>62.240001999999997</v>
      </c>
      <c r="E472" s="58">
        <f t="shared" si="35"/>
        <v>10622.400019999999</v>
      </c>
      <c r="F472" s="11">
        <f t="shared" si="38"/>
        <v>-6.9615420798134888E-4</v>
      </c>
      <c r="G472" s="57">
        <f t="shared" si="36"/>
        <v>128.52845169202712</v>
      </c>
      <c r="H472" s="57">
        <f t="shared" si="39"/>
        <v>100.65667917421722</v>
      </c>
    </row>
    <row r="473" spans="1:8" x14ac:dyDescent="0.25">
      <c r="A473" s="1">
        <v>41228</v>
      </c>
      <c r="B473" s="3">
        <v>38.619020999999996</v>
      </c>
      <c r="C473" s="11">
        <f t="shared" si="37"/>
        <v>-9.5326563207141328E-3</v>
      </c>
      <c r="D473" s="3">
        <v>62.029998999999997</v>
      </c>
      <c r="E473" s="58">
        <f t="shared" si="35"/>
        <v>10620.29999</v>
      </c>
      <c r="F473" s="11">
        <f t="shared" si="38"/>
        <v>-1.9769825990789661E-4</v>
      </c>
      <c r="G473" s="57">
        <f t="shared" si="36"/>
        <v>127.30323413461352</v>
      </c>
      <c r="H473" s="57">
        <f t="shared" si="39"/>
        <v>100.63677952389637</v>
      </c>
    </row>
    <row r="474" spans="1:8" x14ac:dyDescent="0.25">
      <c r="A474" s="1">
        <v>41229</v>
      </c>
      <c r="B474" s="3">
        <v>38.845658</v>
      </c>
      <c r="C474" s="11">
        <f t="shared" si="37"/>
        <v>5.8685330215906759E-3</v>
      </c>
      <c r="D474" s="3">
        <v>62.299999</v>
      </c>
      <c r="E474" s="58">
        <f t="shared" si="35"/>
        <v>10622.99999</v>
      </c>
      <c r="F474" s="11">
        <f t="shared" si="38"/>
        <v>2.5423010673361661E-4</v>
      </c>
      <c r="G474" s="57">
        <f t="shared" si="36"/>
        <v>128.05031736788777</v>
      </c>
      <c r="H474" s="57">
        <f t="shared" si="39"/>
        <v>100.66236442309605</v>
      </c>
    </row>
    <row r="475" spans="1:8" x14ac:dyDescent="0.25">
      <c r="A475" s="1">
        <v>41232</v>
      </c>
      <c r="B475" s="3">
        <v>39.389589999999998</v>
      </c>
      <c r="C475" s="11">
        <f t="shared" si="37"/>
        <v>1.4002388632469505E-2</v>
      </c>
      <c r="D475" s="3">
        <v>63.779998999999997</v>
      </c>
      <c r="E475" s="58">
        <f t="shared" si="35"/>
        <v>10637.79999</v>
      </c>
      <c r="F475" s="11">
        <f t="shared" si="38"/>
        <v>1.393203427838775E-3</v>
      </c>
      <c r="G475" s="57">
        <f t="shared" si="36"/>
        <v>129.843327676184</v>
      </c>
      <c r="H475" s="57">
        <f t="shared" si="39"/>
        <v>100.80260757426467</v>
      </c>
    </row>
    <row r="476" spans="1:8" x14ac:dyDescent="0.25">
      <c r="A476" s="1">
        <v>41233</v>
      </c>
      <c r="B476" s="3">
        <v>39.770339</v>
      </c>
      <c r="C476" s="11">
        <f t="shared" si="37"/>
        <v>9.6662341496827359E-3</v>
      </c>
      <c r="D476" s="3">
        <v>63.799999</v>
      </c>
      <c r="E476" s="58">
        <f t="shared" si="35"/>
        <v>10637.99999</v>
      </c>
      <c r="F476" s="11">
        <f t="shared" si="38"/>
        <v>1.8800879898920492E-5</v>
      </c>
      <c r="G476" s="57">
        <f t="shared" si="36"/>
        <v>131.09842368427599</v>
      </c>
      <c r="H476" s="57">
        <f t="shared" si="39"/>
        <v>100.80450275198316</v>
      </c>
    </row>
    <row r="477" spans="1:8" x14ac:dyDescent="0.25">
      <c r="A477" s="1">
        <v>41234</v>
      </c>
      <c r="B477" s="3">
        <v>39.915387000000003</v>
      </c>
      <c r="C477" s="11">
        <f t="shared" si="37"/>
        <v>3.6471401463287183E-3</v>
      </c>
      <c r="D477" s="3">
        <v>63.93</v>
      </c>
      <c r="E477" s="58">
        <f t="shared" si="35"/>
        <v>10639.3</v>
      </c>
      <c r="F477" s="11">
        <f t="shared" si="38"/>
        <v>1.222043618369114E-4</v>
      </c>
      <c r="G477" s="57">
        <f t="shared" si="36"/>
        <v>131.57655800841533</v>
      </c>
      <c r="H477" s="57">
        <f t="shared" si="39"/>
        <v>100.81682150191226</v>
      </c>
    </row>
    <row r="478" spans="1:8" x14ac:dyDescent="0.25">
      <c r="A478" s="1">
        <v>41236</v>
      </c>
      <c r="B478" s="3">
        <v>40.622498</v>
      </c>
      <c r="C478" s="11">
        <f t="shared" si="37"/>
        <v>1.771524850805023E-2</v>
      </c>
      <c r="D478" s="3">
        <v>64.900002000000001</v>
      </c>
      <c r="E478" s="58">
        <f t="shared" si="35"/>
        <v>10649.000019999999</v>
      </c>
      <c r="F478" s="11">
        <f t="shared" si="38"/>
        <v>9.1171599635316448E-4</v>
      </c>
      <c r="G478" s="57">
        <f t="shared" si="36"/>
        <v>133.9074694313683</v>
      </c>
      <c r="H478" s="57">
        <f t="shared" si="39"/>
        <v>100.90873781077704</v>
      </c>
    </row>
    <row r="479" spans="1:8" x14ac:dyDescent="0.25">
      <c r="A479" s="1">
        <v>41239</v>
      </c>
      <c r="B479" s="3">
        <v>40.105764999999998</v>
      </c>
      <c r="C479" s="11">
        <f t="shared" si="37"/>
        <v>-1.2720364956384565E-2</v>
      </c>
      <c r="D479" s="3">
        <v>65.180000000000007</v>
      </c>
      <c r="E479" s="58">
        <f t="shared" si="35"/>
        <v>10651.8</v>
      </c>
      <c r="F479" s="11">
        <f t="shared" si="38"/>
        <v>2.6293360829571845E-4</v>
      </c>
      <c r="G479" s="57">
        <f t="shared" si="36"/>
        <v>132.20411754981538</v>
      </c>
      <c r="H479" s="57">
        <f t="shared" si="39"/>
        <v>100.9352701093182</v>
      </c>
    </row>
    <row r="480" spans="1:8" x14ac:dyDescent="0.25">
      <c r="A480" s="1">
        <v>41240</v>
      </c>
      <c r="B480" s="3">
        <v>40.096698000000004</v>
      </c>
      <c r="C480" s="11">
        <f t="shared" si="37"/>
        <v>-2.2607722356111665E-4</v>
      </c>
      <c r="D480" s="3">
        <v>64.959998999999996</v>
      </c>
      <c r="E480" s="58">
        <f t="shared" si="35"/>
        <v>10649.599990000001</v>
      </c>
      <c r="F480" s="11">
        <f t="shared" si="38"/>
        <v>-2.0653880095370324E-4</v>
      </c>
      <c r="G480" s="57">
        <f t="shared" si="36"/>
        <v>132.17422920997637</v>
      </c>
      <c r="H480" s="57">
        <f t="shared" si="39"/>
        <v>100.91442305965589</v>
      </c>
    </row>
    <row r="481" spans="1:8" x14ac:dyDescent="0.25">
      <c r="A481" s="1">
        <v>41241</v>
      </c>
      <c r="B481" s="3">
        <v>40.486514</v>
      </c>
      <c r="C481" s="11">
        <f t="shared" si="37"/>
        <v>9.7218977981677231E-3</v>
      </c>
      <c r="D481" s="3">
        <v>65.519997000000004</v>
      </c>
      <c r="E481" s="58">
        <f t="shared" si="35"/>
        <v>10655.19997</v>
      </c>
      <c r="F481" s="11">
        <f t="shared" si="38"/>
        <v>5.2583946864271378E-4</v>
      </c>
      <c r="G481" s="57">
        <f t="shared" si="36"/>
        <v>133.45921355790736</v>
      </c>
      <c r="H481" s="57">
        <f t="shared" si="39"/>
        <v>100.96748784625596</v>
      </c>
    </row>
    <row r="482" spans="1:8" x14ac:dyDescent="0.25">
      <c r="A482" s="1">
        <v>41242</v>
      </c>
      <c r="B482" s="3">
        <v>40.658757999999999</v>
      </c>
      <c r="C482" s="11">
        <f t="shared" si="37"/>
        <v>4.254354919270135E-3</v>
      </c>
      <c r="D482" s="3">
        <v>65.910004000000001</v>
      </c>
      <c r="E482" s="58">
        <f t="shared" si="35"/>
        <v>10659.100039999999</v>
      </c>
      <c r="F482" s="11">
        <f t="shared" si="38"/>
        <v>3.6602504044789755E-4</v>
      </c>
      <c r="G482" s="57">
        <f t="shared" si="36"/>
        <v>134.02699641962937</v>
      </c>
      <c r="H482" s="57">
        <f t="shared" si="39"/>
        <v>101.0044444750788</v>
      </c>
    </row>
    <row r="483" spans="1:8" x14ac:dyDescent="0.25">
      <c r="A483" s="1">
        <v>41243</v>
      </c>
      <c r="B483" s="3">
        <v>40.658757999999999</v>
      </c>
      <c r="C483" s="11">
        <f t="shared" si="37"/>
        <v>0</v>
      </c>
      <c r="D483" s="3">
        <v>65.800003000000004</v>
      </c>
      <c r="E483" s="58">
        <f t="shared" si="35"/>
        <v>10658.000029999999</v>
      </c>
      <c r="F483" s="11">
        <f t="shared" si="38"/>
        <v>-1.0319914400579275E-4</v>
      </c>
      <c r="G483" s="57">
        <f t="shared" si="36"/>
        <v>134.02699641962937</v>
      </c>
      <c r="H483" s="57">
        <f t="shared" si="39"/>
        <v>100.99402090286819</v>
      </c>
    </row>
    <row r="484" spans="1:8" x14ac:dyDescent="0.25">
      <c r="A484" s="1">
        <v>41246</v>
      </c>
      <c r="B484" s="3">
        <v>40.649693999999997</v>
      </c>
      <c r="C484" s="11">
        <f t="shared" si="37"/>
        <v>-2.229286000325485E-4</v>
      </c>
      <c r="D484" s="3">
        <v>65.669998000000007</v>
      </c>
      <c r="E484" s="58">
        <f t="shared" si="35"/>
        <v>10656.699979999999</v>
      </c>
      <c r="F484" s="11">
        <f t="shared" si="38"/>
        <v>-1.2197879492779739E-4</v>
      </c>
      <c r="G484" s="57">
        <f t="shared" si="36"/>
        <v>133.99711796895096</v>
      </c>
      <c r="H484" s="57">
        <f t="shared" si="39"/>
        <v>100.98170177390354</v>
      </c>
    </row>
    <row r="485" spans="1:8" x14ac:dyDescent="0.25">
      <c r="A485" s="1">
        <v>41247</v>
      </c>
      <c r="B485" s="3">
        <v>40.803804999999997</v>
      </c>
      <c r="C485" s="11">
        <f t="shared" si="37"/>
        <v>3.7911970505854322E-3</v>
      </c>
      <c r="D485" s="3">
        <v>65.629997000000003</v>
      </c>
      <c r="E485" s="58">
        <f t="shared" si="35"/>
        <v>10656.29997</v>
      </c>
      <c r="F485" s="11">
        <f t="shared" si="38"/>
        <v>-3.7536010279927538E-5</v>
      </c>
      <c r="G485" s="57">
        <f t="shared" si="36"/>
        <v>134.5051274473818</v>
      </c>
      <c r="H485" s="57">
        <f t="shared" si="39"/>
        <v>100.97791132370767</v>
      </c>
    </row>
    <row r="486" spans="1:8" x14ac:dyDescent="0.25">
      <c r="A486" s="1">
        <v>41248</v>
      </c>
      <c r="B486" s="3">
        <v>41.202689999999997</v>
      </c>
      <c r="C486" s="11">
        <f t="shared" si="37"/>
        <v>9.7756814591188242E-3</v>
      </c>
      <c r="D486" s="3">
        <v>64.900002000000001</v>
      </c>
      <c r="E486" s="58">
        <f t="shared" si="35"/>
        <v>10649.000019999999</v>
      </c>
      <c r="F486" s="11">
        <f t="shared" si="38"/>
        <v>-6.850360838707261E-4</v>
      </c>
      <c r="G486" s="57">
        <f t="shared" si="36"/>
        <v>135.82000672792557</v>
      </c>
      <c r="H486" s="57">
        <f t="shared" si="39"/>
        <v>100.90873781077704</v>
      </c>
    </row>
    <row r="487" spans="1:8" x14ac:dyDescent="0.25">
      <c r="A487" s="1">
        <v>41249</v>
      </c>
      <c r="B487" s="3">
        <v>41.248016</v>
      </c>
      <c r="C487" s="11">
        <f t="shared" si="37"/>
        <v>1.1000738058608035E-3</v>
      </c>
      <c r="D487" s="3">
        <v>65.319999999999993</v>
      </c>
      <c r="E487" s="58">
        <f t="shared" si="35"/>
        <v>10653.2</v>
      </c>
      <c r="F487" s="11">
        <f t="shared" si="38"/>
        <v>3.9440135149903334E-4</v>
      </c>
      <c r="G487" s="57">
        <f t="shared" si="36"/>
        <v>135.96941875963881</v>
      </c>
      <c r="H487" s="57">
        <f t="shared" si="39"/>
        <v>100.94853635334766</v>
      </c>
    </row>
    <row r="488" spans="1:8" x14ac:dyDescent="0.25">
      <c r="A488" s="1">
        <v>41250</v>
      </c>
      <c r="B488" s="3">
        <v>41.257080000000002</v>
      </c>
      <c r="C488" s="11">
        <f t="shared" si="37"/>
        <v>2.1974390234919859E-4</v>
      </c>
      <c r="D488" s="3">
        <v>64.930000000000007</v>
      </c>
      <c r="E488" s="58">
        <f t="shared" si="35"/>
        <v>10649.3</v>
      </c>
      <c r="F488" s="11">
        <f t="shared" si="38"/>
        <v>-3.6608718507128888E-4</v>
      </c>
      <c r="G488" s="57">
        <f t="shared" si="36"/>
        <v>135.99929721031722</v>
      </c>
      <c r="H488" s="57">
        <f t="shared" si="39"/>
        <v>100.91158038783701</v>
      </c>
    </row>
    <row r="489" spans="1:8" x14ac:dyDescent="0.25">
      <c r="A489" s="1">
        <v>41253</v>
      </c>
      <c r="B489" s="3">
        <v>41.619701999999997</v>
      </c>
      <c r="C489" s="11">
        <f t="shared" si="37"/>
        <v>8.7893277953746286E-3</v>
      </c>
      <c r="D489" s="3">
        <v>65.120002999999997</v>
      </c>
      <c r="E489" s="58">
        <f t="shared" si="35"/>
        <v>10651.20003</v>
      </c>
      <c r="F489" s="11">
        <f t="shared" si="38"/>
        <v>1.7841829979441817E-4</v>
      </c>
      <c r="G489" s="57">
        <f t="shared" si="36"/>
        <v>137.19463961343928</v>
      </c>
      <c r="H489" s="57">
        <f t="shared" si="39"/>
        <v>100.92958486043936</v>
      </c>
    </row>
    <row r="490" spans="1:8" x14ac:dyDescent="0.25">
      <c r="A490" s="1">
        <v>41254</v>
      </c>
      <c r="B490" s="3">
        <v>41.284278999999998</v>
      </c>
      <c r="C490" s="11">
        <f t="shared" si="37"/>
        <v>-8.0592359839577587E-3</v>
      </c>
      <c r="D490" s="3">
        <v>65.970000999999996</v>
      </c>
      <c r="E490" s="58">
        <f t="shared" si="35"/>
        <v>10659.70001</v>
      </c>
      <c r="F490" s="11">
        <f t="shared" si="38"/>
        <v>7.9803026664221842E-4</v>
      </c>
      <c r="G490" s="57">
        <f t="shared" si="36"/>
        <v>136.08895563706054</v>
      </c>
      <c r="H490" s="57">
        <f t="shared" si="39"/>
        <v>101.01012972395762</v>
      </c>
    </row>
    <row r="491" spans="1:8" x14ac:dyDescent="0.25">
      <c r="A491" s="1">
        <v>41255</v>
      </c>
      <c r="B491" s="3">
        <v>40.957920999999999</v>
      </c>
      <c r="C491" s="11">
        <f t="shared" si="37"/>
        <v>-7.9051398717656929E-3</v>
      </c>
      <c r="D491" s="3">
        <v>65.830001999999993</v>
      </c>
      <c r="E491" s="58">
        <f t="shared" si="35"/>
        <v>10658.300020000001</v>
      </c>
      <c r="F491" s="11">
        <f t="shared" si="38"/>
        <v>-1.3133484044452849E-4</v>
      </c>
      <c r="G491" s="57">
        <f t="shared" si="36"/>
        <v>135.01315340774707</v>
      </c>
      <c r="H491" s="57">
        <f t="shared" si="39"/>
        <v>100.99686357468704</v>
      </c>
    </row>
    <row r="492" spans="1:8" x14ac:dyDescent="0.25">
      <c r="A492" s="1">
        <v>41256</v>
      </c>
      <c r="B492" s="3">
        <v>40.583418999999999</v>
      </c>
      <c r="C492" s="11">
        <f t="shared" si="37"/>
        <v>-9.1435793335311061E-3</v>
      </c>
      <c r="D492" s="3">
        <v>65.309997999999993</v>
      </c>
      <c r="E492" s="58">
        <f t="shared" si="35"/>
        <v>10653.099979999999</v>
      </c>
      <c r="F492" s="11">
        <f t="shared" si="38"/>
        <v>-4.8788643500781616E-4</v>
      </c>
      <c r="G492" s="57">
        <f t="shared" si="36"/>
        <v>133.77864992849311</v>
      </c>
      <c r="H492" s="57">
        <f t="shared" si="39"/>
        <v>100.94758857497061</v>
      </c>
    </row>
    <row r="493" spans="1:8" x14ac:dyDescent="0.25">
      <c r="A493" s="1">
        <v>41257</v>
      </c>
      <c r="B493" s="3">
        <v>40.766103999999999</v>
      </c>
      <c r="C493" s="11">
        <f t="shared" si="37"/>
        <v>4.5014689373509735E-3</v>
      </c>
      <c r="D493" s="3">
        <v>64.690002000000007</v>
      </c>
      <c r="E493" s="58">
        <f t="shared" si="35"/>
        <v>10646.900020000001</v>
      </c>
      <c r="F493" s="11">
        <f t="shared" si="38"/>
        <v>-5.8198646512637919E-4</v>
      </c>
      <c r="G493" s="57">
        <f t="shared" si="36"/>
        <v>134.38085036562697</v>
      </c>
      <c r="H493" s="57">
        <f t="shared" si="39"/>
        <v>100.88883844473283</v>
      </c>
    </row>
    <row r="494" spans="1:8" x14ac:dyDescent="0.25">
      <c r="A494" s="1">
        <v>41260</v>
      </c>
      <c r="B494" s="3">
        <v>40.729565999999998</v>
      </c>
      <c r="C494" s="11">
        <f t="shared" si="37"/>
        <v>-8.9628383423640836E-4</v>
      </c>
      <c r="D494" s="3">
        <v>65.550003000000004</v>
      </c>
      <c r="E494" s="58">
        <f t="shared" si="35"/>
        <v>10655.500029999999</v>
      </c>
      <c r="F494" s="11">
        <f t="shared" si="38"/>
        <v>8.077477936153562E-4</v>
      </c>
      <c r="G494" s="57">
        <f t="shared" si="36"/>
        <v>134.2604069818133</v>
      </c>
      <c r="H494" s="57">
        <f t="shared" si="39"/>
        <v>100.97033118138697</v>
      </c>
    </row>
    <row r="495" spans="1:8" x14ac:dyDescent="0.25">
      <c r="A495" s="1">
        <v>41261</v>
      </c>
      <c r="B495" s="3">
        <v>40.820906999999998</v>
      </c>
      <c r="C495" s="11">
        <f t="shared" si="37"/>
        <v>2.2426214902461741E-3</v>
      </c>
      <c r="D495" s="3">
        <v>66.550003000000004</v>
      </c>
      <c r="E495" s="58">
        <f t="shared" si="35"/>
        <v>10665.500029999999</v>
      </c>
      <c r="F495" s="11">
        <f t="shared" si="38"/>
        <v>9.3848247119755301E-4</v>
      </c>
      <c r="G495" s="57">
        <f t="shared" si="36"/>
        <v>134.56150225579992</v>
      </c>
      <c r="H495" s="57">
        <f t="shared" si="39"/>
        <v>101.06509006731171</v>
      </c>
    </row>
    <row r="496" spans="1:8" x14ac:dyDescent="0.25">
      <c r="A496" s="1">
        <v>41262</v>
      </c>
      <c r="B496" s="3">
        <v>40.629089</v>
      </c>
      <c r="C496" s="11">
        <f t="shared" si="37"/>
        <v>-4.6990136696374194E-3</v>
      </c>
      <c r="D496" s="3">
        <v>66.260002</v>
      </c>
      <c r="E496" s="58">
        <f t="shared" si="35"/>
        <v>10662.60002</v>
      </c>
      <c r="F496" s="11">
        <f t="shared" si="38"/>
        <v>-2.7190567641856582E-4</v>
      </c>
      <c r="G496" s="57">
        <f t="shared" si="36"/>
        <v>133.92919591729296</v>
      </c>
      <c r="H496" s="57">
        <f t="shared" si="39"/>
        <v>101.03760989563466</v>
      </c>
    </row>
    <row r="497" spans="1:8" x14ac:dyDescent="0.25">
      <c r="A497" s="1">
        <v>41263</v>
      </c>
      <c r="B497" s="3">
        <v>40.939653</v>
      </c>
      <c r="C497" s="11">
        <f t="shared" si="37"/>
        <v>7.643882933235333E-3</v>
      </c>
      <c r="D497" s="3">
        <v>66.260002</v>
      </c>
      <c r="E497" s="58">
        <f t="shared" si="35"/>
        <v>10662.60002</v>
      </c>
      <c r="F497" s="11">
        <f t="shared" si="38"/>
        <v>0</v>
      </c>
      <c r="G497" s="57">
        <f t="shared" si="36"/>
        <v>134.95293501222707</v>
      </c>
      <c r="H497" s="57">
        <f t="shared" si="39"/>
        <v>101.03760989563466</v>
      </c>
    </row>
    <row r="498" spans="1:8" x14ac:dyDescent="0.25">
      <c r="A498" s="1">
        <v>41264</v>
      </c>
      <c r="B498" s="3">
        <v>40.811774999999997</v>
      </c>
      <c r="C498" s="11">
        <f t="shared" si="37"/>
        <v>-3.1235731284777282E-3</v>
      </c>
      <c r="D498" s="3">
        <v>65.199996999999996</v>
      </c>
      <c r="E498" s="58">
        <f t="shared" si="35"/>
        <v>10651.999970000001</v>
      </c>
      <c r="F498" s="11">
        <f t="shared" si="38"/>
        <v>-9.9413369910870031E-4</v>
      </c>
      <c r="G498" s="57">
        <f t="shared" si="36"/>
        <v>134.53139965081368</v>
      </c>
      <c r="H498" s="57">
        <f t="shared" si="39"/>
        <v>100.93716500276001</v>
      </c>
    </row>
    <row r="499" spans="1:8" x14ac:dyDescent="0.25">
      <c r="A499" s="1">
        <v>41267</v>
      </c>
      <c r="B499" s="3">
        <v>40.830044000000001</v>
      </c>
      <c r="C499" s="11">
        <f t="shared" si="37"/>
        <v>4.4764041750214599E-4</v>
      </c>
      <c r="D499" s="3">
        <v>65.069999999999993</v>
      </c>
      <c r="E499" s="58">
        <f t="shared" si="35"/>
        <v>10650.7</v>
      </c>
      <c r="F499" s="11">
        <f t="shared" si="38"/>
        <v>-1.2203999283338621E-4</v>
      </c>
      <c r="G499" s="57">
        <f t="shared" si="36"/>
        <v>134.59162134272054</v>
      </c>
      <c r="H499" s="57">
        <f t="shared" si="39"/>
        <v>100.92484663186646</v>
      </c>
    </row>
    <row r="500" spans="1:8" x14ac:dyDescent="0.25">
      <c r="A500" s="1">
        <v>41269</v>
      </c>
      <c r="B500" s="3">
        <v>40.446404000000001</v>
      </c>
      <c r="C500" s="11">
        <f t="shared" si="37"/>
        <v>-9.3960222036498352E-3</v>
      </c>
      <c r="D500" s="3">
        <v>64.5</v>
      </c>
      <c r="E500" s="58">
        <f t="shared" si="35"/>
        <v>10645</v>
      </c>
      <c r="F500" s="11">
        <f t="shared" si="38"/>
        <v>-5.3517609171235012E-4</v>
      </c>
      <c r="G500" s="57">
        <f t="shared" si="36"/>
        <v>133.3269954801591</v>
      </c>
      <c r="H500" s="57">
        <f t="shared" si="39"/>
        <v>100.87083406688934</v>
      </c>
    </row>
    <row r="501" spans="1:8" x14ac:dyDescent="0.25">
      <c r="A501" s="1">
        <v>41270</v>
      </c>
      <c r="B501" s="3">
        <v>40.382463999999999</v>
      </c>
      <c r="C501" s="11">
        <f t="shared" si="37"/>
        <v>-1.5808574725209767E-3</v>
      </c>
      <c r="D501" s="3">
        <v>64.400002000000001</v>
      </c>
      <c r="E501" s="58">
        <f t="shared" si="35"/>
        <v>10644.000019999999</v>
      </c>
      <c r="F501" s="11">
        <f t="shared" si="38"/>
        <v>-9.3938938468812137E-5</v>
      </c>
      <c r="G501" s="57">
        <f t="shared" si="36"/>
        <v>133.11622450306552</v>
      </c>
      <c r="H501" s="57">
        <f t="shared" si="39"/>
        <v>100.86135836781465</v>
      </c>
    </row>
    <row r="502" spans="1:8" x14ac:dyDescent="0.25">
      <c r="A502" s="1">
        <v>41271</v>
      </c>
      <c r="B502" s="3">
        <v>40.081035999999997</v>
      </c>
      <c r="C502" s="11">
        <f t="shared" si="37"/>
        <v>-7.4643290711532946E-3</v>
      </c>
      <c r="D502" s="3">
        <v>63.779998999999997</v>
      </c>
      <c r="E502" s="58">
        <f t="shared" si="35"/>
        <v>10637.79999</v>
      </c>
      <c r="F502" s="11">
        <f t="shared" si="38"/>
        <v>-5.8249060394120235E-4</v>
      </c>
      <c r="G502" s="57">
        <f t="shared" si="36"/>
        <v>132.12260119866514</v>
      </c>
      <c r="H502" s="57">
        <f t="shared" si="39"/>
        <v>100.80260757426464</v>
      </c>
    </row>
    <row r="503" spans="1:8" x14ac:dyDescent="0.25">
      <c r="A503" s="1">
        <v>41274</v>
      </c>
      <c r="B503" s="3">
        <v>40.355063000000001</v>
      </c>
      <c r="C503" s="11">
        <f t="shared" si="37"/>
        <v>6.8368242776959114E-3</v>
      </c>
      <c r="D503" s="3">
        <v>65.129997000000003</v>
      </c>
      <c r="E503" s="58">
        <f t="shared" si="35"/>
        <v>10651.29997</v>
      </c>
      <c r="F503" s="11">
        <f t="shared" si="38"/>
        <v>1.269057513084574E-3</v>
      </c>
      <c r="G503" s="57">
        <f t="shared" si="36"/>
        <v>133.02590020617251</v>
      </c>
      <c r="H503" s="57">
        <f t="shared" si="39"/>
        <v>100.93053188074526</v>
      </c>
    </row>
    <row r="504" spans="1:8" x14ac:dyDescent="0.25">
      <c r="A504" s="1">
        <v>41276</v>
      </c>
      <c r="B504" s="3">
        <v>41.652123000000003</v>
      </c>
      <c r="C504" s="11">
        <f t="shared" si="37"/>
        <v>3.2141196260801322E-2</v>
      </c>
      <c r="D504" s="3">
        <v>67.199996999999996</v>
      </c>
      <c r="E504" s="58">
        <f t="shared" si="35"/>
        <v>10671.999970000001</v>
      </c>
      <c r="F504" s="11">
        <f t="shared" si="38"/>
        <v>1.9434247517489387E-3</v>
      </c>
      <c r="G504" s="57">
        <f t="shared" si="36"/>
        <v>137.30151177246887</v>
      </c>
      <c r="H504" s="57">
        <f t="shared" si="39"/>
        <v>101.12668277460949</v>
      </c>
    </row>
    <row r="505" spans="1:8" x14ac:dyDescent="0.25">
      <c r="A505" s="1">
        <v>41277</v>
      </c>
      <c r="B505" s="3">
        <v>41.487706000000003</v>
      </c>
      <c r="C505" s="11">
        <f t="shared" si="37"/>
        <v>-3.9473858271281935E-3</v>
      </c>
      <c r="D505" s="3">
        <v>66.849997999999999</v>
      </c>
      <c r="E505" s="58">
        <f t="shared" si="35"/>
        <v>10668.499980000001</v>
      </c>
      <c r="F505" s="11">
        <f t="shared" si="38"/>
        <v>-3.2796008338072103E-4</v>
      </c>
      <c r="G505" s="57">
        <f t="shared" si="36"/>
        <v>136.75952973085495</v>
      </c>
      <c r="H505" s="57">
        <f t="shared" si="39"/>
        <v>101.09351725929471</v>
      </c>
    </row>
    <row r="506" spans="1:8" x14ac:dyDescent="0.25">
      <c r="A506" s="1">
        <v>41278</v>
      </c>
      <c r="B506" s="3">
        <v>41.725197999999999</v>
      </c>
      <c r="C506" s="11">
        <f t="shared" si="37"/>
        <v>5.7243945953530436E-3</v>
      </c>
      <c r="D506" s="3">
        <v>66.629997000000003</v>
      </c>
      <c r="E506" s="58">
        <f t="shared" si="35"/>
        <v>10666.29997</v>
      </c>
      <c r="F506" s="11">
        <f t="shared" si="38"/>
        <v>-2.0621549459856443E-4</v>
      </c>
      <c r="G506" s="57">
        <f t="shared" si="36"/>
        <v>137.54239524370928</v>
      </c>
      <c r="H506" s="57">
        <f t="shared" si="39"/>
        <v>101.07267020963238</v>
      </c>
    </row>
    <row r="507" spans="1:8" x14ac:dyDescent="0.25">
      <c r="A507" s="1">
        <v>41281</v>
      </c>
      <c r="B507" s="3">
        <v>41.323293</v>
      </c>
      <c r="C507" s="11">
        <f t="shared" si="37"/>
        <v>-9.6321891630088679E-3</v>
      </c>
      <c r="D507" s="3">
        <v>66.650002000000001</v>
      </c>
      <c r="E507" s="58">
        <f t="shared" si="35"/>
        <v>10666.500019999999</v>
      </c>
      <c r="F507" s="11">
        <f t="shared" si="38"/>
        <v>1.8755332267245855E-5</v>
      </c>
      <c r="G507" s="57">
        <f t="shared" si="36"/>
        <v>136.21756087478855</v>
      </c>
      <c r="H507" s="57">
        <f t="shared" si="39"/>
        <v>101.0745658611453</v>
      </c>
    </row>
    <row r="508" spans="1:8" x14ac:dyDescent="0.25">
      <c r="A508" s="1">
        <v>41282</v>
      </c>
      <c r="B508" s="3">
        <v>41.451172</v>
      </c>
      <c r="C508" s="11">
        <f t="shared" si="37"/>
        <v>3.0945984871050833E-3</v>
      </c>
      <c r="D508" s="3">
        <v>66.519997000000004</v>
      </c>
      <c r="E508" s="58">
        <f t="shared" si="35"/>
        <v>10665.19997</v>
      </c>
      <c r="F508" s="11">
        <f t="shared" si="38"/>
        <v>-1.2188159167132579E-4</v>
      </c>
      <c r="G508" s="57">
        <f t="shared" si="36"/>
        <v>136.63909953258883</v>
      </c>
      <c r="H508" s="57">
        <f t="shared" si="39"/>
        <v>101.06224673218065</v>
      </c>
    </row>
    <row r="509" spans="1:8" x14ac:dyDescent="0.25">
      <c r="A509" s="1">
        <v>41283</v>
      </c>
      <c r="B509" s="3">
        <v>41.743467000000003</v>
      </c>
      <c r="C509" s="11">
        <f t="shared" si="37"/>
        <v>7.0515497125148326E-3</v>
      </c>
      <c r="D509" s="3">
        <v>66.769997000000004</v>
      </c>
      <c r="E509" s="58">
        <f t="shared" si="35"/>
        <v>10667.69997</v>
      </c>
      <c r="F509" s="11">
        <f t="shared" si="38"/>
        <v>2.3440723165362272E-4</v>
      </c>
      <c r="G509" s="57">
        <f t="shared" si="36"/>
        <v>137.60261693561614</v>
      </c>
      <c r="H509" s="57">
        <f t="shared" si="39"/>
        <v>101.08593645366183</v>
      </c>
    </row>
    <row r="510" spans="1:8" x14ac:dyDescent="0.25">
      <c r="A510" s="1">
        <v>41284</v>
      </c>
      <c r="B510" s="3">
        <v>41.798270000000002</v>
      </c>
      <c r="C510" s="11">
        <f t="shared" si="37"/>
        <v>1.3128521404319317E-3</v>
      </c>
      <c r="D510" s="3">
        <v>67.169998000000007</v>
      </c>
      <c r="E510" s="58">
        <f t="shared" si="35"/>
        <v>10671.699979999999</v>
      </c>
      <c r="F510" s="11">
        <f t="shared" si="38"/>
        <v>3.7496461385759684E-4</v>
      </c>
      <c r="G510" s="57">
        <f t="shared" si="36"/>
        <v>137.78326882578909</v>
      </c>
      <c r="H510" s="57">
        <f t="shared" si="39"/>
        <v>101.12384010279061</v>
      </c>
    </row>
    <row r="511" spans="1:8" x14ac:dyDescent="0.25">
      <c r="A511" s="1">
        <v>41285</v>
      </c>
      <c r="B511" s="3">
        <v>41.177146</v>
      </c>
      <c r="C511" s="11">
        <f t="shared" si="37"/>
        <v>-1.4860040858150391E-2</v>
      </c>
      <c r="D511" s="3">
        <v>67.260002</v>
      </c>
      <c r="E511" s="58">
        <f t="shared" si="35"/>
        <v>10672.60002</v>
      </c>
      <c r="F511" s="11">
        <f t="shared" si="38"/>
        <v>8.4338952714864903E-5</v>
      </c>
      <c r="G511" s="57">
        <f t="shared" si="36"/>
        <v>135.73580382146835</v>
      </c>
      <c r="H511" s="57">
        <f t="shared" si="39"/>
        <v>101.13236878155938</v>
      </c>
    </row>
    <row r="512" spans="1:8" x14ac:dyDescent="0.25">
      <c r="A512" s="1">
        <v>41288</v>
      </c>
      <c r="B512" s="3">
        <v>41.277619000000001</v>
      </c>
      <c r="C512" s="11">
        <f t="shared" si="37"/>
        <v>2.4400185481529223E-3</v>
      </c>
      <c r="D512" s="3">
        <v>66.959998999999996</v>
      </c>
      <c r="E512" s="58">
        <f t="shared" si="35"/>
        <v>10669.599990000001</v>
      </c>
      <c r="F512" s="11">
        <f t="shared" si="38"/>
        <v>-2.810964520714084E-4</v>
      </c>
      <c r="G512" s="57">
        <f t="shared" si="36"/>
        <v>136.06700170044118</v>
      </c>
      <c r="H512" s="57">
        <f t="shared" si="39"/>
        <v>101.1039408315053</v>
      </c>
    </row>
    <row r="513" spans="1:8" x14ac:dyDescent="0.25">
      <c r="A513" s="1">
        <v>41289</v>
      </c>
      <c r="B513" s="3">
        <v>41.359827000000003</v>
      </c>
      <c r="C513" s="11">
        <f t="shared" si="37"/>
        <v>1.9915877415313463E-3</v>
      </c>
      <c r="D513" s="3">
        <v>66.629997000000003</v>
      </c>
      <c r="E513" s="58">
        <f t="shared" si="35"/>
        <v>10666.29997</v>
      </c>
      <c r="F513" s="11">
        <f t="shared" si="38"/>
        <v>-3.0929182003950516E-4</v>
      </c>
      <c r="G513" s="57">
        <f t="shared" si="36"/>
        <v>136.3379910730547</v>
      </c>
      <c r="H513" s="57">
        <f t="shared" si="39"/>
        <v>101.07267020963236</v>
      </c>
    </row>
    <row r="514" spans="1:8" x14ac:dyDescent="0.25">
      <c r="A514" s="1">
        <v>41290</v>
      </c>
      <c r="B514" s="3">
        <v>41.049263000000003</v>
      </c>
      <c r="C514" s="11">
        <f t="shared" si="37"/>
        <v>-7.5088321815272429E-3</v>
      </c>
      <c r="D514" s="3">
        <v>66.900002000000001</v>
      </c>
      <c r="E514" s="58">
        <f t="shared" si="35"/>
        <v>10669.000019999999</v>
      </c>
      <c r="F514" s="11">
        <f t="shared" si="38"/>
        <v>2.5313838984405241E-4</v>
      </c>
      <c r="G514" s="57">
        <f t="shared" si="36"/>
        <v>135.31425197812058</v>
      </c>
      <c r="H514" s="57">
        <f t="shared" si="39"/>
        <v>101.09825558262648</v>
      </c>
    </row>
    <row r="515" spans="1:8" x14ac:dyDescent="0.25">
      <c r="A515" s="1">
        <v>41291</v>
      </c>
      <c r="B515" s="3">
        <v>41.168008999999998</v>
      </c>
      <c r="C515" s="11">
        <f t="shared" si="37"/>
        <v>2.8927681356908761E-3</v>
      </c>
      <c r="D515" s="3">
        <v>67.220000999999996</v>
      </c>
      <c r="E515" s="58">
        <f t="shared" ref="E515:E578" si="40">10000+(10*D515)</f>
        <v>10672.20001</v>
      </c>
      <c r="F515" s="11">
        <f t="shared" si="38"/>
        <v>2.9993345149520212E-4</v>
      </c>
      <c r="G515" s="57">
        <f t="shared" ref="G515:G578" si="41">G514*(1+C515)</f>
        <v>135.70568473454773</v>
      </c>
      <c r="H515" s="57">
        <f t="shared" si="39"/>
        <v>101.12857833136353</v>
      </c>
    </row>
    <row r="516" spans="1:8" x14ac:dyDescent="0.25">
      <c r="A516" s="1">
        <v>41292</v>
      </c>
      <c r="B516" s="3">
        <v>41.378095999999999</v>
      </c>
      <c r="C516" s="11">
        <f t="shared" ref="C516:C579" si="42">(B516-B515)/B515</f>
        <v>5.1031615349676363E-3</v>
      </c>
      <c r="D516" s="3">
        <v>67.069999999999993</v>
      </c>
      <c r="E516" s="58">
        <f t="shared" si="40"/>
        <v>10670.7</v>
      </c>
      <c r="F516" s="11">
        <f t="shared" ref="F516:F579" si="43">(E516-E515)/E515</f>
        <v>-1.4055302548623687E-4</v>
      </c>
      <c r="G516" s="57">
        <f t="shared" si="41"/>
        <v>136.39821276496153</v>
      </c>
      <c r="H516" s="57">
        <f t="shared" ref="H516:H579" si="44">H515*(1+F516)</f>
        <v>101.11436440371594</v>
      </c>
    </row>
    <row r="517" spans="1:8" x14ac:dyDescent="0.25">
      <c r="A517" s="1">
        <v>41296</v>
      </c>
      <c r="B517" s="3">
        <v>41.286754999999999</v>
      </c>
      <c r="C517" s="11">
        <f t="shared" si="42"/>
        <v>-2.2074722819532318E-3</v>
      </c>
      <c r="D517" s="3">
        <v>67.180000000000007</v>
      </c>
      <c r="E517" s="58">
        <f t="shared" si="40"/>
        <v>10671.8</v>
      </c>
      <c r="F517" s="11">
        <f t="shared" si="43"/>
        <v>1.0308602059832483E-4</v>
      </c>
      <c r="G517" s="57">
        <f t="shared" si="41"/>
        <v>136.09711749097491</v>
      </c>
      <c r="H517" s="57">
        <f t="shared" si="44"/>
        <v>101.12478788116765</v>
      </c>
    </row>
    <row r="518" spans="1:8" x14ac:dyDescent="0.25">
      <c r="A518" s="1">
        <v>41297</v>
      </c>
      <c r="B518" s="3">
        <v>40.446404000000001</v>
      </c>
      <c r="C518" s="11">
        <f t="shared" si="42"/>
        <v>-2.0354009415368156E-2</v>
      </c>
      <c r="D518" s="3">
        <v>67.589995999999999</v>
      </c>
      <c r="E518" s="58">
        <f t="shared" si="40"/>
        <v>10675.899960000001</v>
      </c>
      <c r="F518" s="11">
        <f t="shared" si="43"/>
        <v>3.8418636031422763E-4</v>
      </c>
      <c r="G518" s="57">
        <f t="shared" si="41"/>
        <v>133.32699548015916</v>
      </c>
      <c r="H518" s="57">
        <f t="shared" si="44"/>
        <v>101.16363864536126</v>
      </c>
    </row>
    <row r="519" spans="1:8" x14ac:dyDescent="0.25">
      <c r="A519" s="1">
        <v>41298</v>
      </c>
      <c r="B519" s="3">
        <v>40.683895999999997</v>
      </c>
      <c r="C519" s="11">
        <f t="shared" si="42"/>
        <v>5.8717704545500765E-3</v>
      </c>
      <c r="D519" s="3">
        <v>66.660004000000001</v>
      </c>
      <c r="E519" s="58">
        <f t="shared" si="40"/>
        <v>10666.600039999999</v>
      </c>
      <c r="F519" s="11">
        <f t="shared" si="43"/>
        <v>-8.7111344569037086E-4</v>
      </c>
      <c r="G519" s="57">
        <f t="shared" si="41"/>
        <v>134.10986099301348</v>
      </c>
      <c r="H519" s="57">
        <f t="shared" si="44"/>
        <v>101.07551363952233</v>
      </c>
    </row>
    <row r="520" spans="1:8" x14ac:dyDescent="0.25">
      <c r="A520" s="1">
        <v>41299</v>
      </c>
      <c r="B520" s="3">
        <v>40.702165000000001</v>
      </c>
      <c r="C520" s="11">
        <f t="shared" si="42"/>
        <v>4.4904745602544175E-4</v>
      </c>
      <c r="D520" s="3">
        <v>67</v>
      </c>
      <c r="E520" s="58">
        <f t="shared" si="40"/>
        <v>10670</v>
      </c>
      <c r="F520" s="11">
        <f t="shared" si="43"/>
        <v>3.1874824098126087E-4</v>
      </c>
      <c r="G520" s="57">
        <f t="shared" si="41"/>
        <v>134.17008268492032</v>
      </c>
      <c r="H520" s="57">
        <f t="shared" si="44"/>
        <v>101.10773128170119</v>
      </c>
    </row>
    <row r="521" spans="1:8" x14ac:dyDescent="0.25">
      <c r="A521" s="1">
        <v>41302</v>
      </c>
      <c r="B521" s="3">
        <v>40.784373000000002</v>
      </c>
      <c r="C521" s="11">
        <f t="shared" si="42"/>
        <v>2.0197451413211409E-3</v>
      </c>
      <c r="D521" s="3">
        <v>67.150002000000001</v>
      </c>
      <c r="E521" s="58">
        <f t="shared" si="40"/>
        <v>10671.500019999999</v>
      </c>
      <c r="F521" s="11">
        <f t="shared" si="43"/>
        <v>1.4058294283031815E-4</v>
      </c>
      <c r="G521" s="57">
        <f t="shared" si="41"/>
        <v>134.44107205753383</v>
      </c>
      <c r="H521" s="57">
        <f t="shared" si="44"/>
        <v>101.12194530410767</v>
      </c>
    </row>
    <row r="522" spans="1:8" x14ac:dyDescent="0.25">
      <c r="A522" s="1">
        <v>41303</v>
      </c>
      <c r="B522" s="3">
        <v>41.113202999999999</v>
      </c>
      <c r="C522" s="11">
        <f t="shared" si="42"/>
        <v>8.0626469358741001E-3</v>
      </c>
      <c r="D522" s="3">
        <v>67.160004000000001</v>
      </c>
      <c r="E522" s="58">
        <f t="shared" si="40"/>
        <v>10671.600039999999</v>
      </c>
      <c r="F522" s="11">
        <f t="shared" si="43"/>
        <v>9.3726280103458745E-6</v>
      </c>
      <c r="G522" s="57">
        <f t="shared" si="41"/>
        <v>135.52502295521413</v>
      </c>
      <c r="H522" s="57">
        <f t="shared" si="44"/>
        <v>101.12289308248469</v>
      </c>
    </row>
    <row r="523" spans="1:8" x14ac:dyDescent="0.25">
      <c r="A523" s="1">
        <v>41304</v>
      </c>
      <c r="B523" s="3">
        <v>41.378095999999999</v>
      </c>
      <c r="C523" s="11">
        <f t="shared" si="42"/>
        <v>6.4430153982408212E-3</v>
      </c>
      <c r="D523" s="3">
        <v>67.019997000000004</v>
      </c>
      <c r="E523" s="58">
        <f t="shared" si="40"/>
        <v>10670.19997</v>
      </c>
      <c r="F523" s="11">
        <f t="shared" si="43"/>
        <v>-1.3119588391167695E-4</v>
      </c>
      <c r="G523" s="57">
        <f t="shared" si="41"/>
        <v>136.39821276496153</v>
      </c>
      <c r="H523" s="57">
        <f t="shared" si="44"/>
        <v>101.10962617514303</v>
      </c>
    </row>
    <row r="524" spans="1:8" x14ac:dyDescent="0.25">
      <c r="A524" s="1">
        <v>41305</v>
      </c>
      <c r="B524" s="3">
        <v>41.168008999999998</v>
      </c>
      <c r="C524" s="11">
        <f t="shared" si="42"/>
        <v>-5.0772515004074009E-3</v>
      </c>
      <c r="D524" s="3">
        <v>66.870002999999997</v>
      </c>
      <c r="E524" s="58">
        <f t="shared" si="40"/>
        <v>10668.70003</v>
      </c>
      <c r="F524" s="11">
        <f t="shared" si="43"/>
        <v>-1.405728106518042E-4</v>
      </c>
      <c r="G524" s="57">
        <f t="shared" si="41"/>
        <v>135.70568473454773</v>
      </c>
      <c r="H524" s="57">
        <f t="shared" si="44"/>
        <v>101.09541291080764</v>
      </c>
    </row>
    <row r="525" spans="1:8" x14ac:dyDescent="0.25">
      <c r="A525" s="1">
        <v>41306</v>
      </c>
      <c r="B525" s="3">
        <v>41.323293</v>
      </c>
      <c r="C525" s="11">
        <f t="shared" si="42"/>
        <v>3.7719579783419151E-3</v>
      </c>
      <c r="D525" s="3">
        <v>67.660004000000001</v>
      </c>
      <c r="E525" s="58">
        <f t="shared" si="40"/>
        <v>10676.600039999999</v>
      </c>
      <c r="F525" s="11">
        <f t="shared" si="43"/>
        <v>7.404847805060448E-4</v>
      </c>
      <c r="G525" s="57">
        <f t="shared" si="41"/>
        <v>136.21756087478857</v>
      </c>
      <c r="H525" s="57">
        <f t="shared" si="44"/>
        <v>101.17027252544707</v>
      </c>
    </row>
    <row r="526" spans="1:8" x14ac:dyDescent="0.25">
      <c r="A526" s="1">
        <v>41309</v>
      </c>
      <c r="B526" s="3">
        <v>41.487706000000003</v>
      </c>
      <c r="C526" s="11">
        <f t="shared" si="42"/>
        <v>3.9787003422017521E-3</v>
      </c>
      <c r="D526" s="3">
        <v>66.480002999999996</v>
      </c>
      <c r="E526" s="58">
        <f t="shared" si="40"/>
        <v>10664.80003</v>
      </c>
      <c r="F526" s="11">
        <f t="shared" si="43"/>
        <v>-1.1052216956512516E-3</v>
      </c>
      <c r="G526" s="57">
        <f t="shared" si="41"/>
        <v>136.75952973085501</v>
      </c>
      <c r="H526" s="57">
        <f t="shared" si="44"/>
        <v>101.058456945297</v>
      </c>
    </row>
    <row r="527" spans="1:8" x14ac:dyDescent="0.25">
      <c r="A527" s="1">
        <v>41310</v>
      </c>
      <c r="B527" s="3">
        <v>41.926152999999999</v>
      </c>
      <c r="C527" s="11">
        <f t="shared" si="42"/>
        <v>1.0568118661465554E-2</v>
      </c>
      <c r="D527" s="3">
        <v>67.459998999999996</v>
      </c>
      <c r="E527" s="58">
        <f t="shared" si="40"/>
        <v>10674.599990000001</v>
      </c>
      <c r="F527" s="11">
        <f t="shared" si="43"/>
        <v>9.189070561504267E-4</v>
      </c>
      <c r="G527" s="57">
        <f t="shared" si="41"/>
        <v>138.20482066913689</v>
      </c>
      <c r="H527" s="57">
        <f t="shared" si="44"/>
        <v>101.15132027446769</v>
      </c>
    </row>
    <row r="528" spans="1:8" x14ac:dyDescent="0.25">
      <c r="A528" s="1">
        <v>41311</v>
      </c>
      <c r="B528" s="3">
        <v>42.054031999999999</v>
      </c>
      <c r="C528" s="11">
        <f t="shared" si="42"/>
        <v>3.0501009715821073E-3</v>
      </c>
      <c r="D528" s="3">
        <v>67.239998</v>
      </c>
      <c r="E528" s="58">
        <f t="shared" si="40"/>
        <v>10672.39998</v>
      </c>
      <c r="F528" s="11">
        <f t="shared" si="43"/>
        <v>-2.0609765256416647E-4</v>
      </c>
      <c r="G528" s="57">
        <f t="shared" si="41"/>
        <v>138.62635932693718</v>
      </c>
      <c r="H528" s="57">
        <f t="shared" si="44"/>
        <v>101.13047322480536</v>
      </c>
    </row>
    <row r="529" spans="1:8" x14ac:dyDescent="0.25">
      <c r="A529" s="1">
        <v>41312</v>
      </c>
      <c r="B529" s="3">
        <v>41.999225000000003</v>
      </c>
      <c r="C529" s="11">
        <f t="shared" si="42"/>
        <v>-1.3032519688004403E-3</v>
      </c>
      <c r="D529" s="3">
        <v>67.300003000000004</v>
      </c>
      <c r="E529" s="58">
        <f t="shared" si="40"/>
        <v>10673.000029999999</v>
      </c>
      <c r="F529" s="11">
        <f t="shared" si="43"/>
        <v>5.6224466954348604E-5</v>
      </c>
      <c r="G529" s="57">
        <f t="shared" si="41"/>
        <v>138.44569425121671</v>
      </c>
      <c r="H529" s="57">
        <f t="shared" si="44"/>
        <v>101.13615923175527</v>
      </c>
    </row>
    <row r="530" spans="1:8" x14ac:dyDescent="0.25">
      <c r="A530" s="1">
        <v>41313</v>
      </c>
      <c r="B530" s="3">
        <v>41.770868999999998</v>
      </c>
      <c r="C530" s="11">
        <f t="shared" si="42"/>
        <v>-5.4371479473729594E-3</v>
      </c>
      <c r="D530" s="3">
        <v>67.989998</v>
      </c>
      <c r="E530" s="58">
        <f t="shared" si="40"/>
        <v>10679.89998</v>
      </c>
      <c r="F530" s="11">
        <f t="shared" si="43"/>
        <v>6.4648645934660409E-4</v>
      </c>
      <c r="G530" s="57">
        <f t="shared" si="41"/>
        <v>137.69294452889608</v>
      </c>
      <c r="H530" s="57">
        <f t="shared" si="44"/>
        <v>101.20154238924891</v>
      </c>
    </row>
    <row r="531" spans="1:8" x14ac:dyDescent="0.25">
      <c r="A531" s="1">
        <v>41316</v>
      </c>
      <c r="B531" s="3">
        <v>41.487706000000003</v>
      </c>
      <c r="C531" s="11">
        <f t="shared" si="42"/>
        <v>-6.7789588002106146E-3</v>
      </c>
      <c r="D531" s="3">
        <v>68.010002</v>
      </c>
      <c r="E531" s="58">
        <f t="shared" si="40"/>
        <v>10680.10002</v>
      </c>
      <c r="F531" s="11">
        <f t="shared" si="43"/>
        <v>1.8730512493031521E-5</v>
      </c>
      <c r="G531" s="57">
        <f t="shared" si="41"/>
        <v>136.75952973085501</v>
      </c>
      <c r="H531" s="57">
        <f t="shared" si="44"/>
        <v>101.20343794600295</v>
      </c>
    </row>
    <row r="532" spans="1:8" x14ac:dyDescent="0.25">
      <c r="A532" s="1">
        <v>41317</v>
      </c>
      <c r="B532" s="3">
        <v>41.396365000000003</v>
      </c>
      <c r="C532" s="11">
        <f t="shared" si="42"/>
        <v>-2.2016401678126019E-3</v>
      </c>
      <c r="D532" s="3">
        <v>67.730002999999996</v>
      </c>
      <c r="E532" s="58">
        <f t="shared" si="40"/>
        <v>10677.30003</v>
      </c>
      <c r="F532" s="11">
        <f t="shared" si="43"/>
        <v>-2.6216889305869298E-4</v>
      </c>
      <c r="G532" s="57">
        <f t="shared" si="41"/>
        <v>136.45843445686839</v>
      </c>
      <c r="H532" s="57">
        <f t="shared" si="44"/>
        <v>101.17690555270291</v>
      </c>
    </row>
    <row r="533" spans="1:8" x14ac:dyDescent="0.25">
      <c r="A533" s="1">
        <v>41318</v>
      </c>
      <c r="B533" s="3">
        <v>38.994059999999998</v>
      </c>
      <c r="C533" s="11">
        <f t="shared" si="42"/>
        <v>-5.803178612421659E-2</v>
      </c>
      <c r="D533" s="3">
        <v>67.970000999999996</v>
      </c>
      <c r="E533" s="58">
        <f t="shared" si="40"/>
        <v>10679.70001</v>
      </c>
      <c r="F533" s="11">
        <f t="shared" si="43"/>
        <v>2.2477405273401701E-4</v>
      </c>
      <c r="G533" s="57">
        <f t="shared" si="41"/>
        <v>128.53950777362198</v>
      </c>
      <c r="H533" s="57">
        <f t="shared" si="44"/>
        <v>101.19964749580706</v>
      </c>
    </row>
    <row r="534" spans="1:8" x14ac:dyDescent="0.25">
      <c r="A534" s="1">
        <v>41319</v>
      </c>
      <c r="B534" s="3">
        <v>39.094537000000003</v>
      </c>
      <c r="C534" s="11">
        <f t="shared" si="42"/>
        <v>2.5767257884920175E-3</v>
      </c>
      <c r="D534" s="3">
        <v>67.949996999999996</v>
      </c>
      <c r="E534" s="58">
        <f t="shared" si="40"/>
        <v>10679.499970000001</v>
      </c>
      <c r="F534" s="11">
        <f t="shared" si="43"/>
        <v>-1.8730863208929881E-5</v>
      </c>
      <c r="G534" s="57">
        <f t="shared" si="41"/>
        <v>128.87071883814235</v>
      </c>
      <c r="H534" s="57">
        <f t="shared" si="44"/>
        <v>101.19775193905302</v>
      </c>
    </row>
    <row r="535" spans="1:8" x14ac:dyDescent="0.25">
      <c r="A535" s="1">
        <v>41320</v>
      </c>
      <c r="B535" s="3">
        <v>39.195014</v>
      </c>
      <c r="C535" s="11">
        <f t="shared" si="42"/>
        <v>2.5701033369444413E-3</v>
      </c>
      <c r="D535" s="3">
        <v>67.75</v>
      </c>
      <c r="E535" s="58">
        <f t="shared" si="40"/>
        <v>10677.5</v>
      </c>
      <c r="F535" s="11">
        <f t="shared" si="43"/>
        <v>-1.872718765502986E-4</v>
      </c>
      <c r="G535" s="57">
        <f t="shared" si="41"/>
        <v>129.2019299026627</v>
      </c>
      <c r="H535" s="57">
        <f t="shared" si="44"/>
        <v>101.17880044614472</v>
      </c>
    </row>
    <row r="536" spans="1:8" x14ac:dyDescent="0.25">
      <c r="A536" s="1">
        <v>41324</v>
      </c>
      <c r="B536" s="3">
        <v>39.277222000000002</v>
      </c>
      <c r="C536" s="11">
        <f t="shared" si="42"/>
        <v>2.0974096348071567E-3</v>
      </c>
      <c r="D536" s="3">
        <v>68.239998</v>
      </c>
      <c r="E536" s="58">
        <f t="shared" si="40"/>
        <v>10682.39998</v>
      </c>
      <c r="F536" s="11">
        <f t="shared" si="43"/>
        <v>4.5890704752986572E-4</v>
      </c>
      <c r="G536" s="57">
        <f t="shared" si="41"/>
        <v>129.47291927527624</v>
      </c>
      <c r="H536" s="57">
        <f t="shared" si="44"/>
        <v>101.22523211073008</v>
      </c>
    </row>
    <row r="537" spans="1:8" x14ac:dyDescent="0.25">
      <c r="A537" s="1">
        <v>41325</v>
      </c>
      <c r="B537" s="3">
        <v>38.793109000000001</v>
      </c>
      <c r="C537" s="11">
        <f t="shared" si="42"/>
        <v>-1.2325540742163502E-2</v>
      </c>
      <c r="D537" s="3">
        <v>67.190002000000007</v>
      </c>
      <c r="E537" s="58">
        <f t="shared" si="40"/>
        <v>10671.900020000001</v>
      </c>
      <c r="F537" s="11">
        <f t="shared" si="43"/>
        <v>-9.8292144271489739E-4</v>
      </c>
      <c r="G537" s="57">
        <f t="shared" si="41"/>
        <v>127.87709553374198</v>
      </c>
      <c r="H537" s="57">
        <f t="shared" si="44"/>
        <v>101.12573565954465</v>
      </c>
    </row>
    <row r="538" spans="1:8" x14ac:dyDescent="0.25">
      <c r="A538" s="1">
        <v>41326</v>
      </c>
      <c r="B538" s="3">
        <v>38.884450000000001</v>
      </c>
      <c r="C538" s="11">
        <f t="shared" si="42"/>
        <v>2.3545676630352028E-3</v>
      </c>
      <c r="D538" s="3">
        <v>66.470000999999996</v>
      </c>
      <c r="E538" s="58">
        <f t="shared" si="40"/>
        <v>10664.70001</v>
      </c>
      <c r="F538" s="11">
        <f t="shared" si="43"/>
        <v>-6.7466992630244623E-4</v>
      </c>
      <c r="G538" s="57">
        <f t="shared" si="41"/>
        <v>128.17819080772858</v>
      </c>
      <c r="H538" s="57">
        <f t="shared" si="44"/>
        <v>101.05750916691993</v>
      </c>
    </row>
    <row r="539" spans="1:8" x14ac:dyDescent="0.25">
      <c r="A539" s="1">
        <v>41327</v>
      </c>
      <c r="B539" s="3">
        <v>39.185881000000002</v>
      </c>
      <c r="C539" s="11">
        <f t="shared" si="42"/>
        <v>7.7519676888833681E-3</v>
      </c>
      <c r="D539" s="3">
        <v>67.139999000000003</v>
      </c>
      <c r="E539" s="58">
        <f t="shared" si="40"/>
        <v>10671.39999</v>
      </c>
      <c r="F539" s="11">
        <f t="shared" si="43"/>
        <v>6.282389559684777E-4</v>
      </c>
      <c r="G539" s="57">
        <f t="shared" si="41"/>
        <v>129.17182400128962</v>
      </c>
      <c r="H539" s="57">
        <f t="shared" si="44"/>
        <v>101.12099743097173</v>
      </c>
    </row>
    <row r="540" spans="1:8" x14ac:dyDescent="0.25">
      <c r="A540" s="1">
        <v>41330</v>
      </c>
      <c r="B540" s="3">
        <v>39.021464999999999</v>
      </c>
      <c r="C540" s="11">
        <f t="shared" si="42"/>
        <v>-4.195796950437398E-3</v>
      </c>
      <c r="D540" s="3">
        <v>66.309997999999993</v>
      </c>
      <c r="E540" s="58">
        <f t="shared" si="40"/>
        <v>10663.099979999999</v>
      </c>
      <c r="F540" s="11">
        <f t="shared" si="43"/>
        <v>-7.7778079800013553E-4</v>
      </c>
      <c r="G540" s="57">
        <f t="shared" si="41"/>
        <v>128.62984525606257</v>
      </c>
      <c r="H540" s="57">
        <f t="shared" si="44"/>
        <v>101.04234746089529</v>
      </c>
    </row>
    <row r="541" spans="1:8" x14ac:dyDescent="0.25">
      <c r="A541" s="1">
        <v>41331</v>
      </c>
      <c r="B541" s="3">
        <v>39.085403999999997</v>
      </c>
      <c r="C541" s="11">
        <f t="shared" si="42"/>
        <v>1.6385597004109852E-3</v>
      </c>
      <c r="D541" s="3">
        <v>66.559997999999993</v>
      </c>
      <c r="E541" s="58">
        <f t="shared" si="40"/>
        <v>10665.599979999999</v>
      </c>
      <c r="F541" s="11">
        <f t="shared" si="43"/>
        <v>2.344533957938187E-4</v>
      </c>
      <c r="G541" s="57">
        <f t="shared" si="41"/>
        <v>128.84061293676925</v>
      </c>
      <c r="H541" s="57">
        <f t="shared" si="44"/>
        <v>101.06603718237648</v>
      </c>
    </row>
    <row r="542" spans="1:8" x14ac:dyDescent="0.25">
      <c r="A542" s="1">
        <v>41332</v>
      </c>
      <c r="B542" s="3">
        <v>39.459907999999999</v>
      </c>
      <c r="C542" s="11">
        <f t="shared" si="42"/>
        <v>9.5816842522595327E-3</v>
      </c>
      <c r="D542" s="3">
        <v>67.239998</v>
      </c>
      <c r="E542" s="58">
        <f t="shared" si="40"/>
        <v>10672.39998</v>
      </c>
      <c r="F542" s="11">
        <f t="shared" si="43"/>
        <v>6.3756375757129157E-4</v>
      </c>
      <c r="G542" s="57">
        <f t="shared" si="41"/>
        <v>130.07512300879696</v>
      </c>
      <c r="H542" s="57">
        <f t="shared" si="44"/>
        <v>101.13047322480531</v>
      </c>
    </row>
    <row r="543" spans="1:8" x14ac:dyDescent="0.25">
      <c r="A543" s="1">
        <v>41333</v>
      </c>
      <c r="B543" s="3">
        <v>39.843544000000001</v>
      </c>
      <c r="C543" s="11">
        <f t="shared" si="42"/>
        <v>9.7221716786567974E-3</v>
      </c>
      <c r="D543" s="3">
        <v>67.099997999999999</v>
      </c>
      <c r="E543" s="58">
        <f t="shared" si="40"/>
        <v>10670.999980000001</v>
      </c>
      <c r="F543" s="11">
        <f t="shared" si="43"/>
        <v>-1.3117949126937014E-4</v>
      </c>
      <c r="G543" s="57">
        <f t="shared" si="41"/>
        <v>131.33973568581089</v>
      </c>
      <c r="H543" s="57">
        <f t="shared" si="44"/>
        <v>101.11720698077585</v>
      </c>
    </row>
    <row r="544" spans="1:8" x14ac:dyDescent="0.25">
      <c r="A544" s="1">
        <v>41334</v>
      </c>
      <c r="B544" s="3">
        <v>39.989691999999998</v>
      </c>
      <c r="C544" s="11">
        <f t="shared" si="42"/>
        <v>3.6680471998172806E-3</v>
      </c>
      <c r="D544" s="3">
        <v>67.379997000000003</v>
      </c>
      <c r="E544" s="58">
        <f t="shared" si="40"/>
        <v>10673.79997</v>
      </c>
      <c r="F544" s="11">
        <f t="shared" si="43"/>
        <v>2.6239246605260744E-4</v>
      </c>
      <c r="G544" s="57">
        <f t="shared" si="41"/>
        <v>131.82149603551795</v>
      </c>
      <c r="H544" s="57">
        <f t="shared" si="44"/>
        <v>101.14373937407588</v>
      </c>
    </row>
    <row r="545" spans="1:8" x14ac:dyDescent="0.25">
      <c r="A545" s="1">
        <v>41337</v>
      </c>
      <c r="B545" s="3">
        <v>40.026229999999998</v>
      </c>
      <c r="C545" s="11">
        <f t="shared" si="42"/>
        <v>9.1368545674220701E-4</v>
      </c>
      <c r="D545" s="3">
        <v>67.680000000000007</v>
      </c>
      <c r="E545" s="58">
        <f t="shared" si="40"/>
        <v>10676.8</v>
      </c>
      <c r="F545" s="11">
        <f t="shared" si="43"/>
        <v>2.810648511712031E-4</v>
      </c>
      <c r="G545" s="57">
        <f t="shared" si="41"/>
        <v>131.94193941933162</v>
      </c>
      <c r="H545" s="57">
        <f t="shared" si="44"/>
        <v>101.17216732412996</v>
      </c>
    </row>
    <row r="546" spans="1:8" x14ac:dyDescent="0.25">
      <c r="A546" s="1">
        <v>41338</v>
      </c>
      <c r="B546" s="3">
        <v>40.446404000000001</v>
      </c>
      <c r="C546" s="11">
        <f t="shared" si="42"/>
        <v>1.0497466286482713E-2</v>
      </c>
      <c r="D546" s="3">
        <v>68.680000000000007</v>
      </c>
      <c r="E546" s="58">
        <f t="shared" si="40"/>
        <v>10686.8</v>
      </c>
      <c r="F546" s="11">
        <f t="shared" si="43"/>
        <v>9.3661022029072386E-4</v>
      </c>
      <c r="G546" s="57">
        <f t="shared" si="41"/>
        <v>133.32699548015921</v>
      </c>
      <c r="H546" s="57">
        <f t="shared" si="44"/>
        <v>101.26692621005471</v>
      </c>
    </row>
    <row r="547" spans="1:8" x14ac:dyDescent="0.25">
      <c r="A547" s="1">
        <v>41339</v>
      </c>
      <c r="B547" s="3">
        <v>40.355063000000001</v>
      </c>
      <c r="C547" s="11">
        <f t="shared" si="42"/>
        <v>-2.2583219017443404E-3</v>
      </c>
      <c r="D547" s="3">
        <v>68.510002</v>
      </c>
      <c r="E547" s="58">
        <f t="shared" si="40"/>
        <v>10685.10002</v>
      </c>
      <c r="F547" s="11">
        <f t="shared" si="43"/>
        <v>-1.5907287494847981E-4</v>
      </c>
      <c r="G547" s="57">
        <f t="shared" si="41"/>
        <v>133.02590020617259</v>
      </c>
      <c r="H547" s="57">
        <f t="shared" si="44"/>
        <v>101.25081738896529</v>
      </c>
    </row>
    <row r="548" spans="1:8" x14ac:dyDescent="0.25">
      <c r="A548" s="1">
        <v>41340</v>
      </c>
      <c r="B548" s="3">
        <v>40.053631000000003</v>
      </c>
      <c r="C548" s="11">
        <f t="shared" si="42"/>
        <v>-7.469496454509273E-3</v>
      </c>
      <c r="D548" s="3">
        <v>68.690002000000007</v>
      </c>
      <c r="E548" s="58">
        <f t="shared" si="40"/>
        <v>10686.900020000001</v>
      </c>
      <c r="F548" s="11">
        <f t="shared" si="43"/>
        <v>1.684588816793398E-4</v>
      </c>
      <c r="G548" s="57">
        <f t="shared" si="41"/>
        <v>132.03226371622469</v>
      </c>
      <c r="H548" s="57">
        <f t="shared" si="44"/>
        <v>101.26787398843175</v>
      </c>
    </row>
    <row r="549" spans="1:8" x14ac:dyDescent="0.25">
      <c r="A549" s="1">
        <v>41341</v>
      </c>
      <c r="B549" s="3">
        <v>40.190646000000001</v>
      </c>
      <c r="C549" s="11">
        <f t="shared" si="42"/>
        <v>3.4207884923091766E-3</v>
      </c>
      <c r="D549" s="3">
        <v>68.769997000000004</v>
      </c>
      <c r="E549" s="58">
        <f t="shared" si="40"/>
        <v>10687.69997</v>
      </c>
      <c r="F549" s="11">
        <f t="shared" si="43"/>
        <v>7.4853324958748559E-5</v>
      </c>
      <c r="G549" s="57">
        <f t="shared" si="41"/>
        <v>132.48391816455867</v>
      </c>
      <c r="H549" s="57">
        <f t="shared" si="44"/>
        <v>101.2754542255113</v>
      </c>
    </row>
    <row r="550" spans="1:8" x14ac:dyDescent="0.25">
      <c r="A550" s="1">
        <v>41344</v>
      </c>
      <c r="B550" s="3">
        <v>40.318525000000001</v>
      </c>
      <c r="C550" s="11">
        <f t="shared" si="42"/>
        <v>3.1818100161913315E-3</v>
      </c>
      <c r="D550" s="3">
        <v>68.970000999999996</v>
      </c>
      <c r="E550" s="58">
        <f t="shared" si="40"/>
        <v>10689.70001</v>
      </c>
      <c r="F550" s="11">
        <f t="shared" si="43"/>
        <v>1.8713474420266763E-4</v>
      </c>
      <c r="G550" s="57">
        <f t="shared" si="41"/>
        <v>132.90545682235893</v>
      </c>
      <c r="H550" s="57">
        <f t="shared" si="44"/>
        <v>101.29440638173179</v>
      </c>
    </row>
    <row r="551" spans="1:8" x14ac:dyDescent="0.25">
      <c r="A551" s="1">
        <v>41345</v>
      </c>
      <c r="B551" s="3">
        <v>40.546880999999999</v>
      </c>
      <c r="C551" s="11">
        <f t="shared" si="42"/>
        <v>5.6637984648495445E-3</v>
      </c>
      <c r="D551" s="3">
        <v>68.720000999999996</v>
      </c>
      <c r="E551" s="58">
        <f t="shared" si="40"/>
        <v>10687.20001</v>
      </c>
      <c r="F551" s="11">
        <f t="shared" si="43"/>
        <v>-2.3386998677804802E-4</v>
      </c>
      <c r="G551" s="57">
        <f t="shared" si="41"/>
        <v>133.65820654467953</v>
      </c>
      <c r="H551" s="57">
        <f t="shared" si="44"/>
        <v>101.2707166602506</v>
      </c>
    </row>
    <row r="552" spans="1:8" x14ac:dyDescent="0.25">
      <c r="A552" s="1">
        <v>41346</v>
      </c>
      <c r="B552" s="3">
        <v>40.279701000000003</v>
      </c>
      <c r="C552" s="11">
        <f t="shared" si="42"/>
        <v>-6.5894094295439447E-3</v>
      </c>
      <c r="D552" s="3">
        <v>68.629997000000003</v>
      </c>
      <c r="E552" s="58">
        <f t="shared" si="40"/>
        <v>10686.29997</v>
      </c>
      <c r="F552" s="11">
        <f t="shared" si="43"/>
        <v>-8.4216632902750805E-5</v>
      </c>
      <c r="G552" s="57">
        <f t="shared" si="41"/>
        <v>132.7774778981381</v>
      </c>
      <c r="H552" s="57">
        <f t="shared" si="44"/>
        <v>101.26218798148183</v>
      </c>
    </row>
    <row r="553" spans="1:8" x14ac:dyDescent="0.25">
      <c r="A553" s="1">
        <v>41347</v>
      </c>
      <c r="B553" s="3">
        <v>40.334977000000002</v>
      </c>
      <c r="C553" s="11">
        <f t="shared" si="42"/>
        <v>1.3723041290698561E-3</v>
      </c>
      <c r="D553" s="3">
        <v>68.860000999999997</v>
      </c>
      <c r="E553" s="58">
        <f t="shared" si="40"/>
        <v>10688.60001</v>
      </c>
      <c r="F553" s="11">
        <f t="shared" si="43"/>
        <v>2.1523258812283563E-4</v>
      </c>
      <c r="G553" s="57">
        <f t="shared" si="41"/>
        <v>132.95968897930518</v>
      </c>
      <c r="H553" s="57">
        <f t="shared" si="44"/>
        <v>101.28398290428007</v>
      </c>
    </row>
    <row r="554" spans="1:8" x14ac:dyDescent="0.25">
      <c r="A554" s="1">
        <v>41348</v>
      </c>
      <c r="B554" s="3">
        <v>40.602158000000003</v>
      </c>
      <c r="C554" s="11">
        <f t="shared" si="42"/>
        <v>6.62405237022946E-3</v>
      </c>
      <c r="D554" s="3">
        <v>68.510002</v>
      </c>
      <c r="E554" s="58">
        <f t="shared" si="40"/>
        <v>10685.10002</v>
      </c>
      <c r="F554" s="11">
        <f t="shared" si="43"/>
        <v>-3.2745074160561206E-4</v>
      </c>
      <c r="G554" s="57">
        <f t="shared" si="41"/>
        <v>133.84042092223353</v>
      </c>
      <c r="H554" s="57">
        <f t="shared" si="44"/>
        <v>101.25081738896529</v>
      </c>
    </row>
    <row r="555" spans="1:8" x14ac:dyDescent="0.25">
      <c r="A555" s="1">
        <v>41351</v>
      </c>
      <c r="B555" s="3">
        <v>40.860123999999999</v>
      </c>
      <c r="C555" s="11">
        <f t="shared" si="42"/>
        <v>6.3535046585453938E-3</v>
      </c>
      <c r="D555" s="3">
        <v>68.360000999999997</v>
      </c>
      <c r="E555" s="58">
        <f t="shared" si="40"/>
        <v>10683.60001</v>
      </c>
      <c r="F555" s="11">
        <f t="shared" si="43"/>
        <v>-1.4038333728201707E-4</v>
      </c>
      <c r="G555" s="57">
        <f t="shared" si="41"/>
        <v>134.69077666006464</v>
      </c>
      <c r="H555" s="57">
        <f t="shared" si="44"/>
        <v>101.23660346131769</v>
      </c>
    </row>
    <row r="556" spans="1:8" x14ac:dyDescent="0.25">
      <c r="A556" s="1">
        <v>41352</v>
      </c>
      <c r="B556" s="3">
        <v>41.440550999999999</v>
      </c>
      <c r="C556" s="11">
        <f t="shared" si="42"/>
        <v>1.4205218760471707E-2</v>
      </c>
      <c r="D556" s="3">
        <v>68.230002999999996</v>
      </c>
      <c r="E556" s="58">
        <f t="shared" si="40"/>
        <v>10682.30003</v>
      </c>
      <c r="F556" s="11">
        <f t="shared" si="43"/>
        <v>-1.2167995795265436E-4</v>
      </c>
      <c r="G556" s="57">
        <f t="shared" si="41"/>
        <v>136.6040886075387</v>
      </c>
      <c r="H556" s="57">
        <f t="shared" si="44"/>
        <v>101.22428499566524</v>
      </c>
    </row>
    <row r="557" spans="1:8" x14ac:dyDescent="0.25">
      <c r="A557" s="1">
        <v>41353</v>
      </c>
      <c r="B557" s="3">
        <v>42.177598000000003</v>
      </c>
      <c r="C557" s="11">
        <f t="shared" si="42"/>
        <v>1.7785646720768843E-2</v>
      </c>
      <c r="D557" s="3">
        <v>68.709998999999996</v>
      </c>
      <c r="E557" s="58">
        <f t="shared" si="40"/>
        <v>10687.099990000001</v>
      </c>
      <c r="F557" s="11">
        <f t="shared" si="43"/>
        <v>4.4933768818701514E-4</v>
      </c>
      <c r="G557" s="57">
        <f t="shared" si="41"/>
        <v>139.03368066812499</v>
      </c>
      <c r="H557" s="57">
        <f t="shared" si="44"/>
        <v>101.26976888187359</v>
      </c>
    </row>
    <row r="558" spans="1:8" x14ac:dyDescent="0.25">
      <c r="A558" s="1">
        <v>41354</v>
      </c>
      <c r="B558" s="3">
        <v>42.011761999999997</v>
      </c>
      <c r="C558" s="11">
        <f t="shared" si="42"/>
        <v>-3.9318502680025982E-3</v>
      </c>
      <c r="D558" s="3">
        <v>67.930000000000007</v>
      </c>
      <c r="E558" s="58">
        <f t="shared" si="40"/>
        <v>10679.3</v>
      </c>
      <c r="F558" s="11">
        <f t="shared" si="43"/>
        <v>-7.2985094247268701E-4</v>
      </c>
      <c r="G558" s="57">
        <f t="shared" si="41"/>
        <v>138.48702105352862</v>
      </c>
      <c r="H558" s="57">
        <f t="shared" si="44"/>
        <v>101.19585704561116</v>
      </c>
    </row>
    <row r="559" spans="1:8" x14ac:dyDescent="0.25">
      <c r="A559" s="1">
        <v>41355</v>
      </c>
      <c r="B559" s="3">
        <v>42.767237000000002</v>
      </c>
      <c r="C559" s="11">
        <f t="shared" si="42"/>
        <v>1.7982464053757235E-2</v>
      </c>
      <c r="D559" s="3">
        <v>68.589995999999999</v>
      </c>
      <c r="E559" s="58">
        <f t="shared" si="40"/>
        <v>10685.899960000001</v>
      </c>
      <c r="F559" s="11">
        <f t="shared" si="43"/>
        <v>6.1801428932620813E-4</v>
      </c>
      <c r="G559" s="57">
        <f t="shared" si="41"/>
        <v>140.9773589315356</v>
      </c>
      <c r="H559" s="57">
        <f t="shared" si="44"/>
        <v>101.25839753128596</v>
      </c>
    </row>
    <row r="560" spans="1:8" x14ac:dyDescent="0.25">
      <c r="A560" s="1">
        <v>41358</v>
      </c>
      <c r="B560" s="3">
        <v>42.711959999999998</v>
      </c>
      <c r="C560" s="11">
        <f t="shared" si="42"/>
        <v>-1.2925080944556646E-3</v>
      </c>
      <c r="D560" s="3">
        <v>68.339995999999999</v>
      </c>
      <c r="E560" s="58">
        <f t="shared" si="40"/>
        <v>10683.399960000001</v>
      </c>
      <c r="F560" s="11">
        <f t="shared" si="43"/>
        <v>-2.3395315409634434E-4</v>
      </c>
      <c r="G560" s="57">
        <f t="shared" si="41"/>
        <v>140.7951445539816</v>
      </c>
      <c r="H560" s="57">
        <f t="shared" si="44"/>
        <v>101.23470780980477</v>
      </c>
    </row>
    <row r="561" spans="1:8" x14ac:dyDescent="0.25">
      <c r="A561" s="1">
        <v>41359</v>
      </c>
      <c r="B561" s="3">
        <v>43.025205999999997</v>
      </c>
      <c r="C561" s="11">
        <f t="shared" si="42"/>
        <v>7.333917712977805E-3</v>
      </c>
      <c r="D561" s="3">
        <v>68.709998999999996</v>
      </c>
      <c r="E561" s="58">
        <f t="shared" si="40"/>
        <v>10687.099990000001</v>
      </c>
      <c r="F561" s="11">
        <f t="shared" si="43"/>
        <v>3.4633450154944581E-4</v>
      </c>
      <c r="G561" s="57">
        <f t="shared" si="41"/>
        <v>141.82772455852734</v>
      </c>
      <c r="H561" s="57">
        <f t="shared" si="44"/>
        <v>101.26976888187359</v>
      </c>
    </row>
    <row r="562" spans="1:8" x14ac:dyDescent="0.25">
      <c r="A562" s="1">
        <v>41360</v>
      </c>
      <c r="B562" s="3">
        <v>42.997563999999997</v>
      </c>
      <c r="C562" s="11">
        <f t="shared" si="42"/>
        <v>-6.4246060785856944E-4</v>
      </c>
      <c r="D562" s="3">
        <v>68.800003000000004</v>
      </c>
      <c r="E562" s="58">
        <f t="shared" si="40"/>
        <v>10688.000029999999</v>
      </c>
      <c r="F562" s="11">
        <f t="shared" si="43"/>
        <v>8.4217421081565609E-5</v>
      </c>
      <c r="G562" s="57">
        <f t="shared" si="41"/>
        <v>141.73660583239626</v>
      </c>
      <c r="H562" s="57">
        <f t="shared" si="44"/>
        <v>101.27829756064234</v>
      </c>
    </row>
    <row r="563" spans="1:8" x14ac:dyDescent="0.25">
      <c r="A563" s="1">
        <v>41361</v>
      </c>
      <c r="B563" s="3">
        <v>43.255533999999997</v>
      </c>
      <c r="C563" s="11">
        <f t="shared" si="42"/>
        <v>5.9996422122890556E-3</v>
      </c>
      <c r="D563" s="3">
        <v>68.970000999999996</v>
      </c>
      <c r="E563" s="58">
        <f t="shared" si="40"/>
        <v>10689.70001</v>
      </c>
      <c r="F563" s="11">
        <f t="shared" si="43"/>
        <v>1.5905501452372591E-4</v>
      </c>
      <c r="G563" s="57">
        <f t="shared" si="41"/>
        <v>142.58697475577489</v>
      </c>
      <c r="H563" s="57">
        <f t="shared" si="44"/>
        <v>101.29440638173178</v>
      </c>
    </row>
    <row r="564" spans="1:8" x14ac:dyDescent="0.25">
      <c r="A564" s="1">
        <v>41365</v>
      </c>
      <c r="B564" s="3">
        <v>42.997563999999997</v>
      </c>
      <c r="C564" s="11">
        <f t="shared" si="42"/>
        <v>-5.9638611790112286E-3</v>
      </c>
      <c r="D564" s="3">
        <v>68.5</v>
      </c>
      <c r="E564" s="58">
        <f t="shared" si="40"/>
        <v>10685</v>
      </c>
      <c r="F564" s="11">
        <f t="shared" si="43"/>
        <v>-4.3967651062272185E-4</v>
      </c>
      <c r="G564" s="57">
        <f t="shared" si="41"/>
        <v>141.73660583239626</v>
      </c>
      <c r="H564" s="57">
        <f t="shared" si="44"/>
        <v>101.24986961058826</v>
      </c>
    </row>
    <row r="565" spans="1:8" x14ac:dyDescent="0.25">
      <c r="A565" s="1">
        <v>41366</v>
      </c>
      <c r="B565" s="3">
        <v>42.969926000000001</v>
      </c>
      <c r="C565" s="11">
        <f t="shared" si="42"/>
        <v>-6.4278060031484701E-4</v>
      </c>
      <c r="D565" s="3">
        <v>69.040001000000004</v>
      </c>
      <c r="E565" s="58">
        <f t="shared" si="40"/>
        <v>10690.400009999999</v>
      </c>
      <c r="F565" s="11">
        <f t="shared" si="43"/>
        <v>5.0538231165179071E-4</v>
      </c>
      <c r="G565" s="57">
        <f t="shared" si="41"/>
        <v>141.64550029181274</v>
      </c>
      <c r="H565" s="57">
        <f t="shared" si="44"/>
        <v>101.30103950374651</v>
      </c>
    </row>
    <row r="566" spans="1:8" x14ac:dyDescent="0.25">
      <c r="A566" s="1">
        <v>41367</v>
      </c>
      <c r="B566" s="3">
        <v>42.647469000000001</v>
      </c>
      <c r="C566" s="11">
        <f t="shared" si="42"/>
        <v>-7.5042484364529734E-3</v>
      </c>
      <c r="D566" s="3">
        <v>68.410004000000001</v>
      </c>
      <c r="E566" s="58">
        <f t="shared" si="40"/>
        <v>10684.100039999999</v>
      </c>
      <c r="F566" s="11">
        <f t="shared" si="43"/>
        <v>-5.8931097003918668E-4</v>
      </c>
      <c r="G566" s="57">
        <f t="shared" si="41"/>
        <v>140.58255726771731</v>
      </c>
      <c r="H566" s="57">
        <f t="shared" si="44"/>
        <v>101.24134168989058</v>
      </c>
    </row>
    <row r="567" spans="1:8" x14ac:dyDescent="0.25">
      <c r="A567" s="1">
        <v>41368</v>
      </c>
      <c r="B567" s="3">
        <v>42.840943000000003</v>
      </c>
      <c r="C567" s="11">
        <f t="shared" si="42"/>
        <v>4.5365880915465796E-3</v>
      </c>
      <c r="D567" s="3">
        <v>68.430000000000007</v>
      </c>
      <c r="E567" s="58">
        <f t="shared" si="40"/>
        <v>10684.3</v>
      </c>
      <c r="F567" s="11">
        <f t="shared" si="43"/>
        <v>1.8715661520511098E-5</v>
      </c>
      <c r="G567" s="57">
        <f t="shared" si="41"/>
        <v>141.2203224228972</v>
      </c>
      <c r="H567" s="57">
        <f t="shared" si="44"/>
        <v>101.24323648857353</v>
      </c>
    </row>
    <row r="568" spans="1:8" x14ac:dyDescent="0.25">
      <c r="A568" s="1">
        <v>41369</v>
      </c>
      <c r="B568" s="3">
        <v>42.490844000000003</v>
      </c>
      <c r="C568" s="11">
        <f t="shared" si="42"/>
        <v>-8.172065680253587E-3</v>
      </c>
      <c r="D568" s="3">
        <v>67.860000999999997</v>
      </c>
      <c r="E568" s="58">
        <f t="shared" si="40"/>
        <v>10678.60001</v>
      </c>
      <c r="F568" s="11">
        <f t="shared" si="43"/>
        <v>-5.3349213331703167E-4</v>
      </c>
      <c r="G568" s="57">
        <f t="shared" si="41"/>
        <v>140.06626067267069</v>
      </c>
      <c r="H568" s="57">
        <f t="shared" si="44"/>
        <v>101.18922401835532</v>
      </c>
    </row>
    <row r="569" spans="1:8" x14ac:dyDescent="0.25">
      <c r="A569" s="1">
        <v>41372</v>
      </c>
      <c r="B569" s="3">
        <v>43.006779000000002</v>
      </c>
      <c r="C569" s="11">
        <f t="shared" si="42"/>
        <v>1.2142262930809255E-2</v>
      </c>
      <c r="D569" s="3">
        <v>68.220000999999996</v>
      </c>
      <c r="E569" s="58">
        <f t="shared" si="40"/>
        <v>10682.20001</v>
      </c>
      <c r="F569" s="11">
        <f t="shared" si="43"/>
        <v>3.3712284350281266E-4</v>
      </c>
      <c r="G569" s="57">
        <f t="shared" si="41"/>
        <v>141.76698203749353</v>
      </c>
      <c r="H569" s="57">
        <f t="shared" si="44"/>
        <v>101.22333721728822</v>
      </c>
    </row>
    <row r="570" spans="1:8" x14ac:dyDescent="0.25">
      <c r="A570" s="1">
        <v>41373</v>
      </c>
      <c r="B570" s="3">
        <v>42.702745</v>
      </c>
      <c r="C570" s="11">
        <f t="shared" si="42"/>
        <v>-7.069443633525809E-3</v>
      </c>
      <c r="D570" s="3">
        <v>68.680000000000007</v>
      </c>
      <c r="E570" s="58">
        <f t="shared" si="40"/>
        <v>10686.8</v>
      </c>
      <c r="F570" s="11">
        <f t="shared" si="43"/>
        <v>4.3062196885403547E-4</v>
      </c>
      <c r="G570" s="57">
        <f t="shared" si="41"/>
        <v>140.76476834888442</v>
      </c>
      <c r="H570" s="57">
        <f t="shared" si="44"/>
        <v>101.26692621005471</v>
      </c>
    </row>
    <row r="571" spans="1:8" x14ac:dyDescent="0.25">
      <c r="A571" s="1">
        <v>41374</v>
      </c>
      <c r="B571" s="3">
        <v>43.283172</v>
      </c>
      <c r="C571" s="11">
        <f t="shared" si="42"/>
        <v>1.3592264384877371E-2</v>
      </c>
      <c r="D571" s="3">
        <v>70.019997000000004</v>
      </c>
      <c r="E571" s="58">
        <f t="shared" si="40"/>
        <v>10700.19997</v>
      </c>
      <c r="F571" s="11">
        <f t="shared" si="43"/>
        <v>1.2538804880787883E-3</v>
      </c>
      <c r="G571" s="57">
        <f t="shared" si="41"/>
        <v>142.67808029635847</v>
      </c>
      <c r="H571" s="57">
        <f t="shared" si="44"/>
        <v>101.39390283291721</v>
      </c>
    </row>
    <row r="572" spans="1:8" x14ac:dyDescent="0.25">
      <c r="A572" s="1">
        <v>41375</v>
      </c>
      <c r="B572" s="3">
        <v>43.863598000000003</v>
      </c>
      <c r="C572" s="11">
        <f t="shared" si="42"/>
        <v>1.3409969121486816E-2</v>
      </c>
      <c r="D572" s="3">
        <v>69.989998</v>
      </c>
      <c r="E572" s="58">
        <f t="shared" si="40"/>
        <v>10699.89998</v>
      </c>
      <c r="F572" s="11">
        <f t="shared" si="43"/>
        <v>-2.8035924640717256E-5</v>
      </c>
      <c r="G572" s="57">
        <f t="shared" si="41"/>
        <v>144.59138894744567</v>
      </c>
      <c r="H572" s="57">
        <f t="shared" si="44"/>
        <v>101.39106016109835</v>
      </c>
    </row>
    <row r="573" spans="1:8" x14ac:dyDescent="0.25">
      <c r="A573" s="1">
        <v>41376</v>
      </c>
      <c r="B573" s="3">
        <v>43.891236999999997</v>
      </c>
      <c r="C573" s="11">
        <f t="shared" si="42"/>
        <v>6.301124682018454E-4</v>
      </c>
      <c r="D573" s="3">
        <v>69.940002000000007</v>
      </c>
      <c r="E573" s="58">
        <f t="shared" si="40"/>
        <v>10699.400020000001</v>
      </c>
      <c r="F573" s="11">
        <f t="shared" si="43"/>
        <v>-4.6725670420630555E-5</v>
      </c>
      <c r="G573" s="57">
        <f t="shared" si="41"/>
        <v>144.68249778441606</v>
      </c>
      <c r="H573" s="57">
        <f t="shared" si="44"/>
        <v>101.38632259583767</v>
      </c>
    </row>
    <row r="574" spans="1:8" x14ac:dyDescent="0.25">
      <c r="A574" s="1">
        <v>41379</v>
      </c>
      <c r="B574" s="3">
        <v>43.052844</v>
      </c>
      <c r="C574" s="11">
        <f t="shared" si="42"/>
        <v>-1.9101603356496799E-2</v>
      </c>
      <c r="D574" s="3">
        <v>68.559997999999993</v>
      </c>
      <c r="E574" s="58">
        <f t="shared" si="40"/>
        <v>10685.599979999999</v>
      </c>
      <c r="F574" s="11">
        <f t="shared" si="43"/>
        <v>-1.2897956870671239E-3</v>
      </c>
      <c r="G574" s="57">
        <f t="shared" si="41"/>
        <v>141.91883009911092</v>
      </c>
      <c r="H574" s="57">
        <f t="shared" si="44"/>
        <v>101.25555495422596</v>
      </c>
    </row>
    <row r="575" spans="1:8" x14ac:dyDescent="0.25">
      <c r="A575" s="1">
        <v>41380</v>
      </c>
      <c r="B575" s="3">
        <v>43.780679999999997</v>
      </c>
      <c r="C575" s="11">
        <f t="shared" si="42"/>
        <v>1.6905642749175789E-2</v>
      </c>
      <c r="D575" s="3">
        <v>69.470000999999996</v>
      </c>
      <c r="E575" s="58">
        <f t="shared" si="40"/>
        <v>10694.70001</v>
      </c>
      <c r="F575" s="11">
        <f t="shared" si="43"/>
        <v>8.5161619535016749E-4</v>
      </c>
      <c r="G575" s="57">
        <f t="shared" si="41"/>
        <v>144.31805914014748</v>
      </c>
      <c r="H575" s="57">
        <f t="shared" si="44"/>
        <v>101.34178582469416</v>
      </c>
    </row>
    <row r="576" spans="1:8" x14ac:dyDescent="0.25">
      <c r="A576" s="1">
        <v>41381</v>
      </c>
      <c r="B576" s="3">
        <v>43.237107000000002</v>
      </c>
      <c r="C576" s="11">
        <f t="shared" si="42"/>
        <v>-1.2415819032504634E-2</v>
      </c>
      <c r="D576" s="3">
        <v>68.110000999999997</v>
      </c>
      <c r="E576" s="58">
        <f t="shared" si="40"/>
        <v>10681.10001</v>
      </c>
      <c r="F576" s="11">
        <f t="shared" si="43"/>
        <v>-1.2716579228294186E-3</v>
      </c>
      <c r="G576" s="57">
        <f t="shared" si="41"/>
        <v>142.52623223474112</v>
      </c>
      <c r="H576" s="57">
        <f t="shared" si="44"/>
        <v>101.21291373983649</v>
      </c>
    </row>
    <row r="577" spans="1:8" x14ac:dyDescent="0.25">
      <c r="A577" s="1">
        <v>41382</v>
      </c>
      <c r="B577" s="3">
        <v>43.402943</v>
      </c>
      <c r="C577" s="11">
        <f t="shared" si="42"/>
        <v>3.8355017600969175E-3</v>
      </c>
      <c r="D577" s="3">
        <v>67.169998000000007</v>
      </c>
      <c r="E577" s="58">
        <f t="shared" si="40"/>
        <v>10671.699979999999</v>
      </c>
      <c r="F577" s="11">
        <f t="shared" si="43"/>
        <v>-8.800619778112814E-4</v>
      </c>
      <c r="G577" s="57">
        <f t="shared" si="41"/>
        <v>143.07289184933742</v>
      </c>
      <c r="H577" s="57">
        <f t="shared" si="44"/>
        <v>101.12384010279057</v>
      </c>
    </row>
    <row r="578" spans="1:8" x14ac:dyDescent="0.25">
      <c r="A578" s="1">
        <v>41383</v>
      </c>
      <c r="B578" s="3">
        <v>44.287399999999998</v>
      </c>
      <c r="C578" s="11">
        <f t="shared" si="42"/>
        <v>2.0377811707376563E-2</v>
      </c>
      <c r="D578" s="3">
        <v>68.089995999999999</v>
      </c>
      <c r="E578" s="58">
        <f t="shared" si="40"/>
        <v>10680.899960000001</v>
      </c>
      <c r="F578" s="11">
        <f t="shared" si="43"/>
        <v>8.6209132727148058E-4</v>
      </c>
      <c r="G578" s="57">
        <f t="shared" si="41"/>
        <v>145.98840429987305</v>
      </c>
      <c r="H578" s="57">
        <f t="shared" si="44"/>
        <v>101.21101808832357</v>
      </c>
    </row>
    <row r="579" spans="1:8" x14ac:dyDescent="0.25">
      <c r="A579" s="1">
        <v>41386</v>
      </c>
      <c r="B579" s="3">
        <v>44.112352999999999</v>
      </c>
      <c r="C579" s="11">
        <f t="shared" si="42"/>
        <v>-3.9525237426446189E-3</v>
      </c>
      <c r="D579" s="3">
        <v>68.790001000000004</v>
      </c>
      <c r="E579" s="58">
        <f t="shared" ref="E579:E642" si="45">10000+(10*D579)</f>
        <v>10687.900009999999</v>
      </c>
      <c r="F579" s="11">
        <f t="shared" si="43"/>
        <v>6.5538016704715367E-4</v>
      </c>
      <c r="G579" s="57">
        <f t="shared" ref="G579:G642" si="46">G578*(1+C579)</f>
        <v>145.41138166572699</v>
      </c>
      <c r="H579" s="57">
        <f t="shared" si="44"/>
        <v>101.27734978226532</v>
      </c>
    </row>
    <row r="580" spans="1:8" x14ac:dyDescent="0.25">
      <c r="A580" s="1">
        <v>41387</v>
      </c>
      <c r="B580" s="3">
        <v>44.020220000000002</v>
      </c>
      <c r="C580" s="11">
        <f t="shared" ref="C580:C643" si="47">(B580-B579)/B579</f>
        <v>-2.0885986290506181E-3</v>
      </c>
      <c r="D580" s="3">
        <v>69.449996999999996</v>
      </c>
      <c r="E580" s="58">
        <f t="shared" si="45"/>
        <v>10694.499970000001</v>
      </c>
      <c r="F580" s="11">
        <f t="shared" ref="F580:F643" si="48">(E580-E579)/E579</f>
        <v>6.1751700463385736E-4</v>
      </c>
      <c r="G580" s="57">
        <f t="shared" si="46"/>
        <v>145.1076756533316</v>
      </c>
      <c r="H580" s="57">
        <f t="shared" ref="H580:H643" si="49">H579*(1+F580)</f>
        <v>101.33989026794012</v>
      </c>
    </row>
    <row r="581" spans="1:8" x14ac:dyDescent="0.25">
      <c r="A581" s="1">
        <v>41388</v>
      </c>
      <c r="B581" s="3">
        <v>44.397956999999998</v>
      </c>
      <c r="C581" s="11">
        <f t="shared" si="47"/>
        <v>8.5809884639376222E-3</v>
      </c>
      <c r="D581" s="3">
        <v>69.419998000000007</v>
      </c>
      <c r="E581" s="58">
        <f t="shared" si="45"/>
        <v>10694.199979999999</v>
      </c>
      <c r="F581" s="11">
        <f t="shared" si="48"/>
        <v>-2.8050867347035395E-5</v>
      </c>
      <c r="G581" s="57">
        <f t="shared" si="46"/>
        <v>146.35284294414163</v>
      </c>
      <c r="H581" s="57">
        <f t="shared" si="49"/>
        <v>101.33704759612125</v>
      </c>
    </row>
    <row r="582" spans="1:8" x14ac:dyDescent="0.25">
      <c r="A582" s="1">
        <v>41389</v>
      </c>
      <c r="B582" s="3">
        <v>44.333464999999997</v>
      </c>
      <c r="C582" s="11">
        <f t="shared" si="47"/>
        <v>-1.4525893612627565E-3</v>
      </c>
      <c r="D582" s="3">
        <v>69.790001000000004</v>
      </c>
      <c r="E582" s="58">
        <f t="shared" si="45"/>
        <v>10697.900009999999</v>
      </c>
      <c r="F582" s="11">
        <f t="shared" si="48"/>
        <v>3.4598474003849422E-4</v>
      </c>
      <c r="G582" s="57">
        <f t="shared" si="46"/>
        <v>146.14025236149041</v>
      </c>
      <c r="H582" s="57">
        <f t="shared" si="49"/>
        <v>101.37210866819007</v>
      </c>
    </row>
    <row r="583" spans="1:8" x14ac:dyDescent="0.25">
      <c r="A583" s="1">
        <v>41390</v>
      </c>
      <c r="B583" s="3">
        <v>44.296616</v>
      </c>
      <c r="C583" s="11">
        <f t="shared" si="47"/>
        <v>-8.3117798259162872E-4</v>
      </c>
      <c r="D583" s="3">
        <v>69.569999999999993</v>
      </c>
      <c r="E583" s="58">
        <f t="shared" si="45"/>
        <v>10695.7</v>
      </c>
      <c r="F583" s="11">
        <f t="shared" si="48"/>
        <v>-2.056487719965758E-4</v>
      </c>
      <c r="G583" s="57">
        <f t="shared" si="46"/>
        <v>146.01878380135716</v>
      </c>
      <c r="H583" s="57">
        <f t="shared" si="49"/>
        <v>101.35126161852774</v>
      </c>
    </row>
    <row r="584" spans="1:8" x14ac:dyDescent="0.25">
      <c r="A584" s="1">
        <v>41393</v>
      </c>
      <c r="B584" s="3">
        <v>44.342680000000001</v>
      </c>
      <c r="C584" s="11">
        <f t="shared" si="47"/>
        <v>1.0398988491581663E-3</v>
      </c>
      <c r="D584" s="3">
        <v>70.209998999999996</v>
      </c>
      <c r="E584" s="58">
        <f t="shared" si="45"/>
        <v>10702.099990000001</v>
      </c>
      <c r="F584" s="11">
        <f t="shared" si="48"/>
        <v>5.983703731405975E-4</v>
      </c>
      <c r="G584" s="57">
        <f t="shared" si="46"/>
        <v>146.17062856658768</v>
      </c>
      <c r="H584" s="57">
        <f t="shared" si="49"/>
        <v>101.4119072107607</v>
      </c>
    </row>
    <row r="585" spans="1:8" x14ac:dyDescent="0.25">
      <c r="A585" s="1">
        <v>41394</v>
      </c>
      <c r="B585" s="3">
        <v>44.987597999999998</v>
      </c>
      <c r="C585" s="11">
        <f t="shared" si="47"/>
        <v>1.4543956296732561E-2</v>
      </c>
      <c r="D585" s="3">
        <v>70.720000999999996</v>
      </c>
      <c r="E585" s="58">
        <f t="shared" si="45"/>
        <v>10707.20001</v>
      </c>
      <c r="F585" s="11">
        <f t="shared" si="48"/>
        <v>4.7654385632402022E-4</v>
      </c>
      <c r="G585" s="57">
        <f t="shared" si="46"/>
        <v>148.29652780032606</v>
      </c>
      <c r="H585" s="57">
        <f t="shared" si="49"/>
        <v>101.46023443210011</v>
      </c>
    </row>
    <row r="586" spans="1:8" x14ac:dyDescent="0.25">
      <c r="A586" s="1">
        <v>41395</v>
      </c>
      <c r="B586" s="3">
        <v>44.278188999999998</v>
      </c>
      <c r="C586" s="11">
        <f t="shared" si="47"/>
        <v>-1.5768990378192693E-2</v>
      </c>
      <c r="D586" s="3">
        <v>70.389999000000003</v>
      </c>
      <c r="E586" s="58">
        <f t="shared" si="45"/>
        <v>10703.89999</v>
      </c>
      <c r="F586" s="11">
        <f t="shared" si="48"/>
        <v>-3.0820569307741792E-4</v>
      </c>
      <c r="G586" s="57">
        <f t="shared" si="46"/>
        <v>145.95804128032333</v>
      </c>
      <c r="H586" s="57">
        <f t="shared" si="49"/>
        <v>101.42896381022716</v>
      </c>
    </row>
    <row r="587" spans="1:8" x14ac:dyDescent="0.25">
      <c r="A587" s="1">
        <v>41396</v>
      </c>
      <c r="B587" s="3">
        <v>44.849400000000003</v>
      </c>
      <c r="C587" s="11">
        <f t="shared" si="47"/>
        <v>1.2900505031947113E-2</v>
      </c>
      <c r="D587" s="3">
        <v>71.279999000000004</v>
      </c>
      <c r="E587" s="58">
        <f t="shared" si="45"/>
        <v>10712.79999</v>
      </c>
      <c r="F587" s="11">
        <f t="shared" si="48"/>
        <v>8.3147264158992169E-4</v>
      </c>
      <c r="G587" s="57">
        <f t="shared" si="46"/>
        <v>147.84097372631328</v>
      </c>
      <c r="H587" s="57">
        <f t="shared" si="49"/>
        <v>101.51329921870017</v>
      </c>
    </row>
    <row r="588" spans="1:8" x14ac:dyDescent="0.25">
      <c r="A588" s="1">
        <v>41397</v>
      </c>
      <c r="B588" s="3">
        <v>45.328482000000001</v>
      </c>
      <c r="C588" s="11">
        <f t="shared" si="47"/>
        <v>1.0682015812920534E-2</v>
      </c>
      <c r="D588" s="3">
        <v>72.120002999999997</v>
      </c>
      <c r="E588" s="58">
        <f t="shared" si="45"/>
        <v>10721.20003</v>
      </c>
      <c r="F588" s="11">
        <f t="shared" si="48"/>
        <v>7.8411246432693313E-4</v>
      </c>
      <c r="G588" s="57">
        <f t="shared" si="46"/>
        <v>149.42021334545535</v>
      </c>
      <c r="H588" s="57">
        <f t="shared" si="49"/>
        <v>101.5928970619125</v>
      </c>
    </row>
    <row r="589" spans="1:8" x14ac:dyDescent="0.25">
      <c r="A589" s="1">
        <v>41400</v>
      </c>
      <c r="B589" s="3">
        <v>45.439039000000001</v>
      </c>
      <c r="C589" s="11">
        <f t="shared" si="47"/>
        <v>2.4390183637740177E-3</v>
      </c>
      <c r="D589" s="3">
        <v>72.400002000000001</v>
      </c>
      <c r="E589" s="58">
        <f t="shared" si="45"/>
        <v>10724.000019999999</v>
      </c>
      <c r="F589" s="11">
        <f t="shared" si="48"/>
        <v>2.6116386152339377E-4</v>
      </c>
      <c r="G589" s="57">
        <f t="shared" si="46"/>
        <v>149.78465198972393</v>
      </c>
      <c r="H589" s="57">
        <f t="shared" si="49"/>
        <v>101.61942945521253</v>
      </c>
    </row>
    <row r="590" spans="1:8" x14ac:dyDescent="0.25">
      <c r="A590" s="1">
        <v>41401</v>
      </c>
      <c r="B590" s="3">
        <v>45.595663000000002</v>
      </c>
      <c r="C590" s="11">
        <f t="shared" si="47"/>
        <v>3.4469038836847047E-3</v>
      </c>
      <c r="D590" s="3">
        <v>72.360000999999997</v>
      </c>
      <c r="E590" s="58">
        <f t="shared" si="45"/>
        <v>10723.60001</v>
      </c>
      <c r="F590" s="11">
        <f t="shared" si="48"/>
        <v>-3.7300447524559367E-5</v>
      </c>
      <c r="G590" s="57">
        <f t="shared" si="46"/>
        <v>150.30094528838364</v>
      </c>
      <c r="H590" s="57">
        <f t="shared" si="49"/>
        <v>101.61563900501665</v>
      </c>
    </row>
    <row r="591" spans="1:8" x14ac:dyDescent="0.25">
      <c r="A591" s="1">
        <v>41402</v>
      </c>
      <c r="B591" s="3">
        <v>45.512745000000002</v>
      </c>
      <c r="C591" s="11">
        <f t="shared" si="47"/>
        <v>-1.8185501546495635E-3</v>
      </c>
      <c r="D591" s="3">
        <v>72.709998999999996</v>
      </c>
      <c r="E591" s="58">
        <f t="shared" si="45"/>
        <v>10727.099990000001</v>
      </c>
      <c r="F591" s="11">
        <f t="shared" si="48"/>
        <v>3.2638106575559465E-4</v>
      </c>
      <c r="G591" s="57">
        <f t="shared" si="46"/>
        <v>150.02761548108546</v>
      </c>
      <c r="H591" s="57">
        <f t="shared" si="49"/>
        <v>101.64880442557255</v>
      </c>
    </row>
    <row r="592" spans="1:8" x14ac:dyDescent="0.25">
      <c r="A592" s="1">
        <v>41403</v>
      </c>
      <c r="B592" s="3">
        <v>44.794120999999997</v>
      </c>
      <c r="C592" s="11">
        <f t="shared" si="47"/>
        <v>-1.5789511267668109E-2</v>
      </c>
      <c r="D592" s="3">
        <v>72.610000999999997</v>
      </c>
      <c r="E592" s="58">
        <f t="shared" si="45"/>
        <v>10726.10001</v>
      </c>
      <c r="F592" s="11">
        <f t="shared" si="48"/>
        <v>-9.3219975662826385E-5</v>
      </c>
      <c r="G592" s="57">
        <f t="shared" si="46"/>
        <v>147.65875275598549</v>
      </c>
      <c r="H592" s="57">
        <f t="shared" si="49"/>
        <v>101.63932872649785</v>
      </c>
    </row>
    <row r="593" spans="1:8" x14ac:dyDescent="0.25">
      <c r="A593" s="1">
        <v>41404</v>
      </c>
      <c r="B593" s="3">
        <v>45.144219999999997</v>
      </c>
      <c r="C593" s="11">
        <f t="shared" si="47"/>
        <v>7.8157354622496143E-3</v>
      </c>
      <c r="D593" s="3">
        <v>73.050003000000004</v>
      </c>
      <c r="E593" s="58">
        <f t="shared" si="45"/>
        <v>10730.500029999999</v>
      </c>
      <c r="F593" s="11">
        <f t="shared" si="48"/>
        <v>4.1021620121917276E-4</v>
      </c>
      <c r="G593" s="57">
        <f t="shared" si="46"/>
        <v>148.81281450621199</v>
      </c>
      <c r="H593" s="57">
        <f t="shared" si="49"/>
        <v>101.6810228258225</v>
      </c>
    </row>
    <row r="594" spans="1:8" x14ac:dyDescent="0.25">
      <c r="A594" s="1">
        <v>41407</v>
      </c>
      <c r="B594" s="3">
        <v>45.070512999999998</v>
      </c>
      <c r="C594" s="11">
        <f t="shared" si="47"/>
        <v>-1.632700708972242E-3</v>
      </c>
      <c r="D594" s="3">
        <v>73.139999000000003</v>
      </c>
      <c r="E594" s="58">
        <f t="shared" si="45"/>
        <v>10731.39999</v>
      </c>
      <c r="F594" s="11">
        <f t="shared" si="48"/>
        <v>8.3869344157734164E-5</v>
      </c>
      <c r="G594" s="57">
        <f t="shared" si="46"/>
        <v>148.56984771846354</v>
      </c>
      <c r="H594" s="57">
        <f t="shared" si="49"/>
        <v>101.6895507465202</v>
      </c>
    </row>
    <row r="595" spans="1:8" x14ac:dyDescent="0.25">
      <c r="A595" s="1">
        <v>41408</v>
      </c>
      <c r="B595" s="3">
        <v>45.420611999999998</v>
      </c>
      <c r="C595" s="11">
        <f t="shared" si="47"/>
        <v>7.7678059710569562E-3</v>
      </c>
      <c r="D595" s="3">
        <v>73.519997000000004</v>
      </c>
      <c r="E595" s="58">
        <f t="shared" si="45"/>
        <v>10735.19997</v>
      </c>
      <c r="F595" s="11">
        <f t="shared" si="48"/>
        <v>3.540991858975315E-4</v>
      </c>
      <c r="G595" s="57">
        <f t="shared" si="46"/>
        <v>149.72390946869004</v>
      </c>
      <c r="H595" s="57">
        <f t="shared" si="49"/>
        <v>101.72555893365382</v>
      </c>
    </row>
    <row r="596" spans="1:8" x14ac:dyDescent="0.25">
      <c r="A596" s="1">
        <v>41409</v>
      </c>
      <c r="B596" s="3">
        <v>46.397202999999998</v>
      </c>
      <c r="C596" s="11">
        <f t="shared" si="47"/>
        <v>2.1501053310334063E-2</v>
      </c>
      <c r="D596" s="3">
        <v>73.669998000000007</v>
      </c>
      <c r="E596" s="58">
        <f t="shared" si="45"/>
        <v>10736.699979999999</v>
      </c>
      <c r="F596" s="11">
        <f t="shared" si="48"/>
        <v>1.3972818430877794E-4</v>
      </c>
      <c r="G596" s="57">
        <f t="shared" si="46"/>
        <v>152.94313122800799</v>
      </c>
      <c r="H596" s="57">
        <f t="shared" si="49"/>
        <v>101.7397728613014</v>
      </c>
    </row>
    <row r="597" spans="1:8" x14ac:dyDescent="0.25">
      <c r="A597" s="1">
        <v>41410</v>
      </c>
      <c r="B597" s="3">
        <v>45.687792999999999</v>
      </c>
      <c r="C597" s="11">
        <f t="shared" si="47"/>
        <v>-1.5289930300324318E-2</v>
      </c>
      <c r="D597" s="3">
        <v>73.589995999999999</v>
      </c>
      <c r="E597" s="58">
        <f t="shared" si="45"/>
        <v>10735.899960000001</v>
      </c>
      <c r="F597" s="11">
        <f t="shared" si="48"/>
        <v>-7.45126530022279E-5</v>
      </c>
      <c r="G597" s="57">
        <f t="shared" si="46"/>
        <v>150.60464141161839</v>
      </c>
      <c r="H597" s="57">
        <f t="shared" si="49"/>
        <v>101.73219196090967</v>
      </c>
    </row>
    <row r="598" spans="1:8" x14ac:dyDescent="0.25">
      <c r="A598" s="1">
        <v>41411</v>
      </c>
      <c r="B598" s="3">
        <v>45.374547</v>
      </c>
      <c r="C598" s="11">
        <f t="shared" si="47"/>
        <v>-6.8562296279008157E-3</v>
      </c>
      <c r="D598" s="3">
        <v>74.300003000000004</v>
      </c>
      <c r="E598" s="58">
        <f t="shared" si="45"/>
        <v>10743.000029999999</v>
      </c>
      <c r="F598" s="11">
        <f t="shared" si="48"/>
        <v>6.6133906113620259E-4</v>
      </c>
      <c r="G598" s="57">
        <f t="shared" si="46"/>
        <v>149.57206140707268</v>
      </c>
      <c r="H598" s="57">
        <f t="shared" si="49"/>
        <v>101.79947143322843</v>
      </c>
    </row>
    <row r="599" spans="1:8" x14ac:dyDescent="0.25">
      <c r="A599" s="1">
        <v>41414</v>
      </c>
      <c r="B599" s="3">
        <v>44.932319</v>
      </c>
      <c r="C599" s="11">
        <f t="shared" si="47"/>
        <v>-9.7461689259399128E-3</v>
      </c>
      <c r="D599" s="3">
        <v>74.190002000000007</v>
      </c>
      <c r="E599" s="58">
        <f t="shared" si="45"/>
        <v>10741.900020000001</v>
      </c>
      <c r="F599" s="11">
        <f t="shared" si="48"/>
        <v>-1.0239318597472742E-4</v>
      </c>
      <c r="G599" s="57">
        <f t="shared" si="46"/>
        <v>148.1143068299983</v>
      </c>
      <c r="H599" s="57">
        <f t="shared" si="49"/>
        <v>101.78904786101785</v>
      </c>
    </row>
    <row r="600" spans="1:8" x14ac:dyDescent="0.25">
      <c r="A600" s="1">
        <v>41415</v>
      </c>
      <c r="B600" s="3">
        <v>44.480874999999997</v>
      </c>
      <c r="C600" s="11">
        <f t="shared" si="47"/>
        <v>-1.0047200101112123E-2</v>
      </c>
      <c r="D600" s="3">
        <v>74.269997000000004</v>
      </c>
      <c r="E600" s="58">
        <f t="shared" si="45"/>
        <v>10742.69997</v>
      </c>
      <c r="F600" s="11">
        <f t="shared" si="48"/>
        <v>7.4470065678261302E-5</v>
      </c>
      <c r="G600" s="57">
        <f t="shared" si="46"/>
        <v>146.62617275143978</v>
      </c>
      <c r="H600" s="57">
        <f t="shared" si="49"/>
        <v>101.79662809809739</v>
      </c>
    </row>
    <row r="601" spans="1:8" x14ac:dyDescent="0.25">
      <c r="A601" s="1">
        <v>41416</v>
      </c>
      <c r="B601" s="3">
        <v>44.462448000000002</v>
      </c>
      <c r="C601" s="11">
        <f t="shared" si="47"/>
        <v>-4.1426792975622742E-4</v>
      </c>
      <c r="D601" s="3">
        <v>73.620002999999997</v>
      </c>
      <c r="E601" s="58">
        <f t="shared" si="45"/>
        <v>10736.20003</v>
      </c>
      <c r="F601" s="11">
        <f t="shared" si="48"/>
        <v>-6.0505645863250304E-4</v>
      </c>
      <c r="G601" s="57">
        <f t="shared" si="46"/>
        <v>146.56543023040598</v>
      </c>
      <c r="H601" s="57">
        <f t="shared" si="49"/>
        <v>101.73503539079962</v>
      </c>
    </row>
    <row r="602" spans="1:8" x14ac:dyDescent="0.25">
      <c r="A602" s="1">
        <v>41417</v>
      </c>
      <c r="B602" s="3">
        <v>43.882024999999999</v>
      </c>
      <c r="C602" s="11">
        <f t="shared" si="47"/>
        <v>-1.3054229492717163E-2</v>
      </c>
      <c r="D602" s="3">
        <v>73.449996999999996</v>
      </c>
      <c r="E602" s="58">
        <f t="shared" si="45"/>
        <v>10734.499970000001</v>
      </c>
      <c r="F602" s="11">
        <f t="shared" si="48"/>
        <v>-1.5834839098086476E-4</v>
      </c>
      <c r="G602" s="57">
        <f t="shared" si="46"/>
        <v>144.65213146847944</v>
      </c>
      <c r="H602" s="57">
        <f t="shared" si="49"/>
        <v>101.71892581163911</v>
      </c>
    </row>
    <row r="603" spans="1:8" x14ac:dyDescent="0.25">
      <c r="A603" s="1">
        <v>41418</v>
      </c>
      <c r="B603" s="3">
        <v>44.305827000000001</v>
      </c>
      <c r="C603" s="11">
        <f t="shared" si="47"/>
        <v>9.6577585013454155E-3</v>
      </c>
      <c r="D603" s="3">
        <v>73.410004000000001</v>
      </c>
      <c r="E603" s="58">
        <f t="shared" si="45"/>
        <v>10734.100039999999</v>
      </c>
      <c r="F603" s="11">
        <f t="shared" si="48"/>
        <v>-3.7256509489878411E-5</v>
      </c>
      <c r="G603" s="57">
        <f t="shared" si="46"/>
        <v>146.04914682090686</v>
      </c>
      <c r="H603" s="57">
        <f t="shared" si="49"/>
        <v>101.71513611951431</v>
      </c>
    </row>
    <row r="604" spans="1:8" x14ac:dyDescent="0.25">
      <c r="A604" s="1">
        <v>41422</v>
      </c>
      <c r="B604" s="3">
        <v>44.757271000000003</v>
      </c>
      <c r="C604" s="11">
        <f t="shared" si="47"/>
        <v>1.0189269235398814E-2</v>
      </c>
      <c r="D604" s="3">
        <v>73.889999000000003</v>
      </c>
      <c r="E604" s="58">
        <f t="shared" si="45"/>
        <v>10738.89999</v>
      </c>
      <c r="F604" s="11">
        <f t="shared" si="48"/>
        <v>4.471683682948548E-4</v>
      </c>
      <c r="G604" s="57">
        <f t="shared" si="46"/>
        <v>147.53728089946537</v>
      </c>
      <c r="H604" s="57">
        <f t="shared" si="49"/>
        <v>101.76061991096377</v>
      </c>
    </row>
    <row r="605" spans="1:8" x14ac:dyDescent="0.25">
      <c r="A605" s="1">
        <v>41423</v>
      </c>
      <c r="B605" s="3">
        <v>43.7254</v>
      </c>
      <c r="C605" s="11">
        <f t="shared" si="47"/>
        <v>-2.3054823874315358E-2</v>
      </c>
      <c r="D605" s="3">
        <v>73.540001000000004</v>
      </c>
      <c r="E605" s="58">
        <f t="shared" si="45"/>
        <v>10735.400009999999</v>
      </c>
      <c r="F605" s="11">
        <f t="shared" si="48"/>
        <v>-3.2591606247005429E-4</v>
      </c>
      <c r="G605" s="57">
        <f t="shared" si="46"/>
        <v>144.1358348734328</v>
      </c>
      <c r="H605" s="57">
        <f t="shared" si="49"/>
        <v>101.72745449040788</v>
      </c>
    </row>
    <row r="606" spans="1:8" x14ac:dyDescent="0.25">
      <c r="A606" s="1">
        <v>41424</v>
      </c>
      <c r="B606" s="3">
        <v>43.264744999999998</v>
      </c>
      <c r="C606" s="11">
        <f t="shared" si="47"/>
        <v>-1.0535180924588517E-2</v>
      </c>
      <c r="D606" s="3">
        <v>73.930000000000007</v>
      </c>
      <c r="E606" s="58">
        <f t="shared" si="45"/>
        <v>10739.3</v>
      </c>
      <c r="F606" s="11">
        <f t="shared" si="48"/>
        <v>3.6328315632086906E-4</v>
      </c>
      <c r="G606" s="57">
        <f t="shared" si="46"/>
        <v>142.61733777532459</v>
      </c>
      <c r="H606" s="57">
        <f t="shared" si="49"/>
        <v>101.76441036115965</v>
      </c>
    </row>
    <row r="607" spans="1:8" x14ac:dyDescent="0.25">
      <c r="A607" s="1">
        <v>41425</v>
      </c>
      <c r="B607" s="3">
        <v>42.361860999999998</v>
      </c>
      <c r="C607" s="11">
        <f t="shared" si="47"/>
        <v>-2.0868815937780293E-2</v>
      </c>
      <c r="D607" s="3">
        <v>73.25</v>
      </c>
      <c r="E607" s="58">
        <f t="shared" si="45"/>
        <v>10732.5</v>
      </c>
      <c r="F607" s="11">
        <f t="shared" si="48"/>
        <v>-6.3318838285542566E-4</v>
      </c>
      <c r="G607" s="57">
        <f t="shared" si="46"/>
        <v>139.6410828037551</v>
      </c>
      <c r="H607" s="57">
        <f t="shared" si="49"/>
        <v>101.69997431873082</v>
      </c>
    </row>
    <row r="608" spans="1:8" x14ac:dyDescent="0.25">
      <c r="A608" s="1">
        <v>41428</v>
      </c>
      <c r="B608" s="3">
        <v>43.320025000000001</v>
      </c>
      <c r="C608" s="11">
        <f t="shared" si="47"/>
        <v>2.2618553042322753E-2</v>
      </c>
      <c r="D608" s="3">
        <v>73.379997000000003</v>
      </c>
      <c r="E608" s="58">
        <f t="shared" si="45"/>
        <v>10733.79997</v>
      </c>
      <c r="F608" s="11">
        <f t="shared" si="48"/>
        <v>1.2112462147682556E-4</v>
      </c>
      <c r="G608" s="57">
        <f t="shared" si="46"/>
        <v>142.79956204203924</v>
      </c>
      <c r="H608" s="57">
        <f t="shared" si="49"/>
        <v>101.71229268962438</v>
      </c>
    </row>
    <row r="609" spans="1:8" x14ac:dyDescent="0.25">
      <c r="A609" s="1">
        <v>41429</v>
      </c>
      <c r="B609" s="3">
        <v>43.218679999999999</v>
      </c>
      <c r="C609" s="11">
        <f t="shared" si="47"/>
        <v>-2.3394492500870443E-3</v>
      </c>
      <c r="D609" s="3">
        <v>73</v>
      </c>
      <c r="E609" s="58">
        <f t="shared" si="45"/>
        <v>10730</v>
      </c>
      <c r="F609" s="11">
        <f t="shared" si="48"/>
        <v>-3.5401908090523419E-4</v>
      </c>
      <c r="G609" s="57">
        <f t="shared" si="46"/>
        <v>142.46548971370723</v>
      </c>
      <c r="H609" s="57">
        <f t="shared" si="49"/>
        <v>101.67628459724963</v>
      </c>
    </row>
    <row r="610" spans="1:8" x14ac:dyDescent="0.25">
      <c r="A610" s="1">
        <v>41430</v>
      </c>
      <c r="B610" s="3">
        <v>42.831732000000002</v>
      </c>
      <c r="C610" s="11">
        <f t="shared" si="47"/>
        <v>-8.9532581744744804E-3</v>
      </c>
      <c r="D610" s="3">
        <v>72.050003000000004</v>
      </c>
      <c r="E610" s="58">
        <f t="shared" si="45"/>
        <v>10720.500029999999</v>
      </c>
      <c r="F610" s="11">
        <f t="shared" si="48"/>
        <v>-8.8536533084816011E-4</v>
      </c>
      <c r="G610" s="57">
        <f t="shared" si="46"/>
        <v>141.18995940334747</v>
      </c>
      <c r="H610" s="57">
        <f t="shared" si="49"/>
        <v>101.58626393989778</v>
      </c>
    </row>
    <row r="611" spans="1:8" x14ac:dyDescent="0.25">
      <c r="A611" s="1">
        <v>41431</v>
      </c>
      <c r="B611" s="3">
        <v>42.453994000000002</v>
      </c>
      <c r="C611" s="11">
        <f t="shared" si="47"/>
        <v>-8.8191156967455994E-3</v>
      </c>
      <c r="D611" s="3">
        <v>72.400002000000001</v>
      </c>
      <c r="E611" s="58">
        <f t="shared" si="45"/>
        <v>10724.000019999999</v>
      </c>
      <c r="F611" s="11">
        <f t="shared" si="48"/>
        <v>3.2647637612107284E-4</v>
      </c>
      <c r="G611" s="57">
        <f t="shared" si="46"/>
        <v>139.94478881615052</v>
      </c>
      <c r="H611" s="57">
        <f t="shared" si="49"/>
        <v>101.61942945521255</v>
      </c>
    </row>
    <row r="612" spans="1:8" x14ac:dyDescent="0.25">
      <c r="A612" s="1">
        <v>41432</v>
      </c>
      <c r="B612" s="3">
        <v>42.684322000000002</v>
      </c>
      <c r="C612" s="11">
        <f t="shared" si="47"/>
        <v>5.4253552681050475E-3</v>
      </c>
      <c r="D612" s="3">
        <v>73.389999000000003</v>
      </c>
      <c r="E612" s="58">
        <f t="shared" si="45"/>
        <v>10733.89999</v>
      </c>
      <c r="F612" s="11">
        <f t="shared" si="48"/>
        <v>9.2316019969574694E-4</v>
      </c>
      <c r="G612" s="57">
        <f t="shared" si="46"/>
        <v>140.70403901339805</v>
      </c>
      <c r="H612" s="57">
        <f t="shared" si="49"/>
        <v>101.7132404680014</v>
      </c>
    </row>
    <row r="613" spans="1:8" x14ac:dyDescent="0.25">
      <c r="A613" s="1">
        <v>41435</v>
      </c>
      <c r="B613" s="3">
        <v>43.347662999999997</v>
      </c>
      <c r="C613" s="11">
        <f t="shared" si="47"/>
        <v>1.5540624025842451E-2</v>
      </c>
      <c r="D613" s="3">
        <v>73.419998000000007</v>
      </c>
      <c r="E613" s="58">
        <f t="shared" si="45"/>
        <v>10734.199979999999</v>
      </c>
      <c r="F613" s="11">
        <f t="shared" si="48"/>
        <v>2.7947903397553923E-5</v>
      </c>
      <c r="G613" s="57">
        <f t="shared" si="46"/>
        <v>142.89066758262274</v>
      </c>
      <c r="H613" s="57">
        <f t="shared" si="49"/>
        <v>101.71608313982026</v>
      </c>
    </row>
    <row r="614" spans="1:8" x14ac:dyDescent="0.25">
      <c r="A614" s="1">
        <v>41436</v>
      </c>
      <c r="B614" s="3">
        <v>42.988352999999996</v>
      </c>
      <c r="C614" s="11">
        <f t="shared" si="47"/>
        <v>-8.2890281766747308E-3</v>
      </c>
      <c r="D614" s="3">
        <v>72.690002000000007</v>
      </c>
      <c r="E614" s="58">
        <f t="shared" si="45"/>
        <v>10726.900020000001</v>
      </c>
      <c r="F614" s="11">
        <f t="shared" si="48"/>
        <v>-6.8006558603340506E-4</v>
      </c>
      <c r="G614" s="57">
        <f t="shared" si="46"/>
        <v>141.70624281284651</v>
      </c>
      <c r="H614" s="57">
        <f t="shared" si="49"/>
        <v>101.64690953213075</v>
      </c>
    </row>
    <row r="615" spans="1:8" x14ac:dyDescent="0.25">
      <c r="A615" s="1">
        <v>41437</v>
      </c>
      <c r="B615" s="3">
        <v>43.301597999999998</v>
      </c>
      <c r="C615" s="11">
        <f t="shared" si="47"/>
        <v>7.2867411319526947E-3</v>
      </c>
      <c r="D615" s="3">
        <v>71.849997999999999</v>
      </c>
      <c r="E615" s="58">
        <f t="shared" si="45"/>
        <v>10718.499980000001</v>
      </c>
      <c r="F615" s="11">
        <f t="shared" si="48"/>
        <v>-7.8308178358508129E-4</v>
      </c>
      <c r="G615" s="57">
        <f t="shared" si="46"/>
        <v>142.73881952100535</v>
      </c>
      <c r="H615" s="57">
        <f t="shared" si="49"/>
        <v>101.56731168891841</v>
      </c>
    </row>
    <row r="616" spans="1:8" x14ac:dyDescent="0.25">
      <c r="A616" s="1">
        <v>41438</v>
      </c>
      <c r="B616" s="3">
        <v>43.478076999999999</v>
      </c>
      <c r="C616" s="11">
        <f t="shared" si="47"/>
        <v>4.075577072236468E-3</v>
      </c>
      <c r="D616" s="3">
        <v>72.760002</v>
      </c>
      <c r="E616" s="58">
        <f t="shared" si="45"/>
        <v>10727.60002</v>
      </c>
      <c r="F616" s="11">
        <f t="shared" si="48"/>
        <v>8.490031270214503E-4</v>
      </c>
      <c r="G616" s="57">
        <f t="shared" si="46"/>
        <v>143.32056258116327</v>
      </c>
      <c r="H616" s="57">
        <f t="shared" si="49"/>
        <v>101.65354265414545</v>
      </c>
    </row>
    <row r="617" spans="1:8" x14ac:dyDescent="0.25">
      <c r="A617" s="1">
        <v>41439</v>
      </c>
      <c r="B617" s="3">
        <v>43.589534999999998</v>
      </c>
      <c r="C617" s="11">
        <f t="shared" si="47"/>
        <v>2.5635448412311096E-3</v>
      </c>
      <c r="D617" s="3">
        <v>72.279999000000004</v>
      </c>
      <c r="E617" s="58">
        <f t="shared" si="45"/>
        <v>10722.79999</v>
      </c>
      <c r="F617" s="11">
        <f t="shared" si="48"/>
        <v>-4.4744677197615477E-4</v>
      </c>
      <c r="G617" s="57">
        <f t="shared" si="46"/>
        <v>143.68797127001056</v>
      </c>
      <c r="H617" s="57">
        <f t="shared" si="49"/>
        <v>101.60805810462492</v>
      </c>
    </row>
    <row r="618" spans="1:8" x14ac:dyDescent="0.25">
      <c r="A618" s="1">
        <v>41442</v>
      </c>
      <c r="B618" s="3">
        <v>43.747432000000003</v>
      </c>
      <c r="C618" s="11">
        <f t="shared" si="47"/>
        <v>3.6223602752359142E-3</v>
      </c>
      <c r="D618" s="3">
        <v>72.980002999999996</v>
      </c>
      <c r="E618" s="58">
        <f t="shared" si="45"/>
        <v>10729.80003</v>
      </c>
      <c r="F618" s="11">
        <f t="shared" si="48"/>
        <v>6.5281829433813849E-4</v>
      </c>
      <c r="G618" s="57">
        <f t="shared" si="46"/>
        <v>144.20846086916828</v>
      </c>
      <c r="H618" s="57">
        <f t="shared" si="49"/>
        <v>101.67438970380779</v>
      </c>
    </row>
    <row r="619" spans="1:8" x14ac:dyDescent="0.25">
      <c r="A619" s="1">
        <v>41443</v>
      </c>
      <c r="B619" s="3">
        <v>44.053944999999999</v>
      </c>
      <c r="C619" s="11">
        <f t="shared" si="47"/>
        <v>7.0064226855646146E-3</v>
      </c>
      <c r="D619" s="3">
        <v>73.580001999999993</v>
      </c>
      <c r="E619" s="58">
        <f t="shared" si="45"/>
        <v>10735.800020000001</v>
      </c>
      <c r="F619" s="11">
        <f t="shared" si="48"/>
        <v>5.5918935890925938E-4</v>
      </c>
      <c r="G619" s="57">
        <f t="shared" si="46"/>
        <v>145.21884630085236</v>
      </c>
      <c r="H619" s="57">
        <f t="shared" si="49"/>
        <v>101.73124494060374</v>
      </c>
    </row>
    <row r="620" spans="1:8" x14ac:dyDescent="0.25">
      <c r="A620" s="1">
        <v>41444</v>
      </c>
      <c r="B620" s="3">
        <v>43.283022000000003</v>
      </c>
      <c r="C620" s="11">
        <f t="shared" si="47"/>
        <v>-1.7499522460474228E-2</v>
      </c>
      <c r="D620" s="3">
        <v>72.760002</v>
      </c>
      <c r="E620" s="58">
        <f t="shared" si="45"/>
        <v>10727.60002</v>
      </c>
      <c r="F620" s="11">
        <f t="shared" si="48"/>
        <v>-7.6379962226613154E-4</v>
      </c>
      <c r="G620" s="57">
        <f t="shared" si="46"/>
        <v>142.67758583832645</v>
      </c>
      <c r="H620" s="57">
        <f t="shared" si="49"/>
        <v>101.65354265414545</v>
      </c>
    </row>
    <row r="621" spans="1:8" x14ac:dyDescent="0.25">
      <c r="A621" s="1">
        <v>41445</v>
      </c>
      <c r="B621" s="3">
        <v>42.149864000000001</v>
      </c>
      <c r="C621" s="11">
        <f t="shared" si="47"/>
        <v>-2.6180196013115758E-2</v>
      </c>
      <c r="D621" s="3">
        <v>71.029999000000004</v>
      </c>
      <c r="E621" s="58">
        <f t="shared" si="45"/>
        <v>10710.29999</v>
      </c>
      <c r="F621" s="11">
        <f t="shared" si="48"/>
        <v>-1.612665458047189E-3</v>
      </c>
      <c r="G621" s="57">
        <f t="shared" si="46"/>
        <v>138.94225867440093</v>
      </c>
      <c r="H621" s="57">
        <f t="shared" si="49"/>
        <v>101.48960949721899</v>
      </c>
    </row>
    <row r="622" spans="1:8" x14ac:dyDescent="0.25">
      <c r="A622" s="1">
        <v>41446</v>
      </c>
      <c r="B622" s="3">
        <v>42.298475000000003</v>
      </c>
      <c r="C622" s="11">
        <f t="shared" si="47"/>
        <v>3.525776500726135E-3</v>
      </c>
      <c r="D622" s="3">
        <v>70.430000000000007</v>
      </c>
      <c r="E622" s="58">
        <f t="shared" si="45"/>
        <v>10704.3</v>
      </c>
      <c r="F622" s="11">
        <f t="shared" si="48"/>
        <v>-5.6020746436629483E-4</v>
      </c>
      <c r="G622" s="57">
        <f t="shared" si="46"/>
        <v>139.43213802499295</v>
      </c>
      <c r="H622" s="57">
        <f t="shared" si="49"/>
        <v>101.43275426042304</v>
      </c>
    </row>
    <row r="623" spans="1:8" x14ac:dyDescent="0.25">
      <c r="A623" s="1">
        <v>41449</v>
      </c>
      <c r="B623" s="3">
        <v>41.973385999999998</v>
      </c>
      <c r="C623" s="11">
        <f t="shared" si="47"/>
        <v>-7.6855962301242654E-3</v>
      </c>
      <c r="D623" s="3">
        <v>69.730002999999996</v>
      </c>
      <c r="E623" s="58">
        <f t="shared" si="45"/>
        <v>10697.30003</v>
      </c>
      <c r="F623" s="11">
        <f t="shared" si="48"/>
        <v>-6.5394000541828419E-4</v>
      </c>
      <c r="G623" s="57">
        <f t="shared" si="46"/>
        <v>138.36051891062991</v>
      </c>
      <c r="H623" s="57">
        <f t="shared" si="49"/>
        <v>101.36642332455239</v>
      </c>
    </row>
    <row r="624" spans="1:8" x14ac:dyDescent="0.25">
      <c r="A624" s="1">
        <v>41450</v>
      </c>
      <c r="B624" s="3">
        <v>41.778334999999998</v>
      </c>
      <c r="C624" s="11">
        <f t="shared" si="47"/>
        <v>-4.6470160877656961E-3</v>
      </c>
      <c r="D624" s="3">
        <v>70.239998</v>
      </c>
      <c r="E624" s="58">
        <f t="shared" si="45"/>
        <v>10702.39998</v>
      </c>
      <c r="F624" s="11">
        <f t="shared" si="48"/>
        <v>4.7675114147469673E-4</v>
      </c>
      <c r="G624" s="57">
        <f t="shared" si="46"/>
        <v>137.7175553533406</v>
      </c>
      <c r="H624" s="57">
        <f t="shared" si="49"/>
        <v>101.41474988257957</v>
      </c>
    </row>
    <row r="625" spans="1:8" x14ac:dyDescent="0.25">
      <c r="A625" s="1">
        <v>41451</v>
      </c>
      <c r="B625" s="3">
        <v>42.391356000000002</v>
      </c>
      <c r="C625" s="11">
        <f t="shared" si="47"/>
        <v>1.4673179292568825E-2</v>
      </c>
      <c r="D625" s="3">
        <v>70.870002999999997</v>
      </c>
      <c r="E625" s="58">
        <f t="shared" si="45"/>
        <v>10708.70003</v>
      </c>
      <c r="F625" s="11">
        <f t="shared" si="48"/>
        <v>5.886576853577685E-4</v>
      </c>
      <c r="G625" s="57">
        <f t="shared" si="46"/>
        <v>139.73830973477442</v>
      </c>
      <c r="H625" s="57">
        <f t="shared" si="49"/>
        <v>101.47444845450659</v>
      </c>
    </row>
    <row r="626" spans="1:8" x14ac:dyDescent="0.25">
      <c r="A626" s="1">
        <v>41452</v>
      </c>
      <c r="B626" s="3">
        <v>42.725732000000001</v>
      </c>
      <c r="C626" s="11">
        <f t="shared" si="47"/>
        <v>7.8878344915411271E-3</v>
      </c>
      <c r="D626" s="3">
        <v>71.169998000000007</v>
      </c>
      <c r="E626" s="58">
        <f t="shared" si="45"/>
        <v>10711.699979999999</v>
      </c>
      <c r="F626" s="11">
        <f t="shared" si="48"/>
        <v>2.8014137958811086E-4</v>
      </c>
      <c r="G626" s="57">
        <f t="shared" si="46"/>
        <v>140.84054239409005</v>
      </c>
      <c r="H626" s="57">
        <f t="shared" si="49"/>
        <v>101.50287564648957</v>
      </c>
    </row>
    <row r="627" spans="1:8" x14ac:dyDescent="0.25">
      <c r="A627" s="1">
        <v>41453</v>
      </c>
      <c r="B627" s="3">
        <v>42.660713999999999</v>
      </c>
      <c r="C627" s="11">
        <f t="shared" si="47"/>
        <v>-1.5217527460969426E-3</v>
      </c>
      <c r="D627" s="3">
        <v>71.269997000000004</v>
      </c>
      <c r="E627" s="58">
        <f t="shared" si="45"/>
        <v>10712.69997</v>
      </c>
      <c r="F627" s="11">
        <f t="shared" si="48"/>
        <v>9.3354929830685254E-5</v>
      </c>
      <c r="G627" s="57">
        <f t="shared" si="46"/>
        <v>140.62621791194007</v>
      </c>
      <c r="H627" s="57">
        <f t="shared" si="49"/>
        <v>101.51235144032317</v>
      </c>
    </row>
    <row r="628" spans="1:8" x14ac:dyDescent="0.25">
      <c r="A628" s="1">
        <v>41456</v>
      </c>
      <c r="B628" s="3">
        <v>43.106547999999997</v>
      </c>
      <c r="C628" s="11">
        <f t="shared" si="47"/>
        <v>1.0450692409883198E-2</v>
      </c>
      <c r="D628" s="3">
        <v>71.709998999999996</v>
      </c>
      <c r="E628" s="58">
        <f t="shared" si="45"/>
        <v>10717.099990000001</v>
      </c>
      <c r="F628" s="11">
        <f t="shared" si="48"/>
        <v>4.1072932242318275E-4</v>
      </c>
      <c r="G628" s="57">
        <f t="shared" si="46"/>
        <v>142.09585926010297</v>
      </c>
      <c r="H628" s="57">
        <f t="shared" si="49"/>
        <v>101.55404553964783</v>
      </c>
    </row>
    <row r="629" spans="1:8" x14ac:dyDescent="0.25">
      <c r="A629" s="1">
        <v>41457</v>
      </c>
      <c r="B629" s="3">
        <v>43.283022000000003</v>
      </c>
      <c r="C629" s="11">
        <f t="shared" si="47"/>
        <v>4.0939023927410289E-3</v>
      </c>
      <c r="D629" s="3">
        <v>71.739998</v>
      </c>
      <c r="E629" s="58">
        <f t="shared" si="45"/>
        <v>10717.39998</v>
      </c>
      <c r="F629" s="11">
        <f t="shared" si="48"/>
        <v>2.7991714202484083E-5</v>
      </c>
      <c r="G629" s="57">
        <f t="shared" si="46"/>
        <v>142.67758583832651</v>
      </c>
      <c r="H629" s="57">
        <f t="shared" si="49"/>
        <v>101.55688821146668</v>
      </c>
    </row>
    <row r="630" spans="1:8" x14ac:dyDescent="0.25">
      <c r="A630" s="1">
        <v>41458</v>
      </c>
      <c r="B630" s="3">
        <v>43.264448999999999</v>
      </c>
      <c r="C630" s="11">
        <f t="shared" si="47"/>
        <v>-4.2910589745798021E-4</v>
      </c>
      <c r="D630" s="3">
        <v>72.029999000000004</v>
      </c>
      <c r="E630" s="58">
        <f t="shared" si="45"/>
        <v>10720.29999</v>
      </c>
      <c r="F630" s="11">
        <f t="shared" si="48"/>
        <v>2.7058894931710701E-4</v>
      </c>
      <c r="G630" s="57">
        <f t="shared" si="46"/>
        <v>142.61636204480823</v>
      </c>
      <c r="H630" s="57">
        <f t="shared" si="49"/>
        <v>101.58436838314374</v>
      </c>
    </row>
    <row r="631" spans="1:8" x14ac:dyDescent="0.25">
      <c r="A631" s="1">
        <v>41460</v>
      </c>
      <c r="B631" s="3">
        <v>43.069394000000003</v>
      </c>
      <c r="C631" s="11">
        <f t="shared" si="47"/>
        <v>-4.5084360140584812E-3</v>
      </c>
      <c r="D631" s="3">
        <v>72.580001999999993</v>
      </c>
      <c r="E631" s="58">
        <f t="shared" si="45"/>
        <v>10725.800020000001</v>
      </c>
      <c r="F631" s="11">
        <f t="shared" si="48"/>
        <v>5.1304814278812561E-4</v>
      </c>
      <c r="G631" s="57">
        <f t="shared" si="46"/>
        <v>141.9733853019714</v>
      </c>
      <c r="H631" s="57">
        <f t="shared" si="49"/>
        <v>101.63648605467903</v>
      </c>
    </row>
    <row r="632" spans="1:8" x14ac:dyDescent="0.25">
      <c r="A632" s="1">
        <v>41463</v>
      </c>
      <c r="B632" s="3">
        <v>43.087971000000003</v>
      </c>
      <c r="C632" s="11">
        <f t="shared" si="47"/>
        <v>4.3132717400204212E-4</v>
      </c>
      <c r="D632" s="3">
        <v>72.650002000000001</v>
      </c>
      <c r="E632" s="58">
        <f t="shared" si="45"/>
        <v>10726.500019999999</v>
      </c>
      <c r="F632" s="11">
        <f t="shared" si="48"/>
        <v>6.5263197028999671E-5</v>
      </c>
      <c r="G632" s="57">
        <f t="shared" si="46"/>
        <v>142.0346222810372</v>
      </c>
      <c r="H632" s="57">
        <f t="shared" si="49"/>
        <v>101.64311917669374</v>
      </c>
    </row>
    <row r="633" spans="1:8" x14ac:dyDescent="0.25">
      <c r="A633" s="1">
        <v>41464</v>
      </c>
      <c r="B633" s="3">
        <v>43.283022000000003</v>
      </c>
      <c r="C633" s="11">
        <f t="shared" si="47"/>
        <v>4.5268086538583913E-3</v>
      </c>
      <c r="D633" s="3">
        <v>73.089995999999999</v>
      </c>
      <c r="E633" s="58">
        <f t="shared" si="45"/>
        <v>10730.899960000001</v>
      </c>
      <c r="F633" s="11">
        <f t="shared" si="48"/>
        <v>4.1019344537335413E-4</v>
      </c>
      <c r="G633" s="57">
        <f t="shared" si="46"/>
        <v>142.67758583832651</v>
      </c>
      <c r="H633" s="57">
        <f t="shared" si="49"/>
        <v>101.68481251794732</v>
      </c>
    </row>
    <row r="634" spans="1:8" x14ac:dyDescent="0.25">
      <c r="A634" s="1">
        <v>41465</v>
      </c>
      <c r="B634" s="3">
        <v>43.617398000000001</v>
      </c>
      <c r="C634" s="11">
        <f t="shared" si="47"/>
        <v>7.7253385865709394E-3</v>
      </c>
      <c r="D634" s="3">
        <v>73.510002</v>
      </c>
      <c r="E634" s="58">
        <f t="shared" si="45"/>
        <v>10735.10002</v>
      </c>
      <c r="F634" s="11">
        <f t="shared" si="48"/>
        <v>3.9139867258619116E-4</v>
      </c>
      <c r="G634" s="57">
        <f t="shared" si="46"/>
        <v>143.77981849764211</v>
      </c>
      <c r="H634" s="57">
        <f t="shared" si="49"/>
        <v>101.72461181858901</v>
      </c>
    </row>
    <row r="635" spans="1:8" x14ac:dyDescent="0.25">
      <c r="A635" s="1">
        <v>41466</v>
      </c>
      <c r="B635" s="3">
        <v>44.183979000000001</v>
      </c>
      <c r="C635" s="11">
        <f t="shared" si="47"/>
        <v>1.2989793659860208E-2</v>
      </c>
      <c r="D635" s="3">
        <v>74.970000999999996</v>
      </c>
      <c r="E635" s="58">
        <f t="shared" si="45"/>
        <v>10749.70001</v>
      </c>
      <c r="F635" s="11">
        <f t="shared" si="48"/>
        <v>1.3600236581680788E-3</v>
      </c>
      <c r="G635" s="57">
        <f t="shared" si="46"/>
        <v>145.64748867237864</v>
      </c>
      <c r="H635" s="57">
        <f t="shared" si="49"/>
        <v>101.86295969728026</v>
      </c>
    </row>
    <row r="636" spans="1:8" x14ac:dyDescent="0.25">
      <c r="A636" s="1">
        <v>41467</v>
      </c>
      <c r="B636" s="3">
        <v>44.081808000000002</v>
      </c>
      <c r="C636" s="11">
        <f t="shared" si="47"/>
        <v>-2.3123992522266603E-3</v>
      </c>
      <c r="D636" s="3">
        <v>75.300003000000004</v>
      </c>
      <c r="E636" s="58">
        <f t="shared" si="45"/>
        <v>10753.000029999999</v>
      </c>
      <c r="F636" s="11">
        <f t="shared" si="48"/>
        <v>3.0698717144933302E-4</v>
      </c>
      <c r="G636" s="57">
        <f t="shared" si="46"/>
        <v>145.31069352848394</v>
      </c>
      <c r="H636" s="57">
        <f t="shared" si="49"/>
        <v>101.89423031915319</v>
      </c>
    </row>
    <row r="637" spans="1:8" x14ac:dyDescent="0.25">
      <c r="A637" s="1">
        <v>41470</v>
      </c>
      <c r="B637" s="3">
        <v>44.118962000000003</v>
      </c>
      <c r="C637" s="11">
        <f t="shared" si="47"/>
        <v>8.4284201773214518E-4</v>
      </c>
      <c r="D637" s="3">
        <v>75.470000999999996</v>
      </c>
      <c r="E637" s="58">
        <f t="shared" si="45"/>
        <v>10754.70001</v>
      </c>
      <c r="F637" s="11">
        <f t="shared" si="48"/>
        <v>1.5809355484594311E-4</v>
      </c>
      <c r="G637" s="57">
        <f t="shared" si="46"/>
        <v>145.43316748661556</v>
      </c>
      <c r="H637" s="57">
        <f t="shared" si="49"/>
        <v>101.91033914024264</v>
      </c>
    </row>
    <row r="638" spans="1:8" x14ac:dyDescent="0.25">
      <c r="A638" s="1">
        <v>41471</v>
      </c>
      <c r="B638" s="3">
        <v>43.942487</v>
      </c>
      <c r="C638" s="11">
        <f t="shared" si="47"/>
        <v>-3.999980779239627E-3</v>
      </c>
      <c r="D638" s="3">
        <v>75.370002999999997</v>
      </c>
      <c r="E638" s="58">
        <f t="shared" si="45"/>
        <v>10753.70003</v>
      </c>
      <c r="F638" s="11">
        <f t="shared" si="48"/>
        <v>-9.2980743216519084E-5</v>
      </c>
      <c r="G638" s="57">
        <f t="shared" si="46"/>
        <v>144.85143761200516</v>
      </c>
      <c r="H638" s="57">
        <f t="shared" si="49"/>
        <v>101.90086344116793</v>
      </c>
    </row>
    <row r="639" spans="1:8" x14ac:dyDescent="0.25">
      <c r="A639" s="1">
        <v>41472</v>
      </c>
      <c r="B639" s="3">
        <v>44.304727</v>
      </c>
      <c r="C639" s="11">
        <f t="shared" si="47"/>
        <v>8.2435024672135628E-3</v>
      </c>
      <c r="D639" s="3">
        <v>75.559997999999993</v>
      </c>
      <c r="E639" s="58">
        <f t="shared" si="45"/>
        <v>10755.599979999999</v>
      </c>
      <c r="F639" s="11">
        <f t="shared" si="48"/>
        <v>1.7667872403904876E-4</v>
      </c>
      <c r="G639" s="57">
        <f t="shared" si="46"/>
        <v>146.04552079533917</v>
      </c>
      <c r="H639" s="57">
        <f t="shared" si="49"/>
        <v>101.9188671556992</v>
      </c>
    </row>
    <row r="640" spans="1:8" x14ac:dyDescent="0.25">
      <c r="A640" s="1">
        <v>41473</v>
      </c>
      <c r="B640" s="3">
        <v>44.499777999999999</v>
      </c>
      <c r="C640" s="11">
        <f t="shared" si="47"/>
        <v>4.4024873463276151E-3</v>
      </c>
      <c r="D640" s="3">
        <v>75.370002999999997</v>
      </c>
      <c r="E640" s="58">
        <f t="shared" si="45"/>
        <v>10753.70003</v>
      </c>
      <c r="F640" s="11">
        <f t="shared" si="48"/>
        <v>-1.7664751418163847E-4</v>
      </c>
      <c r="G640" s="57">
        <f t="shared" si="46"/>
        <v>146.68848435262848</v>
      </c>
      <c r="H640" s="57">
        <f t="shared" si="49"/>
        <v>101.90086344116794</v>
      </c>
    </row>
    <row r="641" spans="1:8" x14ac:dyDescent="0.25">
      <c r="A641" s="1">
        <v>41474</v>
      </c>
      <c r="B641" s="3">
        <v>44.852730999999999</v>
      </c>
      <c r="C641" s="11">
        <f t="shared" si="47"/>
        <v>7.9315676586071832E-3</v>
      </c>
      <c r="D641" s="3">
        <v>74.589995999999999</v>
      </c>
      <c r="E641" s="58">
        <f t="shared" si="45"/>
        <v>10745.899960000001</v>
      </c>
      <c r="F641" s="11">
        <f t="shared" si="48"/>
        <v>-7.2533825364657517E-4</v>
      </c>
      <c r="G641" s="57">
        <f t="shared" si="46"/>
        <v>147.85195399100988</v>
      </c>
      <c r="H641" s="57">
        <f t="shared" si="49"/>
        <v>101.82695084683444</v>
      </c>
    </row>
    <row r="642" spans="1:8" x14ac:dyDescent="0.25">
      <c r="A642" s="1">
        <v>41477</v>
      </c>
      <c r="B642" s="3">
        <v>44.416184000000001</v>
      </c>
      <c r="C642" s="11">
        <f t="shared" si="47"/>
        <v>-9.7328967549377837E-3</v>
      </c>
      <c r="D642" s="3">
        <v>74.809997999999993</v>
      </c>
      <c r="E642" s="58">
        <f t="shared" si="45"/>
        <v>10748.099979999999</v>
      </c>
      <c r="F642" s="11">
        <f t="shared" si="48"/>
        <v>2.0473110750962204E-4</v>
      </c>
      <c r="G642" s="57">
        <f t="shared" si="46"/>
        <v>146.41292618779957</v>
      </c>
      <c r="H642" s="57">
        <f t="shared" si="49"/>
        <v>101.84779799125562</v>
      </c>
    </row>
    <row r="643" spans="1:8" x14ac:dyDescent="0.25">
      <c r="A643" s="1">
        <v>41478</v>
      </c>
      <c r="B643" s="3">
        <v>44.286149999999999</v>
      </c>
      <c r="C643" s="11">
        <f t="shared" si="47"/>
        <v>-2.9276265606248833E-3</v>
      </c>
      <c r="D643" s="3">
        <v>74.260002</v>
      </c>
      <c r="E643" s="58">
        <f t="shared" ref="E643:E706" si="50">10000+(10*D643)</f>
        <v>10742.60002</v>
      </c>
      <c r="F643" s="11">
        <f t="shared" si="48"/>
        <v>-5.1171462958415762E-4</v>
      </c>
      <c r="G643" s="57">
        <f t="shared" ref="G643:G706" si="51">G642*(1+C643)</f>
        <v>145.98428381627338</v>
      </c>
      <c r="H643" s="57">
        <f t="shared" si="49"/>
        <v>101.79568098303257</v>
      </c>
    </row>
    <row r="644" spans="1:8" x14ac:dyDescent="0.25">
      <c r="A644" s="1">
        <v>41479</v>
      </c>
      <c r="B644" s="3">
        <v>43.022953999999999</v>
      </c>
      <c r="C644" s="11">
        <f t="shared" ref="C644:C707" si="52">(B644-B643)/B643</f>
        <v>-2.8523500010725716E-2</v>
      </c>
      <c r="D644" s="3">
        <v>74.5</v>
      </c>
      <c r="E644" s="58">
        <f t="shared" si="50"/>
        <v>10745</v>
      </c>
      <c r="F644" s="11">
        <f t="shared" ref="F644:F707" si="53">(E644-E643)/E643</f>
        <v>2.2340774072682467E-4</v>
      </c>
      <c r="G644" s="57">
        <f t="shared" si="51"/>
        <v>141.82030109527412</v>
      </c>
      <c r="H644" s="57">
        <f t="shared" ref="H644:H707" si="54">H643*(1+F644)</f>
        <v>101.81842292613673</v>
      </c>
    </row>
    <row r="645" spans="1:8" x14ac:dyDescent="0.25">
      <c r="A645" s="1">
        <v>41480</v>
      </c>
      <c r="B645" s="3">
        <v>42.827902000000002</v>
      </c>
      <c r="C645" s="11">
        <f t="shared" si="52"/>
        <v>-4.5336728854089587E-3</v>
      </c>
      <c r="D645" s="3">
        <v>74.970000999999996</v>
      </c>
      <c r="E645" s="58">
        <f t="shared" si="50"/>
        <v>10749.70001</v>
      </c>
      <c r="F645" s="11">
        <f t="shared" si="53"/>
        <v>4.3741368078180316E-4</v>
      </c>
      <c r="G645" s="57">
        <f t="shared" si="51"/>
        <v>141.17733424159795</v>
      </c>
      <c r="H645" s="57">
        <f t="shared" si="54"/>
        <v>101.86295969728026</v>
      </c>
    </row>
    <row r="646" spans="1:8" x14ac:dyDescent="0.25">
      <c r="A646" s="1">
        <v>41481</v>
      </c>
      <c r="B646" s="3">
        <v>43.320175999999996</v>
      </c>
      <c r="C646" s="11">
        <f t="shared" si="52"/>
        <v>1.1494235697092861E-2</v>
      </c>
      <c r="D646" s="3">
        <v>75.370002999999997</v>
      </c>
      <c r="E646" s="58">
        <f t="shared" si="50"/>
        <v>10753.70003</v>
      </c>
      <c r="F646" s="11">
        <f t="shared" si="53"/>
        <v>3.7210526770779112E-4</v>
      </c>
      <c r="G646" s="57">
        <f t="shared" si="51"/>
        <v>142.80005979645813</v>
      </c>
      <c r="H646" s="57">
        <f t="shared" si="54"/>
        <v>101.90086344116791</v>
      </c>
    </row>
    <row r="647" spans="1:8" x14ac:dyDescent="0.25">
      <c r="A647" s="1">
        <v>41484</v>
      </c>
      <c r="B647" s="3">
        <v>43.468786999999999</v>
      </c>
      <c r="C647" s="11">
        <f t="shared" si="52"/>
        <v>3.4305262287023606E-3</v>
      </c>
      <c r="D647" s="3">
        <v>75.230002999999996</v>
      </c>
      <c r="E647" s="58">
        <f t="shared" si="50"/>
        <v>10752.30003</v>
      </c>
      <c r="F647" s="11">
        <f t="shared" si="53"/>
        <v>-1.301877489695643E-4</v>
      </c>
      <c r="G647" s="57">
        <f t="shared" si="51"/>
        <v>143.28993914705015</v>
      </c>
      <c r="H647" s="57">
        <f t="shared" si="54"/>
        <v>101.88759719713845</v>
      </c>
    </row>
    <row r="648" spans="1:8" x14ac:dyDescent="0.25">
      <c r="A648" s="1">
        <v>41485</v>
      </c>
      <c r="B648" s="3">
        <v>43.143701</v>
      </c>
      <c r="C648" s="11">
        <f t="shared" si="52"/>
        <v>-7.4786075811132911E-3</v>
      </c>
      <c r="D648" s="3">
        <v>75.629997000000003</v>
      </c>
      <c r="E648" s="58">
        <f t="shared" si="50"/>
        <v>10756.29997</v>
      </c>
      <c r="F648" s="11">
        <f t="shared" si="53"/>
        <v>3.7200784844539878E-4</v>
      </c>
      <c r="G648" s="57">
        <f t="shared" si="51"/>
        <v>142.21832992184775</v>
      </c>
      <c r="H648" s="57">
        <f t="shared" si="54"/>
        <v>101.92550018295503</v>
      </c>
    </row>
    <row r="649" spans="1:8" x14ac:dyDescent="0.25">
      <c r="A649" s="1">
        <v>41486</v>
      </c>
      <c r="B649" s="3">
        <v>43.413060000000002</v>
      </c>
      <c r="C649" s="11">
        <f t="shared" si="52"/>
        <v>6.2432984133651741E-3</v>
      </c>
      <c r="D649" s="3">
        <v>75.769997000000004</v>
      </c>
      <c r="E649" s="58">
        <f t="shared" si="50"/>
        <v>10757.69997</v>
      </c>
      <c r="F649" s="11">
        <f t="shared" si="53"/>
        <v>1.301562808683585E-4</v>
      </c>
      <c r="G649" s="57">
        <f t="shared" si="51"/>
        <v>143.10624139540027</v>
      </c>
      <c r="H649" s="57">
        <f t="shared" si="54"/>
        <v>101.9387664269845</v>
      </c>
    </row>
    <row r="650" spans="1:8" x14ac:dyDescent="0.25">
      <c r="A650" s="1">
        <v>41487</v>
      </c>
      <c r="B650" s="3">
        <v>43.896044000000003</v>
      </c>
      <c r="C650" s="11">
        <f t="shared" si="52"/>
        <v>1.1125315745999058E-2</v>
      </c>
      <c r="D650" s="3">
        <v>76.540001000000004</v>
      </c>
      <c r="E650" s="58">
        <f t="shared" si="50"/>
        <v>10765.400009999999</v>
      </c>
      <c r="F650" s="11">
        <f t="shared" si="53"/>
        <v>7.157701015526386E-4</v>
      </c>
      <c r="G650" s="57">
        <f t="shared" si="51"/>
        <v>144.69834351614725</v>
      </c>
      <c r="H650" s="57">
        <f t="shared" si="54"/>
        <v>102.01173114818208</v>
      </c>
    </row>
    <row r="651" spans="1:8" x14ac:dyDescent="0.25">
      <c r="A651" s="1">
        <v>41488</v>
      </c>
      <c r="B651" s="3">
        <v>44.035367999999998</v>
      </c>
      <c r="C651" s="11">
        <f t="shared" si="52"/>
        <v>3.173953443276002E-3</v>
      </c>
      <c r="D651" s="3">
        <v>76.970000999999996</v>
      </c>
      <c r="E651" s="58">
        <f t="shared" si="50"/>
        <v>10769.70001</v>
      </c>
      <c r="F651" s="11">
        <f t="shared" si="53"/>
        <v>3.9942779608809832E-4</v>
      </c>
      <c r="G651" s="57">
        <f t="shared" si="51"/>
        <v>145.15760932178665</v>
      </c>
      <c r="H651" s="57">
        <f t="shared" si="54"/>
        <v>102.05247746912974</v>
      </c>
    </row>
    <row r="652" spans="1:8" x14ac:dyDescent="0.25">
      <c r="A652" s="1">
        <v>41491</v>
      </c>
      <c r="B652" s="3">
        <v>44.091099</v>
      </c>
      <c r="C652" s="11">
        <f t="shared" si="52"/>
        <v>1.265596327025166E-3</v>
      </c>
      <c r="D652" s="3">
        <v>77.019997000000004</v>
      </c>
      <c r="E652" s="58">
        <f t="shared" si="50"/>
        <v>10770.19997</v>
      </c>
      <c r="F652" s="11">
        <f t="shared" si="53"/>
        <v>4.6422834390462421E-5</v>
      </c>
      <c r="G652" s="57">
        <f t="shared" si="51"/>
        <v>145.34132025898407</v>
      </c>
      <c r="H652" s="57">
        <f t="shared" si="54"/>
        <v>102.05721503439042</v>
      </c>
    </row>
    <row r="653" spans="1:8" x14ac:dyDescent="0.25">
      <c r="A653" s="1">
        <v>41492</v>
      </c>
      <c r="B653" s="3">
        <v>43.793875999999997</v>
      </c>
      <c r="C653" s="11">
        <f t="shared" si="52"/>
        <v>-6.7411111707603947E-3</v>
      </c>
      <c r="D653" s="3">
        <v>76.559997999999993</v>
      </c>
      <c r="E653" s="58">
        <f t="shared" si="50"/>
        <v>10765.599979999999</v>
      </c>
      <c r="F653" s="11">
        <f t="shared" si="53"/>
        <v>-4.2710349044713388E-4</v>
      </c>
      <c r="G653" s="57">
        <f t="shared" si="51"/>
        <v>144.36155826141317</v>
      </c>
      <c r="H653" s="57">
        <f t="shared" si="54"/>
        <v>102.01362604162392</v>
      </c>
    </row>
    <row r="654" spans="1:8" x14ac:dyDescent="0.25">
      <c r="A654" s="1">
        <v>41493</v>
      </c>
      <c r="B654" s="3">
        <v>43.858893000000002</v>
      </c>
      <c r="C654" s="11">
        <f t="shared" si="52"/>
        <v>1.4846139674872475E-3</v>
      </c>
      <c r="D654" s="3">
        <v>76.419998000000007</v>
      </c>
      <c r="E654" s="58">
        <f t="shared" si="50"/>
        <v>10764.199979999999</v>
      </c>
      <c r="F654" s="11">
        <f t="shared" si="53"/>
        <v>-1.3004384359445949E-4</v>
      </c>
      <c r="G654" s="57">
        <f t="shared" si="51"/>
        <v>144.57587944717631</v>
      </c>
      <c r="H654" s="57">
        <f t="shared" si="54"/>
        <v>102.00035979759446</v>
      </c>
    </row>
    <row r="655" spans="1:8" x14ac:dyDescent="0.25">
      <c r="A655" s="1">
        <v>41494</v>
      </c>
      <c r="B655" s="3">
        <v>43.691706000000003</v>
      </c>
      <c r="C655" s="11">
        <f t="shared" si="52"/>
        <v>-3.8119293161366025E-3</v>
      </c>
      <c r="D655" s="3">
        <v>76.800003000000004</v>
      </c>
      <c r="E655" s="58">
        <f t="shared" si="50"/>
        <v>10768.000029999999</v>
      </c>
      <c r="F655" s="11">
        <f t="shared" si="53"/>
        <v>3.5302670027130323E-4</v>
      </c>
      <c r="G655" s="57">
        <f t="shared" si="51"/>
        <v>144.02476641390538</v>
      </c>
      <c r="H655" s="57">
        <f t="shared" si="54"/>
        <v>102.03636864804029</v>
      </c>
    </row>
    <row r="656" spans="1:8" x14ac:dyDescent="0.25">
      <c r="A656" s="1">
        <v>41495</v>
      </c>
      <c r="B656" s="3">
        <v>43.515227000000003</v>
      </c>
      <c r="C656" s="11">
        <f t="shared" si="52"/>
        <v>-4.0391876664188963E-3</v>
      </c>
      <c r="D656" s="3">
        <v>76.489998</v>
      </c>
      <c r="E656" s="58">
        <f t="shared" si="50"/>
        <v>10764.89998</v>
      </c>
      <c r="F656" s="11">
        <f t="shared" si="53"/>
        <v>-2.8789468716217126E-4</v>
      </c>
      <c r="G656" s="57">
        <f t="shared" si="51"/>
        <v>143.44302335374749</v>
      </c>
      <c r="H656" s="57">
        <f t="shared" si="54"/>
        <v>102.0069929196092</v>
      </c>
    </row>
    <row r="657" spans="1:8" x14ac:dyDescent="0.25">
      <c r="A657" s="1">
        <v>41498</v>
      </c>
      <c r="B657" s="3">
        <v>43.301599000000003</v>
      </c>
      <c r="C657" s="11">
        <f t="shared" si="52"/>
        <v>-4.9092700355211271E-3</v>
      </c>
      <c r="D657" s="3">
        <v>76.669998000000007</v>
      </c>
      <c r="E657" s="58">
        <f t="shared" si="50"/>
        <v>10766.699979999999</v>
      </c>
      <c r="F657" s="11">
        <f t="shared" si="53"/>
        <v>1.6721009980059958E-4</v>
      </c>
      <c r="G657" s="57">
        <f t="shared" si="51"/>
        <v>142.73882281739239</v>
      </c>
      <c r="H657" s="57">
        <f t="shared" si="54"/>
        <v>102.02404951907566</v>
      </c>
    </row>
    <row r="658" spans="1:8" x14ac:dyDescent="0.25">
      <c r="A658" s="1">
        <v>41499</v>
      </c>
      <c r="B658" s="3">
        <v>43.152988000000001</v>
      </c>
      <c r="C658" s="11">
        <f t="shared" si="52"/>
        <v>-3.4319979731003117E-3</v>
      </c>
      <c r="D658" s="3">
        <v>77.099997999999999</v>
      </c>
      <c r="E658" s="58">
        <f t="shared" si="50"/>
        <v>10770.999980000001</v>
      </c>
      <c r="F658" s="11">
        <f t="shared" si="53"/>
        <v>3.9937956922628872E-4</v>
      </c>
      <c r="G658" s="57">
        <f t="shared" si="51"/>
        <v>142.24894346680037</v>
      </c>
      <c r="H658" s="57">
        <f t="shared" si="54"/>
        <v>102.06479584002331</v>
      </c>
    </row>
    <row r="659" spans="1:8" x14ac:dyDescent="0.25">
      <c r="A659" s="1">
        <v>41500</v>
      </c>
      <c r="B659" s="3">
        <v>42.595697000000001</v>
      </c>
      <c r="C659" s="11">
        <f t="shared" si="52"/>
        <v>-1.2914308506284647E-2</v>
      </c>
      <c r="D659" s="3">
        <v>76.809997999999993</v>
      </c>
      <c r="E659" s="58">
        <f t="shared" si="50"/>
        <v>10768.099979999999</v>
      </c>
      <c r="F659" s="11">
        <f t="shared" si="53"/>
        <v>-2.6924148225664139E-4</v>
      </c>
      <c r="G659" s="57">
        <f t="shared" si="51"/>
        <v>140.41189672617708</v>
      </c>
      <c r="H659" s="57">
        <f t="shared" si="54"/>
        <v>102.03731576310513</v>
      </c>
    </row>
    <row r="660" spans="1:8" x14ac:dyDescent="0.25">
      <c r="A660" s="1">
        <v>41501</v>
      </c>
      <c r="B660" s="3">
        <v>42.056980000000003</v>
      </c>
      <c r="C660" s="11">
        <f t="shared" si="52"/>
        <v>-1.2647216454751246E-2</v>
      </c>
      <c r="D660" s="3">
        <v>75.510002</v>
      </c>
      <c r="E660" s="58">
        <f t="shared" si="50"/>
        <v>10755.10002</v>
      </c>
      <c r="F660" s="11">
        <f t="shared" si="53"/>
        <v>-1.2072659080194753E-3</v>
      </c>
      <c r="G660" s="57">
        <f t="shared" si="51"/>
        <v>138.63607707545896</v>
      </c>
      <c r="H660" s="57">
        <f t="shared" si="54"/>
        <v>101.91412959043852</v>
      </c>
    </row>
    <row r="661" spans="1:8" x14ac:dyDescent="0.25">
      <c r="A661" s="1">
        <v>41502</v>
      </c>
      <c r="B661" s="3">
        <v>41.639014000000003</v>
      </c>
      <c r="C661" s="11">
        <f t="shared" si="52"/>
        <v>-9.9380887548273754E-3</v>
      </c>
      <c r="D661" s="3">
        <v>75.480002999999996</v>
      </c>
      <c r="E661" s="58">
        <f t="shared" si="50"/>
        <v>10754.80003</v>
      </c>
      <c r="F661" s="11">
        <f t="shared" si="53"/>
        <v>-2.7892813589986959E-5</v>
      </c>
      <c r="G661" s="57">
        <f t="shared" si="51"/>
        <v>137.25829943686196</v>
      </c>
      <c r="H661" s="57">
        <f t="shared" si="54"/>
        <v>101.91128691861967</v>
      </c>
    </row>
    <row r="662" spans="1:8" x14ac:dyDescent="0.25">
      <c r="A662" s="1">
        <v>41505</v>
      </c>
      <c r="B662" s="3">
        <v>41.982675999999998</v>
      </c>
      <c r="C662" s="11">
        <f t="shared" si="52"/>
        <v>8.2533654615355393E-3</v>
      </c>
      <c r="D662" s="3">
        <v>75.349997999999999</v>
      </c>
      <c r="E662" s="58">
        <f t="shared" si="50"/>
        <v>10753.499980000001</v>
      </c>
      <c r="F662" s="11">
        <f t="shared" si="53"/>
        <v>-1.2088090865226699E-4</v>
      </c>
      <c r="G662" s="57">
        <f t="shared" si="51"/>
        <v>138.39114234474326</v>
      </c>
      <c r="H662" s="57">
        <f t="shared" si="54"/>
        <v>101.89896778965502</v>
      </c>
    </row>
    <row r="663" spans="1:8" x14ac:dyDescent="0.25">
      <c r="A663" s="1">
        <v>41506</v>
      </c>
      <c r="B663" s="3">
        <v>42.335628999999997</v>
      </c>
      <c r="C663" s="11">
        <f t="shared" si="52"/>
        <v>8.4071105900919568E-3</v>
      </c>
      <c r="D663" s="3">
        <v>75.680000000000007</v>
      </c>
      <c r="E663" s="58">
        <f t="shared" si="50"/>
        <v>10756.8</v>
      </c>
      <c r="F663" s="11">
        <f t="shared" si="53"/>
        <v>3.068786912294919E-4</v>
      </c>
      <c r="G663" s="57">
        <f t="shared" si="51"/>
        <v>139.55461198312469</v>
      </c>
      <c r="H663" s="57">
        <f t="shared" si="54"/>
        <v>101.93023841152794</v>
      </c>
    </row>
    <row r="664" spans="1:8" x14ac:dyDescent="0.25">
      <c r="A664" s="1">
        <v>41507</v>
      </c>
      <c r="B664" s="3">
        <v>41.945521999999997</v>
      </c>
      <c r="C664" s="11">
        <f t="shared" si="52"/>
        <v>-9.2146262903050388E-3</v>
      </c>
      <c r="D664" s="3">
        <v>75.419998000000007</v>
      </c>
      <c r="E664" s="58">
        <f t="shared" si="50"/>
        <v>10754.199979999999</v>
      </c>
      <c r="F664" s="11">
        <f t="shared" si="53"/>
        <v>-2.4170943031383486E-4</v>
      </c>
      <c r="G664" s="57">
        <f t="shared" si="51"/>
        <v>138.26866838661167</v>
      </c>
      <c r="H664" s="57">
        <f t="shared" si="54"/>
        <v>101.90560091166974</v>
      </c>
    </row>
    <row r="665" spans="1:8" x14ac:dyDescent="0.25">
      <c r="A665" s="1">
        <v>41508</v>
      </c>
      <c r="B665" s="3">
        <v>42.019829999999999</v>
      </c>
      <c r="C665" s="11">
        <f t="shared" si="52"/>
        <v>1.7715359460779162E-3</v>
      </c>
      <c r="D665" s="3">
        <v>76.160004000000001</v>
      </c>
      <c r="E665" s="58">
        <f t="shared" si="50"/>
        <v>10761.600039999999</v>
      </c>
      <c r="F665" s="11">
        <f t="shared" si="53"/>
        <v>6.8810883317793202E-4</v>
      </c>
      <c r="G665" s="57">
        <f t="shared" si="51"/>
        <v>138.51361630287488</v>
      </c>
      <c r="H665" s="57">
        <f t="shared" si="54"/>
        <v>101.97572305580735</v>
      </c>
    </row>
    <row r="666" spans="1:8" x14ac:dyDescent="0.25">
      <c r="A666" s="1">
        <v>41509</v>
      </c>
      <c r="B666" s="3">
        <v>42.372779000000001</v>
      </c>
      <c r="C666" s="11">
        <f t="shared" si="52"/>
        <v>8.3995818164900333E-3</v>
      </c>
      <c r="D666" s="3">
        <v>76.669998000000007</v>
      </c>
      <c r="E666" s="58">
        <f t="shared" si="50"/>
        <v>10766.699979999999</v>
      </c>
      <c r="F666" s="11">
        <f t="shared" si="53"/>
        <v>4.7390164855077264E-4</v>
      </c>
      <c r="G666" s="57">
        <f t="shared" si="51"/>
        <v>139.67707275570879</v>
      </c>
      <c r="H666" s="57">
        <f t="shared" si="54"/>
        <v>102.02404951907566</v>
      </c>
    </row>
    <row r="667" spans="1:8" x14ac:dyDescent="0.25">
      <c r="A667" s="1">
        <v>41512</v>
      </c>
      <c r="B667" s="3">
        <v>42.094133999999997</v>
      </c>
      <c r="C667" s="11">
        <f t="shared" si="52"/>
        <v>-6.5760378850772206E-3</v>
      </c>
      <c r="D667" s="3">
        <v>76.709998999999996</v>
      </c>
      <c r="E667" s="58">
        <f t="shared" si="50"/>
        <v>10767.099990000001</v>
      </c>
      <c r="F667" s="11">
        <f t="shared" si="53"/>
        <v>3.7152516624801742E-5</v>
      </c>
      <c r="G667" s="57">
        <f t="shared" si="51"/>
        <v>138.75855103359058</v>
      </c>
      <c r="H667" s="57">
        <f t="shared" si="54"/>
        <v>102.02783996927154</v>
      </c>
    </row>
    <row r="668" spans="1:8" x14ac:dyDescent="0.25">
      <c r="A668" s="1">
        <v>41513</v>
      </c>
      <c r="B668" s="3">
        <v>42.131287</v>
      </c>
      <c r="C668" s="11">
        <f t="shared" si="52"/>
        <v>8.8261704112985303E-4</v>
      </c>
      <c r="D668" s="3">
        <v>75.139999000000003</v>
      </c>
      <c r="E668" s="58">
        <f t="shared" si="50"/>
        <v>10751.39999</v>
      </c>
      <c r="F668" s="11">
        <f t="shared" si="53"/>
        <v>-1.4581456487431327E-3</v>
      </c>
      <c r="G668" s="57">
        <f t="shared" si="51"/>
        <v>138.88102169533531</v>
      </c>
      <c r="H668" s="57">
        <f t="shared" si="54"/>
        <v>101.87906851836969</v>
      </c>
    </row>
    <row r="669" spans="1:8" x14ac:dyDescent="0.25">
      <c r="A669" s="1">
        <v>41514</v>
      </c>
      <c r="B669" s="3">
        <v>41.704031000000001</v>
      </c>
      <c r="C669" s="11">
        <f t="shared" si="52"/>
        <v>-1.014106215174485E-2</v>
      </c>
      <c r="D669" s="3">
        <v>75.430000000000007</v>
      </c>
      <c r="E669" s="58">
        <f t="shared" si="50"/>
        <v>10754.3</v>
      </c>
      <c r="F669" s="11">
        <f t="shared" si="53"/>
        <v>2.6973324429346098E-4</v>
      </c>
      <c r="G669" s="57">
        <f t="shared" si="51"/>
        <v>137.4726206226251</v>
      </c>
      <c r="H669" s="57">
        <f t="shared" si="54"/>
        <v>101.90654869004673</v>
      </c>
    </row>
    <row r="670" spans="1:8" x14ac:dyDescent="0.25">
      <c r="A670" s="1">
        <v>41515</v>
      </c>
      <c r="B670" s="3">
        <v>41.416094999999999</v>
      </c>
      <c r="C670" s="11">
        <f t="shared" si="52"/>
        <v>-6.9042726349403004E-3</v>
      </c>
      <c r="D670" s="3">
        <v>75.959998999999996</v>
      </c>
      <c r="E670" s="58">
        <f t="shared" si="50"/>
        <v>10759.599990000001</v>
      </c>
      <c r="F670" s="11">
        <f t="shared" si="53"/>
        <v>4.9282519550331906E-4</v>
      </c>
      <c r="G670" s="57">
        <f t="shared" si="51"/>
        <v>136.52347217000678</v>
      </c>
      <c r="H670" s="57">
        <f t="shared" si="54"/>
        <v>101.95677080482798</v>
      </c>
    </row>
    <row r="671" spans="1:8" x14ac:dyDescent="0.25">
      <c r="A671" s="1">
        <v>41516</v>
      </c>
      <c r="B671" s="3">
        <v>41.573993000000002</v>
      </c>
      <c r="C671" s="11">
        <f t="shared" si="52"/>
        <v>3.8124791823083027E-3</v>
      </c>
      <c r="D671" s="3">
        <v>75.470000999999996</v>
      </c>
      <c r="E671" s="58">
        <f t="shared" si="50"/>
        <v>10754.70001</v>
      </c>
      <c r="F671" s="11">
        <f t="shared" si="53"/>
        <v>-4.5540540582867349E-4</v>
      </c>
      <c r="G671" s="57">
        <f t="shared" si="51"/>
        <v>137.04396506555136</v>
      </c>
      <c r="H671" s="57">
        <f t="shared" si="54"/>
        <v>101.91033914024263</v>
      </c>
    </row>
    <row r="672" spans="1:8" x14ac:dyDescent="0.25">
      <c r="A672" s="1">
        <v>41520</v>
      </c>
      <c r="B672" s="3">
        <v>41.425381999999999</v>
      </c>
      <c r="C672" s="11">
        <f t="shared" si="52"/>
        <v>-3.5746145432795566E-3</v>
      </c>
      <c r="D672" s="3">
        <v>75.900002000000001</v>
      </c>
      <c r="E672" s="58">
        <f t="shared" si="50"/>
        <v>10759.000019999999</v>
      </c>
      <c r="F672" s="11">
        <f t="shared" si="53"/>
        <v>3.998261221606143E-4</v>
      </c>
      <c r="G672" s="57">
        <f t="shared" si="51"/>
        <v>136.55408571495934</v>
      </c>
      <c r="H672" s="57">
        <f t="shared" si="54"/>
        <v>101.95108555594915</v>
      </c>
    </row>
    <row r="673" spans="1:8" x14ac:dyDescent="0.25">
      <c r="A673" s="1">
        <v>41521</v>
      </c>
      <c r="B673" s="3">
        <v>42.029116000000002</v>
      </c>
      <c r="C673" s="11">
        <f t="shared" si="52"/>
        <v>1.4574011653048918E-2</v>
      </c>
      <c r="D673" s="3">
        <v>76.709998999999996</v>
      </c>
      <c r="E673" s="58">
        <f t="shared" si="50"/>
        <v>10767.099990000001</v>
      </c>
      <c r="F673" s="11">
        <f t="shared" si="53"/>
        <v>7.5285528254893735E-4</v>
      </c>
      <c r="G673" s="57">
        <f t="shared" si="51"/>
        <v>138.5442265514406</v>
      </c>
      <c r="H673" s="57">
        <f t="shared" si="54"/>
        <v>102.02783996927154</v>
      </c>
    </row>
    <row r="674" spans="1:8" x14ac:dyDescent="0.25">
      <c r="A674" s="1">
        <v>41522</v>
      </c>
      <c r="B674" s="3">
        <v>41.434671999999999</v>
      </c>
      <c r="C674" s="11">
        <f t="shared" si="52"/>
        <v>-1.4143623672694016E-2</v>
      </c>
      <c r="D674" s="3">
        <v>76.839995999999999</v>
      </c>
      <c r="E674" s="58">
        <f t="shared" si="50"/>
        <v>10768.399960000001</v>
      </c>
      <c r="F674" s="11">
        <f t="shared" si="53"/>
        <v>1.2073538847111888E-4</v>
      </c>
      <c r="G674" s="57">
        <f t="shared" si="51"/>
        <v>136.58470914907255</v>
      </c>
      <c r="H674" s="57">
        <f t="shared" si="54"/>
        <v>102.04015834016511</v>
      </c>
    </row>
    <row r="675" spans="1:8" x14ac:dyDescent="0.25">
      <c r="A675" s="1">
        <v>41523</v>
      </c>
      <c r="B675" s="3">
        <v>41.304637999999997</v>
      </c>
      <c r="C675" s="11">
        <f t="shared" si="52"/>
        <v>-3.1382895947626179E-3</v>
      </c>
      <c r="D675" s="3">
        <v>76.930000000000007</v>
      </c>
      <c r="E675" s="58">
        <f t="shared" si="50"/>
        <v>10769.3</v>
      </c>
      <c r="F675" s="11">
        <f t="shared" si="53"/>
        <v>8.3581590890186957E-5</v>
      </c>
      <c r="G675" s="57">
        <f t="shared" si="51"/>
        <v>136.15606677754633</v>
      </c>
      <c r="H675" s="57">
        <f t="shared" si="54"/>
        <v>102.04868701893386</v>
      </c>
    </row>
    <row r="676" spans="1:8" x14ac:dyDescent="0.25">
      <c r="A676" s="1">
        <v>41526</v>
      </c>
      <c r="B676" s="3">
        <v>41.406809000000003</v>
      </c>
      <c r="C676" s="11">
        <f t="shared" si="52"/>
        <v>2.4735963065456615E-3</v>
      </c>
      <c r="D676" s="3">
        <v>77.830001999999993</v>
      </c>
      <c r="E676" s="58">
        <f t="shared" si="50"/>
        <v>10778.300020000001</v>
      </c>
      <c r="F676" s="11">
        <f t="shared" si="53"/>
        <v>8.3571077043088351E-4</v>
      </c>
      <c r="G676" s="57">
        <f t="shared" si="51"/>
        <v>136.49286192144106</v>
      </c>
      <c r="H676" s="57">
        <f t="shared" si="54"/>
        <v>102.13397020578391</v>
      </c>
    </row>
    <row r="677" spans="1:8" x14ac:dyDescent="0.25">
      <c r="A677" s="1">
        <v>41527</v>
      </c>
      <c r="B677" s="3">
        <v>41.369655000000002</v>
      </c>
      <c r="C677" s="11">
        <f t="shared" si="52"/>
        <v>-8.9729203716231831E-4</v>
      </c>
      <c r="D677" s="3">
        <v>78.209998999999996</v>
      </c>
      <c r="E677" s="58">
        <f t="shared" si="50"/>
        <v>10782.099990000001</v>
      </c>
      <c r="F677" s="11">
        <f t="shared" si="53"/>
        <v>3.5255745274754657E-4</v>
      </c>
      <c r="G677" s="57">
        <f t="shared" si="51"/>
        <v>136.37038796330947</v>
      </c>
      <c r="H677" s="57">
        <f t="shared" si="54"/>
        <v>102.16997829815867</v>
      </c>
    </row>
    <row r="678" spans="1:8" x14ac:dyDescent="0.25">
      <c r="A678" s="1">
        <v>41528</v>
      </c>
      <c r="B678" s="3">
        <v>41.156027000000002</v>
      </c>
      <c r="C678" s="11">
        <f t="shared" si="52"/>
        <v>-5.1638815938880788E-3</v>
      </c>
      <c r="D678" s="3">
        <v>78.059997999999993</v>
      </c>
      <c r="E678" s="58">
        <f t="shared" si="50"/>
        <v>10780.599979999999</v>
      </c>
      <c r="F678" s="11">
        <f t="shared" si="53"/>
        <v>-1.3912039411550351E-4</v>
      </c>
      <c r="G678" s="57">
        <f t="shared" si="51"/>
        <v>135.66618742695437</v>
      </c>
      <c r="H678" s="57">
        <f t="shared" si="54"/>
        <v>102.15576437051106</v>
      </c>
    </row>
    <row r="679" spans="1:8" x14ac:dyDescent="0.25">
      <c r="A679" s="1">
        <v>41529</v>
      </c>
      <c r="B679" s="3">
        <v>41.746245000000002</v>
      </c>
      <c r="C679" s="11">
        <f t="shared" si="52"/>
        <v>1.4340985829365894E-2</v>
      </c>
      <c r="D679" s="3">
        <v>78.010002</v>
      </c>
      <c r="E679" s="58">
        <f t="shared" si="50"/>
        <v>10780.10002</v>
      </c>
      <c r="F679" s="11">
        <f t="shared" si="53"/>
        <v>-4.6375897531372048E-5</v>
      </c>
      <c r="G679" s="57">
        <f t="shared" si="51"/>
        <v>137.61177429836843</v>
      </c>
      <c r="H679" s="57">
        <f t="shared" si="54"/>
        <v>102.15102680525037</v>
      </c>
    </row>
    <row r="680" spans="1:8" x14ac:dyDescent="0.25">
      <c r="A680" s="1">
        <v>41530</v>
      </c>
      <c r="B680" s="3">
        <v>42.074142999999999</v>
      </c>
      <c r="C680" s="11">
        <f t="shared" si="52"/>
        <v>7.8545507506123623E-3</v>
      </c>
      <c r="D680" s="3">
        <v>78.059997999999993</v>
      </c>
      <c r="E680" s="58">
        <f t="shared" si="50"/>
        <v>10780.599979999999</v>
      </c>
      <c r="F680" s="11">
        <f t="shared" si="53"/>
        <v>4.6378048354990261E-5</v>
      </c>
      <c r="G680" s="57">
        <f t="shared" si="51"/>
        <v>138.69265296347677</v>
      </c>
      <c r="H680" s="57">
        <f t="shared" si="54"/>
        <v>102.15576437051106</v>
      </c>
    </row>
    <row r="681" spans="1:8" x14ac:dyDescent="0.25">
      <c r="A681" s="1">
        <v>41533</v>
      </c>
      <c r="B681" s="3">
        <v>42.280251999999997</v>
      </c>
      <c r="C681" s="11">
        <f t="shared" si="52"/>
        <v>4.8987094044909696E-3</v>
      </c>
      <c r="D681" s="3">
        <v>77.849997999999999</v>
      </c>
      <c r="E681" s="58">
        <f t="shared" si="50"/>
        <v>10778.499980000001</v>
      </c>
      <c r="F681" s="11">
        <f t="shared" si="53"/>
        <v>-1.9479435318019703E-4</v>
      </c>
      <c r="G681" s="57">
        <f t="shared" si="51"/>
        <v>139.37206796688275</v>
      </c>
      <c r="H681" s="57">
        <f t="shared" si="54"/>
        <v>102.13586500446689</v>
      </c>
    </row>
    <row r="682" spans="1:8" x14ac:dyDescent="0.25">
      <c r="A682" s="1">
        <v>41534</v>
      </c>
      <c r="B682" s="3">
        <v>42.645625000000003</v>
      </c>
      <c r="C682" s="11">
        <f t="shared" si="52"/>
        <v>8.6416939993641789E-3</v>
      </c>
      <c r="D682" s="3">
        <v>78.370002999999997</v>
      </c>
      <c r="E682" s="58">
        <f t="shared" si="50"/>
        <v>10783.70003</v>
      </c>
      <c r="F682" s="11">
        <f t="shared" si="53"/>
        <v>4.8244653798287286E-4</v>
      </c>
      <c r="G682" s="57">
        <f t="shared" si="51"/>
        <v>140.57647873031112</v>
      </c>
      <c r="H682" s="57">
        <f t="shared" si="54"/>
        <v>102.18514009894218</v>
      </c>
    </row>
    <row r="683" spans="1:8" x14ac:dyDescent="0.25">
      <c r="A683" s="1">
        <v>41535</v>
      </c>
      <c r="B683" s="3">
        <v>43.179631000000001</v>
      </c>
      <c r="C683" s="11">
        <f t="shared" si="52"/>
        <v>1.2521940996292068E-2</v>
      </c>
      <c r="D683" s="3">
        <v>79.309997999999993</v>
      </c>
      <c r="E683" s="58">
        <f t="shared" si="50"/>
        <v>10793.099979999999</v>
      </c>
      <c r="F683" s="11">
        <f t="shared" si="53"/>
        <v>8.7168133143991774E-4</v>
      </c>
      <c r="G683" s="57">
        <f t="shared" si="51"/>
        <v>142.33676910243858</v>
      </c>
      <c r="H683" s="57">
        <f t="shared" si="54"/>
        <v>102.27421297791702</v>
      </c>
    </row>
    <row r="684" spans="1:8" x14ac:dyDescent="0.25">
      <c r="A684" s="1">
        <v>41536</v>
      </c>
      <c r="B684" s="3">
        <v>42.898575999999998</v>
      </c>
      <c r="C684" s="11">
        <f t="shared" si="52"/>
        <v>-6.5089717881100474E-3</v>
      </c>
      <c r="D684" s="3">
        <v>79.5</v>
      </c>
      <c r="E684" s="58">
        <f t="shared" si="50"/>
        <v>10795</v>
      </c>
      <c r="F684" s="11">
        <f t="shared" si="53"/>
        <v>1.7604024826247834E-4</v>
      </c>
      <c r="G684" s="57">
        <f t="shared" si="51"/>
        <v>141.41030308794006</v>
      </c>
      <c r="H684" s="57">
        <f t="shared" si="54"/>
        <v>102.2922173557605</v>
      </c>
    </row>
    <row r="685" spans="1:8" x14ac:dyDescent="0.25">
      <c r="A685" s="1">
        <v>41537</v>
      </c>
      <c r="B685" s="3">
        <v>42.711204000000002</v>
      </c>
      <c r="C685" s="11">
        <f t="shared" si="52"/>
        <v>-4.3677906697881146E-3</v>
      </c>
      <c r="D685" s="3">
        <v>78.989998</v>
      </c>
      <c r="E685" s="58">
        <f t="shared" si="50"/>
        <v>10789.89998</v>
      </c>
      <c r="F685" s="11">
        <f t="shared" si="53"/>
        <v>-4.7244279759146445E-4</v>
      </c>
      <c r="G685" s="57">
        <f t="shared" si="51"/>
        <v>140.79265248550067</v>
      </c>
      <c r="H685" s="57">
        <f t="shared" si="54"/>
        <v>102.24389013442111</v>
      </c>
    </row>
    <row r="686" spans="1:8" x14ac:dyDescent="0.25">
      <c r="A686" s="1">
        <v>41540</v>
      </c>
      <c r="B686" s="3">
        <v>42.430148000000003</v>
      </c>
      <c r="C686" s="11">
        <f t="shared" si="52"/>
        <v>-6.5803811103053783E-3</v>
      </c>
      <c r="D686" s="3">
        <v>78.830001999999993</v>
      </c>
      <c r="E686" s="58">
        <f t="shared" si="50"/>
        <v>10788.300020000001</v>
      </c>
      <c r="F686" s="11">
        <f t="shared" si="53"/>
        <v>-1.4828311689313317E-4</v>
      </c>
      <c r="G686" s="57">
        <f t="shared" si="51"/>
        <v>139.86618317461529</v>
      </c>
      <c r="H686" s="57">
        <f t="shared" si="54"/>
        <v>102.22872909170869</v>
      </c>
    </row>
    <row r="687" spans="1:8" x14ac:dyDescent="0.25">
      <c r="A687" s="1">
        <v>41541</v>
      </c>
      <c r="B687" s="3">
        <v>42.411411000000001</v>
      </c>
      <c r="C687" s="11">
        <f t="shared" si="52"/>
        <v>-4.4159638566430539E-4</v>
      </c>
      <c r="D687" s="3">
        <v>78.830001999999993</v>
      </c>
      <c r="E687" s="58">
        <f t="shared" si="50"/>
        <v>10788.300020000001</v>
      </c>
      <c r="F687" s="11">
        <f t="shared" si="53"/>
        <v>0</v>
      </c>
      <c r="G687" s="57">
        <f t="shared" si="51"/>
        <v>139.80441877364871</v>
      </c>
      <c r="H687" s="57">
        <f t="shared" si="54"/>
        <v>102.22872909170869</v>
      </c>
    </row>
    <row r="688" spans="1:8" x14ac:dyDescent="0.25">
      <c r="A688" s="1">
        <v>41542</v>
      </c>
      <c r="B688" s="3">
        <v>42.111618</v>
      </c>
      <c r="C688" s="11">
        <f t="shared" si="52"/>
        <v>-7.0686872455151531E-3</v>
      </c>
      <c r="D688" s="3">
        <v>78.559997999999993</v>
      </c>
      <c r="E688" s="58">
        <f t="shared" si="50"/>
        <v>10785.599979999999</v>
      </c>
      <c r="F688" s="11">
        <f t="shared" si="53"/>
        <v>-2.5027483431087747E-4</v>
      </c>
      <c r="G688" s="57">
        <f t="shared" si="51"/>
        <v>138.81618506179677</v>
      </c>
      <c r="H688" s="57">
        <f t="shared" si="54"/>
        <v>102.20314381347345</v>
      </c>
    </row>
    <row r="689" spans="1:8" x14ac:dyDescent="0.25">
      <c r="A689" s="1">
        <v>41543</v>
      </c>
      <c r="B689" s="3">
        <v>42.224038999999998</v>
      </c>
      <c r="C689" s="11">
        <f t="shared" si="52"/>
        <v>2.6695958345746215E-3</v>
      </c>
      <c r="D689" s="3">
        <v>79.169998000000007</v>
      </c>
      <c r="E689" s="58">
        <f t="shared" si="50"/>
        <v>10791.699979999999</v>
      </c>
      <c r="F689" s="11">
        <f t="shared" si="53"/>
        <v>5.6556890773918397E-4</v>
      </c>
      <c r="G689" s="57">
        <f t="shared" si="51"/>
        <v>139.18676817120928</v>
      </c>
      <c r="H689" s="57">
        <f t="shared" si="54"/>
        <v>102.26094673388755</v>
      </c>
    </row>
    <row r="690" spans="1:8" x14ac:dyDescent="0.25">
      <c r="A690" s="1">
        <v>41544</v>
      </c>
      <c r="B690" s="3">
        <v>42.139721999999999</v>
      </c>
      <c r="C690" s="11">
        <f t="shared" si="52"/>
        <v>-1.9968956546293133E-3</v>
      </c>
      <c r="D690" s="3">
        <v>79.069999999999993</v>
      </c>
      <c r="E690" s="58">
        <f t="shared" si="50"/>
        <v>10790.7</v>
      </c>
      <c r="F690" s="11">
        <f t="shared" si="53"/>
        <v>-9.2661953339318674E-5</v>
      </c>
      <c r="G690" s="57">
        <f t="shared" si="51"/>
        <v>138.90882671866629</v>
      </c>
      <c r="H690" s="57">
        <f t="shared" si="54"/>
        <v>102.25147103481285</v>
      </c>
    </row>
    <row r="691" spans="1:8" x14ac:dyDescent="0.25">
      <c r="A691" s="1">
        <v>41547</v>
      </c>
      <c r="B691" s="3">
        <v>41.989826000000001</v>
      </c>
      <c r="C691" s="11">
        <f t="shared" si="52"/>
        <v>-3.5571188628154278E-3</v>
      </c>
      <c r="D691" s="3">
        <v>78.879997000000003</v>
      </c>
      <c r="E691" s="58">
        <f t="shared" si="50"/>
        <v>10788.79997</v>
      </c>
      <c r="F691" s="11">
        <f t="shared" si="53"/>
        <v>-1.7608032843102831E-4</v>
      </c>
      <c r="G691" s="57">
        <f t="shared" si="51"/>
        <v>138.41471151093376</v>
      </c>
      <c r="H691" s="57">
        <f t="shared" si="54"/>
        <v>102.23346656221048</v>
      </c>
    </row>
    <row r="692" spans="1:8" x14ac:dyDescent="0.25">
      <c r="A692" s="1">
        <v>41548</v>
      </c>
      <c r="B692" s="3">
        <v>41.671295000000001</v>
      </c>
      <c r="C692" s="11">
        <f t="shared" si="52"/>
        <v>-7.5859090247242297E-3</v>
      </c>
      <c r="D692" s="3">
        <v>79.680000000000007</v>
      </c>
      <c r="E692" s="58">
        <f t="shared" si="50"/>
        <v>10796.8</v>
      </c>
      <c r="F692" s="11">
        <f t="shared" si="53"/>
        <v>7.4151249650050211E-4</v>
      </c>
      <c r="G692" s="57">
        <f t="shared" si="51"/>
        <v>137.36471010172838</v>
      </c>
      <c r="H692" s="57">
        <f t="shared" si="54"/>
        <v>102.30927395522693</v>
      </c>
    </row>
    <row r="693" spans="1:8" x14ac:dyDescent="0.25">
      <c r="A693" s="1">
        <v>41549</v>
      </c>
      <c r="B693" s="3">
        <v>41.221604999999997</v>
      </c>
      <c r="C693" s="11">
        <f t="shared" si="52"/>
        <v>-1.079136129558738E-2</v>
      </c>
      <c r="D693" s="3">
        <v>79.650002000000001</v>
      </c>
      <c r="E693" s="58">
        <f t="shared" si="50"/>
        <v>10796.500019999999</v>
      </c>
      <c r="F693" s="11">
        <f t="shared" si="53"/>
        <v>-2.7784158269096183E-5</v>
      </c>
      <c r="G693" s="57">
        <f t="shared" si="51"/>
        <v>135.88235788575702</v>
      </c>
      <c r="H693" s="57">
        <f t="shared" si="54"/>
        <v>102.30643137816696</v>
      </c>
    </row>
    <row r="694" spans="1:8" x14ac:dyDescent="0.25">
      <c r="A694" s="1">
        <v>41550</v>
      </c>
      <c r="B694" s="3">
        <v>40.668861</v>
      </c>
      <c r="C694" s="11">
        <f t="shared" si="52"/>
        <v>-1.3409084871877188E-2</v>
      </c>
      <c r="D694" s="3">
        <v>78.720000999999996</v>
      </c>
      <c r="E694" s="58">
        <f t="shared" si="50"/>
        <v>10787.20001</v>
      </c>
      <c r="F694" s="11">
        <f t="shared" si="53"/>
        <v>-8.6139118999409032E-4</v>
      </c>
      <c r="G694" s="57">
        <f t="shared" si="51"/>
        <v>134.06029981627611</v>
      </c>
      <c r="H694" s="57">
        <f t="shared" si="54"/>
        <v>102.21830551949807</v>
      </c>
    </row>
    <row r="695" spans="1:8" x14ac:dyDescent="0.25">
      <c r="A695" s="1">
        <v>41551</v>
      </c>
      <c r="B695" s="3">
        <v>40.725073000000002</v>
      </c>
      <c r="C695" s="11">
        <f t="shared" si="52"/>
        <v>1.3821877135925236E-3</v>
      </c>
      <c r="D695" s="3">
        <v>79.400002000000001</v>
      </c>
      <c r="E695" s="58">
        <f t="shared" si="50"/>
        <v>10794.000019999999</v>
      </c>
      <c r="F695" s="11">
        <f t="shared" si="53"/>
        <v>6.3037766924644418E-4</v>
      </c>
      <c r="G695" s="57">
        <f t="shared" si="51"/>
        <v>134.24559631556269</v>
      </c>
      <c r="H695" s="57">
        <f t="shared" si="54"/>
        <v>102.28274165668577</v>
      </c>
    </row>
    <row r="696" spans="1:8" x14ac:dyDescent="0.25">
      <c r="A696" s="1">
        <v>41554</v>
      </c>
      <c r="B696" s="3">
        <v>40.640756000000003</v>
      </c>
      <c r="C696" s="11">
        <f t="shared" si="52"/>
        <v>-2.0703953065964705E-3</v>
      </c>
      <c r="D696" s="3">
        <v>78.739998</v>
      </c>
      <c r="E696" s="58">
        <f t="shared" si="50"/>
        <v>10787.39998</v>
      </c>
      <c r="F696" s="11">
        <f t="shared" si="53"/>
        <v>-6.1145451063278333E-4</v>
      </c>
      <c r="G696" s="57">
        <f t="shared" si="51"/>
        <v>133.9676548630197</v>
      </c>
      <c r="H696" s="57">
        <f t="shared" si="54"/>
        <v>102.2202004129399</v>
      </c>
    </row>
    <row r="697" spans="1:8" x14ac:dyDescent="0.25">
      <c r="A697" s="1">
        <v>41555</v>
      </c>
      <c r="B697" s="3">
        <v>40.725073000000002</v>
      </c>
      <c r="C697" s="11">
        <f t="shared" si="52"/>
        <v>2.0746907365600835E-3</v>
      </c>
      <c r="D697" s="3">
        <v>77.220000999999996</v>
      </c>
      <c r="E697" s="58">
        <f t="shared" si="50"/>
        <v>10772.20001</v>
      </c>
      <c r="F697" s="11">
        <f t="shared" si="53"/>
        <v>-1.4090485221814929E-3</v>
      </c>
      <c r="G697" s="57">
        <f t="shared" si="51"/>
        <v>134.24559631556269</v>
      </c>
      <c r="H697" s="57">
        <f t="shared" si="54"/>
        <v>102.07616719061096</v>
      </c>
    </row>
    <row r="698" spans="1:8" x14ac:dyDescent="0.25">
      <c r="A698" s="1">
        <v>41556</v>
      </c>
      <c r="B698" s="3">
        <v>40.874969999999998</v>
      </c>
      <c r="C698" s="11">
        <f t="shared" si="52"/>
        <v>3.6807054956045316E-3</v>
      </c>
      <c r="D698" s="3">
        <v>76.980002999999996</v>
      </c>
      <c r="E698" s="58">
        <f t="shared" si="50"/>
        <v>10769.80003</v>
      </c>
      <c r="F698" s="11">
        <f t="shared" si="53"/>
        <v>-2.2279385805798284E-4</v>
      </c>
      <c r="G698" s="57">
        <f t="shared" si="51"/>
        <v>134.73971481968209</v>
      </c>
      <c r="H698" s="57">
        <f t="shared" si="54"/>
        <v>102.05342524750679</v>
      </c>
    </row>
    <row r="699" spans="1:8" x14ac:dyDescent="0.25">
      <c r="A699" s="1">
        <v>41557</v>
      </c>
      <c r="B699" s="3">
        <v>41.268447000000002</v>
      </c>
      <c r="C699" s="11">
        <f t="shared" si="52"/>
        <v>9.6263556890685015E-3</v>
      </c>
      <c r="D699" s="3">
        <v>78.610000999999997</v>
      </c>
      <c r="E699" s="58">
        <f t="shared" si="50"/>
        <v>10786.10001</v>
      </c>
      <c r="F699" s="11">
        <f t="shared" si="53"/>
        <v>1.5134895684780674E-3</v>
      </c>
      <c r="G699" s="57">
        <f t="shared" si="51"/>
        <v>136.03676723998001</v>
      </c>
      <c r="H699" s="57">
        <f t="shared" si="54"/>
        <v>102.20788204204635</v>
      </c>
    </row>
    <row r="700" spans="1:8" x14ac:dyDescent="0.25">
      <c r="A700" s="1">
        <v>41558</v>
      </c>
      <c r="B700" s="3">
        <v>41.146655000000003</v>
      </c>
      <c r="C700" s="11">
        <f t="shared" si="52"/>
        <v>-2.9512135506334714E-3</v>
      </c>
      <c r="D700" s="3">
        <v>79.230002999999996</v>
      </c>
      <c r="E700" s="58">
        <f t="shared" si="50"/>
        <v>10792.30003</v>
      </c>
      <c r="F700" s="11">
        <f t="shared" si="53"/>
        <v>5.7481573453352602E-4</v>
      </c>
      <c r="G700" s="57">
        <f t="shared" si="51"/>
        <v>135.63529368911702</v>
      </c>
      <c r="H700" s="57">
        <f t="shared" si="54"/>
        <v>102.26663274083747</v>
      </c>
    </row>
    <row r="701" spans="1:8" x14ac:dyDescent="0.25">
      <c r="A701" s="1">
        <v>41561</v>
      </c>
      <c r="B701" s="3">
        <v>41.380868999999997</v>
      </c>
      <c r="C701" s="11">
        <f t="shared" si="52"/>
        <v>5.6921759496608984E-3</v>
      </c>
      <c r="D701" s="3">
        <v>79.790001000000004</v>
      </c>
      <c r="E701" s="58">
        <f t="shared" si="50"/>
        <v>10797.900009999999</v>
      </c>
      <c r="F701" s="11">
        <f t="shared" si="53"/>
        <v>5.188866121616756E-4</v>
      </c>
      <c r="G701" s="57">
        <f t="shared" si="51"/>
        <v>136.40735364577941</v>
      </c>
      <c r="H701" s="57">
        <f t="shared" si="54"/>
        <v>102.31969752743754</v>
      </c>
    </row>
    <row r="702" spans="1:8" x14ac:dyDescent="0.25">
      <c r="A702" s="1">
        <v>41562</v>
      </c>
      <c r="B702" s="3">
        <v>41.015495999999999</v>
      </c>
      <c r="C702" s="11">
        <f t="shared" si="52"/>
        <v>-8.8295149142469248E-3</v>
      </c>
      <c r="D702" s="3">
        <v>79.480002999999996</v>
      </c>
      <c r="E702" s="58">
        <f t="shared" si="50"/>
        <v>10794.80003</v>
      </c>
      <c r="F702" s="11">
        <f t="shared" si="53"/>
        <v>-2.8709100817086102E-4</v>
      </c>
      <c r="G702" s="57">
        <f t="shared" si="51"/>
        <v>135.20294288235104</v>
      </c>
      <c r="H702" s="57">
        <f t="shared" si="54"/>
        <v>102.29032246231866</v>
      </c>
    </row>
    <row r="703" spans="1:8" x14ac:dyDescent="0.25">
      <c r="A703" s="1">
        <v>41563</v>
      </c>
      <c r="B703" s="3">
        <v>42.195934999999999</v>
      </c>
      <c r="C703" s="11">
        <f t="shared" si="52"/>
        <v>2.8780317565829262E-2</v>
      </c>
      <c r="D703" s="3">
        <v>80.379997000000003</v>
      </c>
      <c r="E703" s="58">
        <f t="shared" si="50"/>
        <v>10803.79997</v>
      </c>
      <c r="F703" s="11">
        <f t="shared" si="53"/>
        <v>8.3372920063251013E-4</v>
      </c>
      <c r="G703" s="57">
        <f t="shared" si="51"/>
        <v>139.09412651433976</v>
      </c>
      <c r="H703" s="57">
        <f t="shared" si="54"/>
        <v>102.37560489109759</v>
      </c>
    </row>
    <row r="704" spans="1:8" x14ac:dyDescent="0.25">
      <c r="A704" s="1">
        <v>41564</v>
      </c>
      <c r="B704" s="3">
        <v>42.186563999999997</v>
      </c>
      <c r="C704" s="11">
        <f t="shared" si="52"/>
        <v>-2.2208300396712557E-4</v>
      </c>
      <c r="D704" s="3">
        <v>80.839995999999999</v>
      </c>
      <c r="E704" s="58">
        <f t="shared" si="50"/>
        <v>10808.399960000001</v>
      </c>
      <c r="F704" s="11">
        <f t="shared" si="53"/>
        <v>4.2577519139320167E-4</v>
      </c>
      <c r="G704" s="57">
        <f t="shared" si="51"/>
        <v>139.06323607288928</v>
      </c>
      <c r="H704" s="57">
        <f t="shared" si="54"/>
        <v>102.4191938838641</v>
      </c>
    </row>
    <row r="705" spans="1:8" x14ac:dyDescent="0.25">
      <c r="A705" s="1">
        <v>41565</v>
      </c>
      <c r="B705" s="3">
        <v>42.167827000000003</v>
      </c>
      <c r="C705" s="11">
        <f t="shared" si="52"/>
        <v>-4.4414615041875544E-4</v>
      </c>
      <c r="D705" s="3">
        <v>82.150002000000001</v>
      </c>
      <c r="E705" s="58">
        <f t="shared" si="50"/>
        <v>10821.500019999999</v>
      </c>
      <c r="F705" s="11">
        <f t="shared" si="53"/>
        <v>1.2120258362458718E-3</v>
      </c>
      <c r="G705" s="57">
        <f t="shared" si="51"/>
        <v>139.00147167192273</v>
      </c>
      <c r="H705" s="57">
        <f t="shared" si="54"/>
        <v>102.54332859297881</v>
      </c>
    </row>
    <row r="706" spans="1:8" x14ac:dyDescent="0.25">
      <c r="A706" s="1">
        <v>41568</v>
      </c>
      <c r="B706" s="3">
        <v>42.139721999999999</v>
      </c>
      <c r="C706" s="11">
        <f t="shared" si="52"/>
        <v>-6.6650339843225966E-4</v>
      </c>
      <c r="D706" s="3">
        <v>82.330001999999993</v>
      </c>
      <c r="E706" s="58">
        <f t="shared" si="50"/>
        <v>10823.300020000001</v>
      </c>
      <c r="F706" s="11">
        <f t="shared" si="53"/>
        <v>1.6633553543172211E-4</v>
      </c>
      <c r="G706" s="57">
        <f t="shared" si="51"/>
        <v>138.90882671866632</v>
      </c>
      <c r="H706" s="57">
        <f t="shared" si="54"/>
        <v>102.56038519244528</v>
      </c>
    </row>
    <row r="707" spans="1:8" x14ac:dyDescent="0.25">
      <c r="A707" s="1">
        <v>41569</v>
      </c>
      <c r="B707" s="3">
        <v>42.505094999999997</v>
      </c>
      <c r="C707" s="11">
        <f t="shared" si="52"/>
        <v>8.6705128239810934E-3</v>
      </c>
      <c r="D707" s="3">
        <v>82.449996999999996</v>
      </c>
      <c r="E707" s="58">
        <f t="shared" ref="E707:E770" si="55">10000+(10*D707)</f>
        <v>10824.499970000001</v>
      </c>
      <c r="F707" s="11">
        <f t="shared" si="53"/>
        <v>1.1086729535195603E-4</v>
      </c>
      <c r="G707" s="57">
        <f t="shared" ref="G707:G770" si="56">G706*(1+C707)</f>
        <v>140.11323748209466</v>
      </c>
      <c r="H707" s="57">
        <f t="shared" si="54"/>
        <v>102.57175578496184</v>
      </c>
    </row>
    <row r="708" spans="1:8" x14ac:dyDescent="0.25">
      <c r="A708" s="1">
        <v>41570</v>
      </c>
      <c r="B708" s="3">
        <v>43.554375</v>
      </c>
      <c r="C708" s="11">
        <f t="shared" ref="C708:C771" si="57">(B708-B707)/B707</f>
        <v>2.4685981762892266E-2</v>
      </c>
      <c r="D708" s="3">
        <v>81.949996999999996</v>
      </c>
      <c r="E708" s="58">
        <f t="shared" si="55"/>
        <v>10819.499970000001</v>
      </c>
      <c r="F708" s="11">
        <f t="shared" ref="F708:F771" si="58">(E708-E707)/E707</f>
        <v>-4.6191510128481249E-4</v>
      </c>
      <c r="G708" s="57">
        <f t="shared" si="56"/>
        <v>143.57207030731743</v>
      </c>
      <c r="H708" s="57">
        <f t="shared" ref="H708:H771" si="59">H707*(1+F708)</f>
        <v>102.52437634199947</v>
      </c>
    </row>
    <row r="709" spans="1:8" x14ac:dyDescent="0.25">
      <c r="A709" s="1">
        <v>41571</v>
      </c>
      <c r="B709" s="3">
        <v>43.554375</v>
      </c>
      <c r="C709" s="11">
        <f t="shared" si="57"/>
        <v>0</v>
      </c>
      <c r="D709" s="3">
        <v>82.309997999999993</v>
      </c>
      <c r="E709" s="58">
        <f t="shared" si="55"/>
        <v>10823.099979999999</v>
      </c>
      <c r="F709" s="11">
        <f t="shared" si="58"/>
        <v>3.327334913794812E-4</v>
      </c>
      <c r="G709" s="57">
        <f t="shared" si="56"/>
        <v>143.57207030731743</v>
      </c>
      <c r="H709" s="57">
        <f t="shared" si="59"/>
        <v>102.55848963569125</v>
      </c>
    </row>
    <row r="710" spans="1:8" x14ac:dyDescent="0.25">
      <c r="A710" s="1">
        <v>41572</v>
      </c>
      <c r="B710" s="3">
        <v>43.723005000000001</v>
      </c>
      <c r="C710" s="11">
        <f t="shared" si="57"/>
        <v>3.8717120840328963E-3</v>
      </c>
      <c r="D710" s="3">
        <v>82.900002000000001</v>
      </c>
      <c r="E710" s="58">
        <f t="shared" si="55"/>
        <v>10829.000019999999</v>
      </c>
      <c r="F710" s="11">
        <f t="shared" si="58"/>
        <v>5.4513401991140484E-4</v>
      </c>
      <c r="G710" s="57">
        <f t="shared" si="56"/>
        <v>144.12794002685587</v>
      </c>
      <c r="H710" s="57">
        <f t="shared" si="59"/>
        <v>102.6143977574224</v>
      </c>
    </row>
    <row r="711" spans="1:8" x14ac:dyDescent="0.25">
      <c r="A711" s="1">
        <v>41575</v>
      </c>
      <c r="B711" s="3">
        <v>44.509962999999999</v>
      </c>
      <c r="C711" s="11">
        <f t="shared" si="57"/>
        <v>1.7998717151302808E-2</v>
      </c>
      <c r="D711" s="3">
        <v>82.919998000000007</v>
      </c>
      <c r="E711" s="58">
        <f t="shared" si="55"/>
        <v>10829.199979999999</v>
      </c>
      <c r="F711" s="11">
        <f t="shared" si="58"/>
        <v>1.8465232212634081E-5</v>
      </c>
      <c r="G711" s="57">
        <f t="shared" si="56"/>
        <v>146.72205805299916</v>
      </c>
      <c r="H711" s="57">
        <f t="shared" si="59"/>
        <v>102.61629255610535</v>
      </c>
    </row>
    <row r="712" spans="1:8" x14ac:dyDescent="0.25">
      <c r="A712" s="1">
        <v>41576</v>
      </c>
      <c r="B712" s="3">
        <v>44.697335000000002</v>
      </c>
      <c r="C712" s="11">
        <f t="shared" si="57"/>
        <v>4.2096642497771435E-3</v>
      </c>
      <c r="D712" s="3">
        <v>83.059997999999993</v>
      </c>
      <c r="E712" s="58">
        <f t="shared" si="55"/>
        <v>10830.599979999999</v>
      </c>
      <c r="F712" s="11">
        <f t="shared" si="58"/>
        <v>1.2928009479788334E-4</v>
      </c>
      <c r="G712" s="57">
        <f t="shared" si="56"/>
        <v>147.33970865543859</v>
      </c>
      <c r="H712" s="57">
        <f t="shared" si="59"/>
        <v>102.6295588001348</v>
      </c>
    </row>
    <row r="713" spans="1:8" x14ac:dyDescent="0.25">
      <c r="A713" s="1">
        <v>41577</v>
      </c>
      <c r="B713" s="3">
        <v>44.472492000000003</v>
      </c>
      <c r="C713" s="11">
        <f t="shared" si="57"/>
        <v>-5.0303446503018557E-3</v>
      </c>
      <c r="D713" s="3">
        <v>82.980002999999996</v>
      </c>
      <c r="E713" s="58">
        <f t="shared" si="55"/>
        <v>10829.80003</v>
      </c>
      <c r="F713" s="11">
        <f t="shared" si="58"/>
        <v>-7.3860174087854783E-5</v>
      </c>
      <c r="G713" s="57">
        <f t="shared" si="56"/>
        <v>146.59853914022668</v>
      </c>
      <c r="H713" s="57">
        <f t="shared" si="59"/>
        <v>102.62197856305526</v>
      </c>
    </row>
    <row r="714" spans="1:8" x14ac:dyDescent="0.25">
      <c r="A714" s="1">
        <v>41578</v>
      </c>
      <c r="B714" s="3">
        <v>44.360067000000001</v>
      </c>
      <c r="C714" s="11">
        <f t="shared" si="57"/>
        <v>-2.5279671757544365E-3</v>
      </c>
      <c r="D714" s="3">
        <v>82.790001000000004</v>
      </c>
      <c r="E714" s="58">
        <f t="shared" si="55"/>
        <v>10827.900009999999</v>
      </c>
      <c r="F714" s="11">
        <f t="shared" si="58"/>
        <v>-1.7544368268459614E-4</v>
      </c>
      <c r="G714" s="57">
        <f t="shared" si="56"/>
        <v>146.22794284526663</v>
      </c>
      <c r="H714" s="57">
        <f t="shared" si="59"/>
        <v>102.60397418521178</v>
      </c>
    </row>
    <row r="715" spans="1:8" x14ac:dyDescent="0.25">
      <c r="A715" s="1">
        <v>41579</v>
      </c>
      <c r="B715" s="3">
        <v>44.435017000000002</v>
      </c>
      <c r="C715" s="11">
        <f t="shared" si="57"/>
        <v>1.6895826600081822E-3</v>
      </c>
      <c r="D715" s="3">
        <v>82.809997999999993</v>
      </c>
      <c r="E715" s="58">
        <f t="shared" si="55"/>
        <v>10828.099979999999</v>
      </c>
      <c r="F715" s="11">
        <f t="shared" si="58"/>
        <v>1.8468031641868338E-5</v>
      </c>
      <c r="G715" s="57">
        <f t="shared" si="56"/>
        <v>146.47500704190668</v>
      </c>
      <c r="H715" s="57">
        <f t="shared" si="59"/>
        <v>102.60586907865363</v>
      </c>
    </row>
    <row r="716" spans="1:8" x14ac:dyDescent="0.25">
      <c r="A716" s="1">
        <v>41582</v>
      </c>
      <c r="B716" s="3">
        <v>44.200803000000001</v>
      </c>
      <c r="C716" s="11">
        <f t="shared" si="57"/>
        <v>-5.2709330571427812E-3</v>
      </c>
      <c r="D716" s="3">
        <v>82.93</v>
      </c>
      <c r="E716" s="58">
        <f t="shared" si="55"/>
        <v>10829.3</v>
      </c>
      <c r="F716" s="11">
        <f t="shared" si="58"/>
        <v>1.1082461394120065E-4</v>
      </c>
      <c r="G716" s="57">
        <f t="shared" si="56"/>
        <v>145.70294708524426</v>
      </c>
      <c r="H716" s="57">
        <f t="shared" si="59"/>
        <v>102.61724033448236</v>
      </c>
    </row>
    <row r="717" spans="1:8" x14ac:dyDescent="0.25">
      <c r="A717" s="1">
        <v>41583</v>
      </c>
      <c r="B717" s="3">
        <v>44.294486999999997</v>
      </c>
      <c r="C717" s="11">
        <f t="shared" si="57"/>
        <v>2.1195090053001096E-3</v>
      </c>
      <c r="D717" s="3">
        <v>83.019997000000004</v>
      </c>
      <c r="E717" s="58">
        <f t="shared" si="55"/>
        <v>10830.19997</v>
      </c>
      <c r="F717" s="11">
        <f t="shared" si="58"/>
        <v>8.3105094512147062E-5</v>
      </c>
      <c r="G717" s="57">
        <f t="shared" si="56"/>
        <v>146.01176579369022</v>
      </c>
      <c r="H717" s="57">
        <f t="shared" si="59"/>
        <v>102.62576834993892</v>
      </c>
    </row>
    <row r="718" spans="1:8" x14ac:dyDescent="0.25">
      <c r="A718" s="1">
        <v>41584</v>
      </c>
      <c r="B718" s="3">
        <v>44.744177000000001</v>
      </c>
      <c r="C718" s="11">
        <f t="shared" si="57"/>
        <v>1.0152279221565518E-2</v>
      </c>
      <c r="D718" s="3">
        <v>83</v>
      </c>
      <c r="E718" s="58">
        <f t="shared" si="55"/>
        <v>10830</v>
      </c>
      <c r="F718" s="11">
        <f t="shared" si="58"/>
        <v>-1.8464109670512988E-5</v>
      </c>
      <c r="G718" s="57">
        <f t="shared" si="56"/>
        <v>147.49411800966161</v>
      </c>
      <c r="H718" s="57">
        <f t="shared" si="59"/>
        <v>102.62387345649708</v>
      </c>
    </row>
    <row r="719" spans="1:8" x14ac:dyDescent="0.25">
      <c r="A719" s="1">
        <v>41585</v>
      </c>
      <c r="B719" s="3">
        <v>44.341332999999999</v>
      </c>
      <c r="C719" s="11">
        <f t="shared" si="57"/>
        <v>-9.0032720905784402E-3</v>
      </c>
      <c r="D719" s="3">
        <v>81.440002000000007</v>
      </c>
      <c r="E719" s="58">
        <f t="shared" si="55"/>
        <v>10814.400020000001</v>
      </c>
      <c r="F719" s="11">
        <f t="shared" si="58"/>
        <v>-1.440441366574243E-3</v>
      </c>
      <c r="G719" s="57">
        <f t="shared" si="56"/>
        <v>146.16618833346075</v>
      </c>
      <c r="H719" s="57">
        <f t="shared" si="59"/>
        <v>102.47604978397226</v>
      </c>
    </row>
    <row r="720" spans="1:8" x14ac:dyDescent="0.25">
      <c r="A720" s="1">
        <v>41586</v>
      </c>
      <c r="B720" s="3">
        <v>44.884706999999999</v>
      </c>
      <c r="C720" s="11">
        <f t="shared" si="57"/>
        <v>1.2254345172708273E-2</v>
      </c>
      <c r="D720" s="3">
        <v>82.540001000000004</v>
      </c>
      <c r="E720" s="58">
        <f t="shared" si="55"/>
        <v>10825.400009999999</v>
      </c>
      <c r="F720" s="11">
        <f t="shared" si="58"/>
        <v>1.0171613755414267E-3</v>
      </c>
      <c r="G720" s="57">
        <f t="shared" si="56"/>
        <v>147.95735925787804</v>
      </c>
      <c r="H720" s="57">
        <f t="shared" si="59"/>
        <v>102.58028446373058</v>
      </c>
    </row>
    <row r="721" spans="1:8" x14ac:dyDescent="0.25">
      <c r="A721" s="1">
        <v>41589</v>
      </c>
      <c r="B721" s="3">
        <v>44.884706999999999</v>
      </c>
      <c r="C721" s="11">
        <f t="shared" si="57"/>
        <v>0</v>
      </c>
      <c r="D721" s="3">
        <v>82.410004000000001</v>
      </c>
      <c r="E721" s="58">
        <f t="shared" si="55"/>
        <v>10824.100039999999</v>
      </c>
      <c r="F721" s="11">
        <f t="shared" si="58"/>
        <v>-1.2008516995207369E-4</v>
      </c>
      <c r="G721" s="57">
        <f t="shared" si="56"/>
        <v>147.95735925787804</v>
      </c>
      <c r="H721" s="57">
        <f t="shared" si="59"/>
        <v>102.56796609283701</v>
      </c>
    </row>
    <row r="722" spans="1:8" x14ac:dyDescent="0.25">
      <c r="A722" s="1">
        <v>41590</v>
      </c>
      <c r="B722" s="3">
        <v>44.912810999999998</v>
      </c>
      <c r="C722" s="11">
        <f t="shared" si="57"/>
        <v>6.2613753945188987E-4</v>
      </c>
      <c r="D722" s="3">
        <v>82.540001000000004</v>
      </c>
      <c r="E722" s="58">
        <f t="shared" si="55"/>
        <v>10825.400009999999</v>
      </c>
      <c r="F722" s="11">
        <f t="shared" si="58"/>
        <v>1.2009959213200604E-4</v>
      </c>
      <c r="G722" s="57">
        <f t="shared" si="56"/>
        <v>148.05000091474756</v>
      </c>
      <c r="H722" s="57">
        <f t="shared" si="59"/>
        <v>102.58028446373056</v>
      </c>
    </row>
    <row r="723" spans="1:8" x14ac:dyDescent="0.25">
      <c r="A723" s="1">
        <v>41591</v>
      </c>
      <c r="B723" s="3">
        <v>45.100183000000001</v>
      </c>
      <c r="C723" s="11">
        <f t="shared" si="57"/>
        <v>4.1719054280526646E-3</v>
      </c>
      <c r="D723" s="3">
        <v>83.540001000000004</v>
      </c>
      <c r="E723" s="58">
        <f t="shared" si="55"/>
        <v>10835.400009999999</v>
      </c>
      <c r="F723" s="11">
        <f t="shared" si="58"/>
        <v>9.2375339394040561E-4</v>
      </c>
      <c r="G723" s="57">
        <f t="shared" si="56"/>
        <v>148.66765151718698</v>
      </c>
      <c r="H723" s="57">
        <f t="shared" si="59"/>
        <v>102.6750433496553</v>
      </c>
    </row>
    <row r="724" spans="1:8" x14ac:dyDescent="0.25">
      <c r="A724" s="1">
        <v>41592</v>
      </c>
      <c r="B724" s="3">
        <v>45.671664999999997</v>
      </c>
      <c r="C724" s="11">
        <f t="shared" si="57"/>
        <v>1.2671389825624345E-2</v>
      </c>
      <c r="D724" s="3">
        <v>83.800003000000004</v>
      </c>
      <c r="E724" s="58">
        <f t="shared" si="55"/>
        <v>10838.000029999999</v>
      </c>
      <c r="F724" s="11">
        <f t="shared" si="58"/>
        <v>2.3995606969750061E-4</v>
      </c>
      <c r="G724" s="57">
        <f t="shared" si="56"/>
        <v>150.55147728402133</v>
      </c>
      <c r="H724" s="57">
        <f t="shared" si="59"/>
        <v>102.6996808495135</v>
      </c>
    </row>
    <row r="725" spans="1:8" x14ac:dyDescent="0.25">
      <c r="A725" s="1">
        <v>41593</v>
      </c>
      <c r="B725" s="3">
        <v>45.493664000000003</v>
      </c>
      <c r="C725" s="11">
        <f t="shared" si="57"/>
        <v>-3.897405535795438E-3</v>
      </c>
      <c r="D725" s="3">
        <v>83.959998999999996</v>
      </c>
      <c r="E725" s="58">
        <f t="shared" si="55"/>
        <v>10839.599990000001</v>
      </c>
      <c r="F725" s="11">
        <f t="shared" si="58"/>
        <v>1.4762502265848161E-4</v>
      </c>
      <c r="G725" s="57">
        <f t="shared" si="56"/>
        <v>149.96471712303241</v>
      </c>
      <c r="H725" s="57">
        <f t="shared" si="59"/>
        <v>102.71484189222592</v>
      </c>
    </row>
    <row r="726" spans="1:8" x14ac:dyDescent="0.25">
      <c r="A726" s="1">
        <v>41596</v>
      </c>
      <c r="B726" s="3">
        <v>45.587347999999999</v>
      </c>
      <c r="C726" s="11">
        <f t="shared" si="57"/>
        <v>2.0592757707973597E-3</v>
      </c>
      <c r="D726" s="3">
        <v>83.139999000000003</v>
      </c>
      <c r="E726" s="58">
        <f t="shared" si="55"/>
        <v>10831.39999</v>
      </c>
      <c r="F726" s="11">
        <f t="shared" si="58"/>
        <v>-7.5648547986693069E-4</v>
      </c>
      <c r="G726" s="57">
        <f t="shared" si="56"/>
        <v>150.27353583147834</v>
      </c>
      <c r="H726" s="57">
        <f t="shared" si="59"/>
        <v>102.63713960576762</v>
      </c>
    </row>
    <row r="727" spans="1:8" x14ac:dyDescent="0.25">
      <c r="A727" s="1">
        <v>41597</v>
      </c>
      <c r="B727" s="3">
        <v>45.390608999999998</v>
      </c>
      <c r="C727" s="11">
        <f t="shared" si="57"/>
        <v>-4.3156491577444004E-3</v>
      </c>
      <c r="D727" s="3">
        <v>82.900002000000001</v>
      </c>
      <c r="E727" s="58">
        <f t="shared" si="55"/>
        <v>10829.000019999999</v>
      </c>
      <c r="F727" s="11">
        <f t="shared" si="58"/>
        <v>-2.2157523516961301E-4</v>
      </c>
      <c r="G727" s="57">
        <f t="shared" si="56"/>
        <v>149.62500797313595</v>
      </c>
      <c r="H727" s="57">
        <f t="shared" si="59"/>
        <v>102.61439775742232</v>
      </c>
    </row>
    <row r="728" spans="1:8" x14ac:dyDescent="0.25">
      <c r="A728" s="1">
        <v>41598</v>
      </c>
      <c r="B728" s="3">
        <v>45.353133999999997</v>
      </c>
      <c r="C728" s="11">
        <f t="shared" si="57"/>
        <v>-8.256113065149796E-4</v>
      </c>
      <c r="D728" s="3">
        <v>82.699996999999996</v>
      </c>
      <c r="E728" s="58">
        <f t="shared" si="55"/>
        <v>10826.999970000001</v>
      </c>
      <c r="F728" s="11">
        <f t="shared" si="58"/>
        <v>-1.8469387720979402E-4</v>
      </c>
      <c r="G728" s="57">
        <f t="shared" si="56"/>
        <v>149.50147587481595</v>
      </c>
      <c r="H728" s="57">
        <f t="shared" si="59"/>
        <v>102.59544550644296</v>
      </c>
    </row>
    <row r="729" spans="1:8" x14ac:dyDescent="0.25">
      <c r="A729" s="1">
        <v>41599</v>
      </c>
      <c r="B729" s="3">
        <v>46.065142000000002</v>
      </c>
      <c r="C729" s="11">
        <f t="shared" si="57"/>
        <v>1.5699201735430334E-2</v>
      </c>
      <c r="D729" s="3">
        <v>83.540001000000004</v>
      </c>
      <c r="E729" s="58">
        <f t="shared" si="55"/>
        <v>10835.400009999999</v>
      </c>
      <c r="F729" s="11">
        <f t="shared" si="58"/>
        <v>7.7584187893912275E-4</v>
      </c>
      <c r="G729" s="57">
        <f t="shared" si="56"/>
        <v>151.84852970431925</v>
      </c>
      <c r="H729" s="57">
        <f t="shared" si="59"/>
        <v>102.67504334965528</v>
      </c>
    </row>
    <row r="730" spans="1:8" x14ac:dyDescent="0.25">
      <c r="A730" s="1">
        <v>41600</v>
      </c>
      <c r="B730" s="3">
        <v>45.849665999999999</v>
      </c>
      <c r="C730" s="11">
        <f t="shared" si="57"/>
        <v>-4.6776367258349588E-3</v>
      </c>
      <c r="D730" s="3">
        <v>83.989998</v>
      </c>
      <c r="E730" s="58">
        <f t="shared" si="55"/>
        <v>10839.89998</v>
      </c>
      <c r="F730" s="11">
        <f t="shared" si="58"/>
        <v>4.1530261880943315E-4</v>
      </c>
      <c r="G730" s="57">
        <f t="shared" si="56"/>
        <v>151.13823744501028</v>
      </c>
      <c r="H730" s="57">
        <f t="shared" si="59"/>
        <v>102.71768456404476</v>
      </c>
    </row>
    <row r="731" spans="1:8" x14ac:dyDescent="0.25">
      <c r="A731" s="1">
        <v>41603</v>
      </c>
      <c r="B731" s="3">
        <v>45.428083999999998</v>
      </c>
      <c r="C731" s="11">
        <f t="shared" si="57"/>
        <v>-9.194876141518692E-3</v>
      </c>
      <c r="D731" s="3">
        <v>84.190002000000007</v>
      </c>
      <c r="E731" s="58">
        <f t="shared" si="55"/>
        <v>10841.900020000001</v>
      </c>
      <c r="F731" s="11">
        <f t="shared" si="58"/>
        <v>1.8450723749213123E-4</v>
      </c>
      <c r="G731" s="57">
        <f t="shared" si="56"/>
        <v>149.74854007145595</v>
      </c>
      <c r="H731" s="57">
        <f t="shared" si="59"/>
        <v>102.73663672026527</v>
      </c>
    </row>
    <row r="732" spans="1:8" x14ac:dyDescent="0.25">
      <c r="A732" s="1">
        <v>41604</v>
      </c>
      <c r="B732" s="3">
        <v>45.147024999999999</v>
      </c>
      <c r="C732" s="11">
        <f t="shared" si="57"/>
        <v>-6.1868997160434737E-3</v>
      </c>
      <c r="D732" s="3">
        <v>84.629997000000003</v>
      </c>
      <c r="E732" s="58">
        <f t="shared" si="55"/>
        <v>10846.29997</v>
      </c>
      <c r="F732" s="11">
        <f t="shared" si="58"/>
        <v>4.0582831347665203E-4</v>
      </c>
      <c r="G732" s="57">
        <f t="shared" si="56"/>
        <v>148.82206087140995</v>
      </c>
      <c r="H732" s="57">
        <f t="shared" si="59"/>
        <v>102.77833015627772</v>
      </c>
    </row>
    <row r="733" spans="1:8" x14ac:dyDescent="0.25">
      <c r="A733" s="1">
        <v>41605</v>
      </c>
      <c r="B733" s="3">
        <v>45.409346999999997</v>
      </c>
      <c r="C733" s="11">
        <f t="shared" si="57"/>
        <v>5.8103939296110319E-3</v>
      </c>
      <c r="D733" s="3">
        <v>85.220000999999996</v>
      </c>
      <c r="E733" s="58">
        <f t="shared" si="55"/>
        <v>10852.20001</v>
      </c>
      <c r="F733" s="11">
        <f t="shared" si="58"/>
        <v>5.4396799058844809E-4</v>
      </c>
      <c r="G733" s="57">
        <f t="shared" si="56"/>
        <v>149.6867756704894</v>
      </c>
      <c r="H733" s="57">
        <f t="shared" si="59"/>
        <v>102.83423827800887</v>
      </c>
    </row>
    <row r="734" spans="1:8" x14ac:dyDescent="0.25">
      <c r="A734" s="1">
        <v>41607</v>
      </c>
      <c r="B734" s="3">
        <v>45.212603999999999</v>
      </c>
      <c r="C734" s="11">
        <f t="shared" si="57"/>
        <v>-4.3326542440700125E-3</v>
      </c>
      <c r="D734" s="3">
        <v>85.730002999999996</v>
      </c>
      <c r="E734" s="58">
        <f t="shared" si="55"/>
        <v>10857.30003</v>
      </c>
      <c r="F734" s="11">
        <f t="shared" si="58"/>
        <v>4.699526358987424E-4</v>
      </c>
      <c r="G734" s="57">
        <f t="shared" si="56"/>
        <v>149.03823462659949</v>
      </c>
      <c r="H734" s="57">
        <f t="shared" si="59"/>
        <v>102.88256549934825</v>
      </c>
    </row>
    <row r="735" spans="1:8" x14ac:dyDescent="0.25">
      <c r="A735" s="1">
        <v>41610</v>
      </c>
      <c r="B735" s="3">
        <v>44.725442999999999</v>
      </c>
      <c r="C735" s="11">
        <f t="shared" si="57"/>
        <v>-1.0774893655760249E-2</v>
      </c>
      <c r="D735" s="3">
        <v>85.480002999999996</v>
      </c>
      <c r="E735" s="58">
        <f t="shared" si="55"/>
        <v>10854.80003</v>
      </c>
      <c r="F735" s="11">
        <f t="shared" si="58"/>
        <v>-2.3025982455050567E-4</v>
      </c>
      <c r="G735" s="57">
        <f t="shared" si="56"/>
        <v>147.43236349785565</v>
      </c>
      <c r="H735" s="57">
        <f t="shared" si="59"/>
        <v>102.85887577786706</v>
      </c>
    </row>
    <row r="736" spans="1:8" x14ac:dyDescent="0.25">
      <c r="A736" s="1">
        <v>41611</v>
      </c>
      <c r="B736" s="3">
        <v>45.072077999999998</v>
      </c>
      <c r="C736" s="11">
        <f t="shared" si="57"/>
        <v>7.7502865650765978E-3</v>
      </c>
      <c r="D736" s="3">
        <v>85.410004000000001</v>
      </c>
      <c r="E736" s="58">
        <f t="shared" si="55"/>
        <v>10854.100039999999</v>
      </c>
      <c r="F736" s="11">
        <f t="shared" si="58"/>
        <v>-6.4486678526216962E-5</v>
      </c>
      <c r="G736" s="57">
        <f t="shared" si="56"/>
        <v>148.57500656393057</v>
      </c>
      <c r="H736" s="57">
        <f t="shared" si="59"/>
        <v>102.8522427506112</v>
      </c>
    </row>
    <row r="737" spans="1:8" x14ac:dyDescent="0.25">
      <c r="A737" s="1">
        <v>41612</v>
      </c>
      <c r="B737" s="3">
        <v>45.559243000000002</v>
      </c>
      <c r="C737" s="11">
        <f t="shared" si="57"/>
        <v>1.0808576431732404E-2</v>
      </c>
      <c r="D737" s="3">
        <v>85.489998</v>
      </c>
      <c r="E737" s="58">
        <f t="shared" si="55"/>
        <v>10854.89998</v>
      </c>
      <c r="F737" s="11">
        <f t="shared" si="58"/>
        <v>7.3699339148599572E-5</v>
      </c>
      <c r="G737" s="57">
        <f t="shared" si="56"/>
        <v>150.18089087822196</v>
      </c>
      <c r="H737" s="57">
        <f t="shared" si="59"/>
        <v>102.85982289293186</v>
      </c>
    </row>
    <row r="738" spans="1:8" x14ac:dyDescent="0.25">
      <c r="A738" s="1">
        <v>41613</v>
      </c>
      <c r="B738" s="3">
        <v>45.165762000000001</v>
      </c>
      <c r="C738" s="11">
        <f t="shared" si="57"/>
        <v>-8.6366887175891235E-3</v>
      </c>
      <c r="D738" s="3">
        <v>85.379997000000003</v>
      </c>
      <c r="E738" s="58">
        <f t="shared" si="55"/>
        <v>10853.79997</v>
      </c>
      <c r="F738" s="11">
        <f t="shared" si="58"/>
        <v>-1.0133764493702052E-4</v>
      </c>
      <c r="G738" s="57">
        <f t="shared" si="56"/>
        <v>148.88382527237653</v>
      </c>
      <c r="H738" s="57">
        <f t="shared" si="59"/>
        <v>102.84939932072125</v>
      </c>
    </row>
    <row r="739" spans="1:8" x14ac:dyDescent="0.25">
      <c r="A739" s="1">
        <v>41614</v>
      </c>
      <c r="B739" s="3">
        <v>45.905878000000001</v>
      </c>
      <c r="C739" s="11">
        <f t="shared" si="57"/>
        <v>1.6386660320266498E-2</v>
      </c>
      <c r="D739" s="3">
        <v>86</v>
      </c>
      <c r="E739" s="58">
        <f t="shared" si="55"/>
        <v>10860</v>
      </c>
      <c r="F739" s="11">
        <f t="shared" si="58"/>
        <v>5.7123127541846251E-4</v>
      </c>
      <c r="G739" s="57">
        <f t="shared" si="56"/>
        <v>151.32353394429686</v>
      </c>
      <c r="H739" s="57">
        <f t="shared" si="59"/>
        <v>102.90815011427125</v>
      </c>
    </row>
    <row r="740" spans="1:8" x14ac:dyDescent="0.25">
      <c r="A740" s="1">
        <v>41617</v>
      </c>
      <c r="B740" s="3">
        <v>45.662298</v>
      </c>
      <c r="C740" s="11">
        <f t="shared" si="57"/>
        <v>-5.3060743114422392E-3</v>
      </c>
      <c r="D740" s="3">
        <v>86.349997999999999</v>
      </c>
      <c r="E740" s="58">
        <f t="shared" si="55"/>
        <v>10863.499980000001</v>
      </c>
      <c r="F740" s="11">
        <f t="shared" si="58"/>
        <v>3.2228176795584762E-4</v>
      </c>
      <c r="G740" s="57">
        <f t="shared" si="56"/>
        <v>150.52060002811837</v>
      </c>
      <c r="H740" s="57">
        <f t="shared" si="59"/>
        <v>102.94131553482714</v>
      </c>
    </row>
    <row r="741" spans="1:8" x14ac:dyDescent="0.25">
      <c r="A741" s="1">
        <v>41618</v>
      </c>
      <c r="B741" s="3">
        <v>45.334395999999998</v>
      </c>
      <c r="C741" s="11">
        <f t="shared" si="57"/>
        <v>-7.1810227334594872E-3</v>
      </c>
      <c r="D741" s="3">
        <v>86.290001000000004</v>
      </c>
      <c r="E741" s="58">
        <f t="shared" si="55"/>
        <v>10862.900009999999</v>
      </c>
      <c r="F741" s="11">
        <f t="shared" si="58"/>
        <v>-5.5228057357728431E-5</v>
      </c>
      <c r="G741" s="57">
        <f t="shared" si="56"/>
        <v>149.43970817746251</v>
      </c>
      <c r="H741" s="57">
        <f t="shared" si="59"/>
        <v>102.93563028594831</v>
      </c>
    </row>
    <row r="742" spans="1:8" x14ac:dyDescent="0.25">
      <c r="A742" s="1">
        <v>41619</v>
      </c>
      <c r="B742" s="3">
        <v>45.259450000000001</v>
      </c>
      <c r="C742" s="11">
        <f t="shared" si="57"/>
        <v>-1.6531818357080807E-3</v>
      </c>
      <c r="D742" s="3">
        <v>85.18</v>
      </c>
      <c r="E742" s="58">
        <f t="shared" si="55"/>
        <v>10851.8</v>
      </c>
      <c r="F742" s="11">
        <f t="shared" si="58"/>
        <v>-1.0218275036851887E-3</v>
      </c>
      <c r="G742" s="57">
        <f t="shared" si="56"/>
        <v>149.19265716637003</v>
      </c>
      <c r="H742" s="57">
        <f t="shared" si="59"/>
        <v>102.83044782781296</v>
      </c>
    </row>
    <row r="743" spans="1:8" x14ac:dyDescent="0.25">
      <c r="A743" s="1">
        <v>41620</v>
      </c>
      <c r="B743" s="3">
        <v>44.664549000000001</v>
      </c>
      <c r="C743" s="11">
        <f t="shared" si="57"/>
        <v>-1.3144238385574727E-2</v>
      </c>
      <c r="D743" s="3">
        <v>84.959998999999996</v>
      </c>
      <c r="E743" s="58">
        <f t="shared" si="55"/>
        <v>10849.599990000001</v>
      </c>
      <c r="F743" s="11">
        <f t="shared" si="58"/>
        <v>-2.0273226561479718E-4</v>
      </c>
      <c r="G743" s="57">
        <f t="shared" si="56"/>
        <v>147.23163331519794</v>
      </c>
      <c r="H743" s="57">
        <f t="shared" si="59"/>
        <v>102.80960077815064</v>
      </c>
    </row>
    <row r="744" spans="1:8" x14ac:dyDescent="0.25">
      <c r="A744" s="1">
        <v>41621</v>
      </c>
      <c r="B744" s="3">
        <v>44.92895</v>
      </c>
      <c r="C744" s="11">
        <f t="shared" si="57"/>
        <v>5.9197060290477679E-3</v>
      </c>
      <c r="D744" s="3">
        <v>84.849997999999999</v>
      </c>
      <c r="E744" s="58">
        <f t="shared" si="55"/>
        <v>10848.499980000001</v>
      </c>
      <c r="F744" s="11">
        <f t="shared" si="58"/>
        <v>-1.0138714800674519E-4</v>
      </c>
      <c r="G744" s="57">
        <f t="shared" si="56"/>
        <v>148.10320130260044</v>
      </c>
      <c r="H744" s="57">
        <f t="shared" si="59"/>
        <v>102.79917720594003</v>
      </c>
    </row>
    <row r="745" spans="1:8" x14ac:dyDescent="0.25">
      <c r="A745" s="1">
        <v>41624</v>
      </c>
      <c r="B745" s="3">
        <v>45.089477000000002</v>
      </c>
      <c r="C745" s="11">
        <f t="shared" si="57"/>
        <v>3.5729078912372057E-3</v>
      </c>
      <c r="D745" s="3">
        <v>85.32</v>
      </c>
      <c r="E745" s="58">
        <f t="shared" si="55"/>
        <v>10853.2</v>
      </c>
      <c r="F745" s="11">
        <f t="shared" si="58"/>
        <v>4.3324146275199808E-4</v>
      </c>
      <c r="G745" s="57">
        <f t="shared" si="56"/>
        <v>148.63236039925198</v>
      </c>
      <c r="H745" s="57">
        <f t="shared" si="59"/>
        <v>102.84371407184243</v>
      </c>
    </row>
    <row r="746" spans="1:8" x14ac:dyDescent="0.25">
      <c r="A746" s="1">
        <v>41625</v>
      </c>
      <c r="B746" s="3">
        <v>44.711762</v>
      </c>
      <c r="C746" s="11">
        <f t="shared" si="57"/>
        <v>-8.3770100061263068E-3</v>
      </c>
      <c r="D746" s="3">
        <v>85.150002000000001</v>
      </c>
      <c r="E746" s="58">
        <f t="shared" si="55"/>
        <v>10851.500019999999</v>
      </c>
      <c r="F746" s="11">
        <f t="shared" si="58"/>
        <v>-1.5663398813264593E-4</v>
      </c>
      <c r="G746" s="57">
        <f t="shared" si="56"/>
        <v>147.38726562895326</v>
      </c>
      <c r="H746" s="57">
        <f t="shared" si="59"/>
        <v>102.82760525075298</v>
      </c>
    </row>
    <row r="747" spans="1:8" x14ac:dyDescent="0.25">
      <c r="A747" s="1">
        <v>41626</v>
      </c>
      <c r="B747" s="3">
        <v>45.533290000000001</v>
      </c>
      <c r="C747" s="11">
        <f t="shared" si="57"/>
        <v>1.8373867708456684E-2</v>
      </c>
      <c r="D747" s="3">
        <v>86.139999000000003</v>
      </c>
      <c r="E747" s="58">
        <f t="shared" si="55"/>
        <v>10861.39999</v>
      </c>
      <c r="F747" s="11">
        <f t="shared" si="58"/>
        <v>9.123135033639704E-4</v>
      </c>
      <c r="G747" s="57">
        <f t="shared" si="56"/>
        <v>150.09533974953081</v>
      </c>
      <c r="H747" s="57">
        <f t="shared" si="59"/>
        <v>102.92141626354181</v>
      </c>
    </row>
    <row r="748" spans="1:8" x14ac:dyDescent="0.25">
      <c r="A748" s="1">
        <v>41627</v>
      </c>
      <c r="B748" s="3">
        <v>45.136690000000002</v>
      </c>
      <c r="C748" s="11">
        <f t="shared" si="57"/>
        <v>-8.7101107782898927E-3</v>
      </c>
      <c r="D748" s="3">
        <v>85.900002000000001</v>
      </c>
      <c r="E748" s="58">
        <f t="shared" si="55"/>
        <v>10859.000019999999</v>
      </c>
      <c r="F748" s="11">
        <f t="shared" si="58"/>
        <v>-2.2096322778003078E-4</v>
      </c>
      <c r="G748" s="57">
        <f t="shared" si="56"/>
        <v>148.78799271300733</v>
      </c>
      <c r="H748" s="57">
        <f t="shared" si="59"/>
        <v>102.89867441519654</v>
      </c>
    </row>
    <row r="749" spans="1:8" x14ac:dyDescent="0.25">
      <c r="A749" s="1">
        <v>41628</v>
      </c>
      <c r="B749" s="3">
        <v>45.722144</v>
      </c>
      <c r="C749" s="11">
        <f t="shared" si="57"/>
        <v>1.2970689698336289E-2</v>
      </c>
      <c r="D749" s="3">
        <v>86.5</v>
      </c>
      <c r="E749" s="58">
        <f t="shared" si="55"/>
        <v>10865</v>
      </c>
      <c r="F749" s="11">
        <f t="shared" si="58"/>
        <v>5.5253522322035187E-4</v>
      </c>
      <c r="G749" s="57">
        <f t="shared" si="56"/>
        <v>150.71787559732607</v>
      </c>
      <c r="H749" s="57">
        <f t="shared" si="59"/>
        <v>102.95552955723362</v>
      </c>
    </row>
    <row r="750" spans="1:8" x14ac:dyDescent="0.25">
      <c r="A750" s="1">
        <v>41631</v>
      </c>
      <c r="B750" s="3">
        <v>45.504959999999997</v>
      </c>
      <c r="C750" s="11">
        <f t="shared" si="57"/>
        <v>-4.7500834606531827E-3</v>
      </c>
      <c r="D750" s="3">
        <v>87.410004000000001</v>
      </c>
      <c r="E750" s="58">
        <f t="shared" si="55"/>
        <v>10874.100039999999</v>
      </c>
      <c r="F750" s="11">
        <f t="shared" si="58"/>
        <v>8.3755545329032241E-4</v>
      </c>
      <c r="G750" s="57">
        <f t="shared" si="56"/>
        <v>150.00195310922643</v>
      </c>
      <c r="H750" s="57">
        <f t="shared" si="59"/>
        <v>103.04176052246066</v>
      </c>
    </row>
    <row r="751" spans="1:8" x14ac:dyDescent="0.25">
      <c r="A751" s="1">
        <v>41632</v>
      </c>
      <c r="B751" s="3">
        <v>45.797688000000001</v>
      </c>
      <c r="C751" s="11">
        <f t="shared" si="57"/>
        <v>6.4328811628447512E-3</v>
      </c>
      <c r="D751" s="3">
        <v>87.449996999999996</v>
      </c>
      <c r="E751" s="58">
        <f t="shared" si="55"/>
        <v>10874.499970000001</v>
      </c>
      <c r="F751" s="11">
        <f t="shared" si="58"/>
        <v>3.6778215993073076E-5</v>
      </c>
      <c r="G751" s="57">
        <f t="shared" si="56"/>
        <v>150.96689784777269</v>
      </c>
      <c r="H751" s="57">
        <f t="shared" si="59"/>
        <v>103.04555021458548</v>
      </c>
    </row>
    <row r="752" spans="1:8" x14ac:dyDescent="0.25">
      <c r="A752" s="1">
        <v>41634</v>
      </c>
      <c r="B752" s="3">
        <v>45.882674000000002</v>
      </c>
      <c r="C752" s="11">
        <f t="shared" si="57"/>
        <v>1.8556831951866363E-3</v>
      </c>
      <c r="D752" s="3">
        <v>87.739998</v>
      </c>
      <c r="E752" s="58">
        <f t="shared" si="55"/>
        <v>10877.39998</v>
      </c>
      <c r="F752" s="11">
        <f t="shared" si="58"/>
        <v>2.6667984808494908E-4</v>
      </c>
      <c r="G752" s="57">
        <f t="shared" si="56"/>
        <v>151.24704458313823</v>
      </c>
      <c r="H752" s="57">
        <f t="shared" si="59"/>
        <v>103.07303038626254</v>
      </c>
    </row>
    <row r="753" spans="1:8" x14ac:dyDescent="0.25">
      <c r="A753" s="1">
        <v>41635</v>
      </c>
      <c r="B753" s="3">
        <v>46.080972000000003</v>
      </c>
      <c r="C753" s="11">
        <f t="shared" si="57"/>
        <v>4.3218492453164607E-3</v>
      </c>
      <c r="D753" s="3">
        <v>87.519997000000004</v>
      </c>
      <c r="E753" s="58">
        <f t="shared" si="55"/>
        <v>10875.19997</v>
      </c>
      <c r="F753" s="11">
        <f t="shared" si="58"/>
        <v>-2.0225513487097814E-4</v>
      </c>
      <c r="G753" s="57">
        <f t="shared" si="56"/>
        <v>151.90071150862622</v>
      </c>
      <c r="H753" s="57">
        <f t="shared" si="59"/>
        <v>103.05218333660021</v>
      </c>
    </row>
    <row r="754" spans="1:8" x14ac:dyDescent="0.25">
      <c r="A754" s="1">
        <v>41638</v>
      </c>
      <c r="B754" s="3">
        <v>46.118744</v>
      </c>
      <c r="C754" s="11">
        <f t="shared" si="57"/>
        <v>8.1968757082634468E-4</v>
      </c>
      <c r="D754" s="3">
        <v>87.389999000000003</v>
      </c>
      <c r="E754" s="58">
        <f t="shared" si="55"/>
        <v>10873.89999</v>
      </c>
      <c r="F754" s="11">
        <f t="shared" si="58"/>
        <v>-1.1953619276756873E-4</v>
      </c>
      <c r="G754" s="57">
        <f t="shared" si="56"/>
        <v>152.02522263384952</v>
      </c>
      <c r="H754" s="57">
        <f t="shared" si="59"/>
        <v>103.03986487094777</v>
      </c>
    </row>
    <row r="755" spans="1:8" x14ac:dyDescent="0.25">
      <c r="A755" s="1">
        <v>41639</v>
      </c>
      <c r="B755" s="3">
        <v>46.005431999999999</v>
      </c>
      <c r="C755" s="11">
        <f t="shared" si="57"/>
        <v>-2.4569619675679053E-3</v>
      </c>
      <c r="D755" s="3">
        <v>87.959998999999996</v>
      </c>
      <c r="E755" s="58">
        <f t="shared" si="55"/>
        <v>10879.599990000001</v>
      </c>
      <c r="F755" s="11">
        <f t="shared" si="58"/>
        <v>5.241909531302143E-4</v>
      </c>
      <c r="G755" s="57">
        <f t="shared" si="56"/>
        <v>151.65170244372712</v>
      </c>
      <c r="H755" s="57">
        <f t="shared" si="59"/>
        <v>103.09387743592487</v>
      </c>
    </row>
    <row r="756" spans="1:8" x14ac:dyDescent="0.25">
      <c r="A756" s="1">
        <v>41641</v>
      </c>
      <c r="B756" s="3">
        <v>45.013931999999997</v>
      </c>
      <c r="C756" s="11">
        <f t="shared" si="57"/>
        <v>-2.1551802839282153E-2</v>
      </c>
      <c r="D756" s="3">
        <v>87.269997000000004</v>
      </c>
      <c r="E756" s="58">
        <f t="shared" si="55"/>
        <v>10872.69997</v>
      </c>
      <c r="F756" s="11">
        <f t="shared" si="58"/>
        <v>-6.3421633206580319E-4</v>
      </c>
      <c r="G756" s="57">
        <f t="shared" si="56"/>
        <v>148.38333485241841</v>
      </c>
      <c r="H756" s="57">
        <f t="shared" si="59"/>
        <v>103.028493615119</v>
      </c>
    </row>
    <row r="757" spans="1:8" x14ac:dyDescent="0.25">
      <c r="A757" s="1">
        <v>41642</v>
      </c>
      <c r="B757" s="3">
        <v>44.947833000000003</v>
      </c>
      <c r="C757" s="11">
        <f t="shared" si="57"/>
        <v>-1.4684120462970028E-3</v>
      </c>
      <c r="D757" s="3">
        <v>86.639999000000003</v>
      </c>
      <c r="E757" s="58">
        <f t="shared" si="55"/>
        <v>10866.39999</v>
      </c>
      <c r="F757" s="11">
        <f t="shared" si="58"/>
        <v>-5.7943105368332703E-4</v>
      </c>
      <c r="G757" s="57">
        <f t="shared" si="56"/>
        <v>148.16544697605141</v>
      </c>
      <c r="H757" s="57">
        <f t="shared" si="59"/>
        <v>102.9687957065042</v>
      </c>
    </row>
    <row r="758" spans="1:8" x14ac:dyDescent="0.25">
      <c r="A758" s="1">
        <v>41645</v>
      </c>
      <c r="B758" s="3">
        <v>45.061149</v>
      </c>
      <c r="C758" s="11">
        <f t="shared" si="57"/>
        <v>2.5210559094138649E-3</v>
      </c>
      <c r="D758" s="3">
        <v>86.32</v>
      </c>
      <c r="E758" s="58">
        <f t="shared" si="55"/>
        <v>10863.2</v>
      </c>
      <c r="F758" s="11">
        <f t="shared" si="58"/>
        <v>-2.9448483425458384E-4</v>
      </c>
      <c r="G758" s="57">
        <f t="shared" si="56"/>
        <v>148.53898035172131</v>
      </c>
      <c r="H758" s="57">
        <f t="shared" si="59"/>
        <v>102.93847295776717</v>
      </c>
    </row>
    <row r="759" spans="1:8" x14ac:dyDescent="0.25">
      <c r="A759" s="1">
        <v>41646</v>
      </c>
      <c r="B759" s="3">
        <v>45.419974000000003</v>
      </c>
      <c r="C759" s="11">
        <f t="shared" si="57"/>
        <v>7.9630681410277192E-3</v>
      </c>
      <c r="D759" s="3">
        <v>87.120002999999997</v>
      </c>
      <c r="E759" s="58">
        <f t="shared" si="55"/>
        <v>10871.20003</v>
      </c>
      <c r="F759" s="11">
        <f t="shared" si="58"/>
        <v>7.3643401575955903E-4</v>
      </c>
      <c r="G759" s="57">
        <f t="shared" si="56"/>
        <v>149.72180637386083</v>
      </c>
      <c r="H759" s="57">
        <f t="shared" si="59"/>
        <v>103.01428035078362</v>
      </c>
    </row>
    <row r="760" spans="1:8" x14ac:dyDescent="0.25">
      <c r="A760" s="1">
        <v>41647</v>
      </c>
      <c r="B760" s="3">
        <v>45.061149</v>
      </c>
      <c r="C760" s="11">
        <f t="shared" si="57"/>
        <v>-7.9001586394567957E-3</v>
      </c>
      <c r="D760" s="3">
        <v>87.309997999999993</v>
      </c>
      <c r="E760" s="58">
        <f t="shared" si="55"/>
        <v>10873.099979999999</v>
      </c>
      <c r="F760" s="11">
        <f t="shared" si="58"/>
        <v>1.7476911424277051E-4</v>
      </c>
      <c r="G760" s="57">
        <f t="shared" si="56"/>
        <v>148.53898035172131</v>
      </c>
      <c r="H760" s="57">
        <f t="shared" si="59"/>
        <v>103.0322840653149</v>
      </c>
    </row>
    <row r="761" spans="1:8" x14ac:dyDescent="0.25">
      <c r="A761" s="1">
        <v>41648</v>
      </c>
      <c r="B761" s="3">
        <v>45.297220000000003</v>
      </c>
      <c r="C761" s="11">
        <f t="shared" si="57"/>
        <v>5.2389032512242997E-3</v>
      </c>
      <c r="D761" s="3">
        <v>87.019997000000004</v>
      </c>
      <c r="E761" s="58">
        <f t="shared" si="55"/>
        <v>10870.19997</v>
      </c>
      <c r="F761" s="11">
        <f t="shared" si="58"/>
        <v>-2.6671418503772313E-4</v>
      </c>
      <c r="G761" s="57">
        <f t="shared" si="56"/>
        <v>149.31716169881949</v>
      </c>
      <c r="H761" s="57">
        <f t="shared" si="59"/>
        <v>103.00480389363784</v>
      </c>
    </row>
    <row r="762" spans="1:8" x14ac:dyDescent="0.25">
      <c r="A762" s="1">
        <v>41649</v>
      </c>
      <c r="B762" s="3">
        <v>45.731589</v>
      </c>
      <c r="C762" s="11">
        <f t="shared" si="57"/>
        <v>9.5893081297262102E-3</v>
      </c>
      <c r="D762" s="3">
        <v>87.300003000000004</v>
      </c>
      <c r="E762" s="58">
        <f t="shared" si="55"/>
        <v>10873.000029999999</v>
      </c>
      <c r="F762" s="11">
        <f t="shared" si="58"/>
        <v>2.5759047742702893E-4</v>
      </c>
      <c r="G762" s="57">
        <f t="shared" si="56"/>
        <v>150.74900997140563</v>
      </c>
      <c r="H762" s="57">
        <f t="shared" si="59"/>
        <v>103.03133695025009</v>
      </c>
    </row>
    <row r="763" spans="1:8" x14ac:dyDescent="0.25">
      <c r="A763" s="1">
        <v>41652</v>
      </c>
      <c r="B763" s="3">
        <v>44.787306999999998</v>
      </c>
      <c r="C763" s="11">
        <f t="shared" si="57"/>
        <v>-2.0648353154752642E-2</v>
      </c>
      <c r="D763" s="3">
        <v>86.010002</v>
      </c>
      <c r="E763" s="58">
        <f t="shared" si="55"/>
        <v>10860.10002</v>
      </c>
      <c r="F763" s="11">
        <f t="shared" si="58"/>
        <v>-1.1864260061074776E-3</v>
      </c>
      <c r="G763" s="57">
        <f t="shared" si="56"/>
        <v>147.63629117578671</v>
      </c>
      <c r="H763" s="57">
        <f t="shared" si="59"/>
        <v>102.90909789264829</v>
      </c>
    </row>
    <row r="764" spans="1:8" x14ac:dyDescent="0.25">
      <c r="A764" s="1">
        <v>41653</v>
      </c>
      <c r="B764" s="3">
        <v>45.363318999999997</v>
      </c>
      <c r="C764" s="11">
        <f t="shared" si="57"/>
        <v>1.2861054584058796E-2</v>
      </c>
      <c r="D764" s="3">
        <v>87.650002000000001</v>
      </c>
      <c r="E764" s="58">
        <f t="shared" si="55"/>
        <v>10876.500019999999</v>
      </c>
      <c r="F764" s="11">
        <f t="shared" si="58"/>
        <v>1.5101150053680294E-3</v>
      </c>
      <c r="G764" s="57">
        <f t="shared" si="56"/>
        <v>149.53504957518652</v>
      </c>
      <c r="H764" s="57">
        <f t="shared" si="59"/>
        <v>103.06450246556487</v>
      </c>
    </row>
    <row r="765" spans="1:8" x14ac:dyDescent="0.25">
      <c r="A765" s="1">
        <v>41654</v>
      </c>
      <c r="B765" s="3">
        <v>45.391646999999999</v>
      </c>
      <c r="C765" s="11">
        <f t="shared" si="57"/>
        <v>6.2446929864196901E-4</v>
      </c>
      <c r="D765" s="3">
        <v>88.370002999999997</v>
      </c>
      <c r="E765" s="58">
        <f t="shared" si="55"/>
        <v>10883.70003</v>
      </c>
      <c r="F765" s="11">
        <f t="shared" si="58"/>
        <v>6.6197857645022785E-4</v>
      </c>
      <c r="G765" s="57">
        <f t="shared" si="56"/>
        <v>149.62842962271711</v>
      </c>
      <c r="H765" s="57">
        <f t="shared" si="59"/>
        <v>103.13272895818956</v>
      </c>
    </row>
    <row r="766" spans="1:8" x14ac:dyDescent="0.25">
      <c r="A766" s="1">
        <v>41655</v>
      </c>
      <c r="B766" s="3">
        <v>45.656044999999999</v>
      </c>
      <c r="C766" s="11">
        <f t="shared" si="57"/>
        <v>5.8248161825897159E-3</v>
      </c>
      <c r="D766" s="3">
        <v>88.379997000000003</v>
      </c>
      <c r="E766" s="58">
        <f t="shared" si="55"/>
        <v>10883.79997</v>
      </c>
      <c r="F766" s="11">
        <f t="shared" si="58"/>
        <v>9.1825390009449336E-6</v>
      </c>
      <c r="G766" s="57">
        <f t="shared" si="56"/>
        <v>150.49998772095901</v>
      </c>
      <c r="H766" s="57">
        <f t="shared" si="59"/>
        <v>103.13367597849549</v>
      </c>
    </row>
    <row r="767" spans="1:8" x14ac:dyDescent="0.25">
      <c r="A767" s="1">
        <v>41656</v>
      </c>
      <c r="B767" s="3">
        <v>45.788246999999998</v>
      </c>
      <c r="C767" s="11">
        <f t="shared" si="57"/>
        <v>2.8956077995805265E-3</v>
      </c>
      <c r="D767" s="3">
        <v>87.879997000000003</v>
      </c>
      <c r="E767" s="58">
        <f t="shared" si="55"/>
        <v>10878.79997</v>
      </c>
      <c r="F767" s="11">
        <f t="shared" si="58"/>
        <v>-4.5939837315845121E-4</v>
      </c>
      <c r="G767" s="57">
        <f t="shared" si="56"/>
        <v>150.93577665924059</v>
      </c>
      <c r="H767" s="57">
        <f t="shared" si="59"/>
        <v>103.08629653553312</v>
      </c>
    </row>
    <row r="768" spans="1:8" x14ac:dyDescent="0.25">
      <c r="A768" s="1">
        <v>41660</v>
      </c>
      <c r="B768" s="3">
        <v>46.883614000000001</v>
      </c>
      <c r="C768" s="11">
        <f t="shared" si="57"/>
        <v>2.392244892013453E-2</v>
      </c>
      <c r="D768" s="3">
        <v>88.550003000000004</v>
      </c>
      <c r="E768" s="58">
        <f t="shared" si="55"/>
        <v>10885.500029999999</v>
      </c>
      <c r="F768" s="11">
        <f t="shared" si="58"/>
        <v>6.1588226812476371E-4</v>
      </c>
      <c r="G768" s="57">
        <f t="shared" si="56"/>
        <v>154.54653006659211</v>
      </c>
      <c r="H768" s="57">
        <f t="shared" si="59"/>
        <v>103.14978555765602</v>
      </c>
    </row>
    <row r="769" spans="1:8" x14ac:dyDescent="0.25">
      <c r="A769" s="1">
        <v>41661</v>
      </c>
      <c r="B769" s="3">
        <v>46.685312000000003</v>
      </c>
      <c r="C769" s="11">
        <f t="shared" si="57"/>
        <v>-4.2296654007943626E-3</v>
      </c>
      <c r="D769" s="3">
        <v>88.779999000000004</v>
      </c>
      <c r="E769" s="58">
        <f t="shared" si="55"/>
        <v>10887.79999</v>
      </c>
      <c r="F769" s="11">
        <f t="shared" si="58"/>
        <v>2.112865733004167E-4</v>
      </c>
      <c r="G769" s="57">
        <f t="shared" si="56"/>
        <v>153.89284995555661</v>
      </c>
      <c r="H769" s="57">
        <f t="shared" si="59"/>
        <v>103.17157972238316</v>
      </c>
    </row>
    <row r="770" spans="1:8" x14ac:dyDescent="0.25">
      <c r="A770" s="1">
        <v>41662</v>
      </c>
      <c r="B770" s="3">
        <v>46.354815000000002</v>
      </c>
      <c r="C770" s="11">
        <f t="shared" si="57"/>
        <v>-7.0792501076141707E-3</v>
      </c>
      <c r="D770" s="3">
        <v>88.480002999999996</v>
      </c>
      <c r="E770" s="58">
        <f t="shared" si="55"/>
        <v>10884.80003</v>
      </c>
      <c r="F770" s="11">
        <f t="shared" si="58"/>
        <v>-2.7553408427363952E-4</v>
      </c>
      <c r="G770" s="57">
        <f t="shared" si="56"/>
        <v>152.80340398094771</v>
      </c>
      <c r="H770" s="57">
        <f t="shared" si="59"/>
        <v>103.14315243564128</v>
      </c>
    </row>
    <row r="771" spans="1:8" x14ac:dyDescent="0.25">
      <c r="A771" s="1">
        <v>41663</v>
      </c>
      <c r="B771" s="3">
        <v>45.769361000000004</v>
      </c>
      <c r="C771" s="11">
        <f t="shared" si="57"/>
        <v>-1.2629842228903267E-2</v>
      </c>
      <c r="D771" s="3">
        <v>86.739998</v>
      </c>
      <c r="E771" s="58">
        <f t="shared" ref="E771:E834" si="60">10000+(10*D771)</f>
        <v>10867.39998</v>
      </c>
      <c r="F771" s="11">
        <f t="shared" si="58"/>
        <v>-1.5985640482179984E-3</v>
      </c>
      <c r="G771" s="57">
        <f t="shared" ref="G771:G834" si="61">G770*(1+C771)</f>
        <v>150.87352109662896</v>
      </c>
      <c r="H771" s="57">
        <f t="shared" si="59"/>
        <v>102.9782715003378</v>
      </c>
    </row>
    <row r="772" spans="1:8" x14ac:dyDescent="0.25">
      <c r="A772" s="1">
        <v>41666</v>
      </c>
      <c r="B772" s="3">
        <v>46.317042999999998</v>
      </c>
      <c r="C772" s="11">
        <f t="shared" ref="C772:C835" si="62">(B772-B771)/B771</f>
        <v>1.1966127296380533E-2</v>
      </c>
      <c r="D772" s="3">
        <v>85.900002000000001</v>
      </c>
      <c r="E772" s="58">
        <f t="shared" si="60"/>
        <v>10859.000019999999</v>
      </c>
      <c r="F772" s="11">
        <f t="shared" ref="F772:F835" si="63">(E772-E771)/E771</f>
        <v>-7.7295029312067769E-4</v>
      </c>
      <c r="G772" s="57">
        <f t="shared" si="61"/>
        <v>152.67889285572437</v>
      </c>
      <c r="H772" s="57">
        <f t="shared" ref="H772:H835" si="64">H771*(1+F772)</f>
        <v>102.89867441519655</v>
      </c>
    </row>
    <row r="773" spans="1:8" x14ac:dyDescent="0.25">
      <c r="A773" s="1">
        <v>41667</v>
      </c>
      <c r="B773" s="3">
        <v>46.250942999999999</v>
      </c>
      <c r="C773" s="11">
        <f t="shared" si="62"/>
        <v>-1.4271204662179907E-3</v>
      </c>
      <c r="D773" s="3">
        <v>85.849997999999999</v>
      </c>
      <c r="E773" s="58">
        <f t="shared" si="60"/>
        <v>10858.499980000001</v>
      </c>
      <c r="F773" s="11">
        <f t="shared" si="63"/>
        <v>-4.6048438997883852E-5</v>
      </c>
      <c r="G773" s="57">
        <f t="shared" si="61"/>
        <v>152.46100168297048</v>
      </c>
      <c r="H773" s="57">
        <f t="shared" si="64"/>
        <v>102.89393609186477</v>
      </c>
    </row>
    <row r="774" spans="1:8" x14ac:dyDescent="0.25">
      <c r="A774" s="1">
        <v>41668</v>
      </c>
      <c r="B774" s="3">
        <v>45.231119999999997</v>
      </c>
      <c r="C774" s="11">
        <f t="shared" si="62"/>
        <v>-2.2049777449943072E-2</v>
      </c>
      <c r="D774" s="3">
        <v>84.93</v>
      </c>
      <c r="E774" s="58">
        <f t="shared" si="60"/>
        <v>10849.3</v>
      </c>
      <c r="F774" s="11">
        <f t="shared" si="63"/>
        <v>-8.4726067292410973E-4</v>
      </c>
      <c r="G774" s="57">
        <f t="shared" si="61"/>
        <v>149.09927052606557</v>
      </c>
      <c r="H774" s="57">
        <f t="shared" si="64"/>
        <v>102.80675810633177</v>
      </c>
    </row>
    <row r="775" spans="1:8" x14ac:dyDescent="0.25">
      <c r="A775" s="1">
        <v>41669</v>
      </c>
      <c r="B775" s="3">
        <v>45.59939</v>
      </c>
      <c r="C775" s="11">
        <f t="shared" si="62"/>
        <v>8.141960667788075E-3</v>
      </c>
      <c r="D775" s="3">
        <v>86.5</v>
      </c>
      <c r="E775" s="58">
        <f t="shared" si="60"/>
        <v>10865</v>
      </c>
      <c r="F775" s="11">
        <f t="shared" si="63"/>
        <v>1.4470979694543177E-3</v>
      </c>
      <c r="G775" s="57">
        <f t="shared" si="61"/>
        <v>150.3132309222847</v>
      </c>
      <c r="H775" s="57">
        <f t="shared" si="64"/>
        <v>102.95552955723362</v>
      </c>
    </row>
    <row r="776" spans="1:8" x14ac:dyDescent="0.25">
      <c r="A776" s="1">
        <v>41670</v>
      </c>
      <c r="B776" s="3">
        <v>45.212234000000002</v>
      </c>
      <c r="C776" s="11">
        <f t="shared" si="62"/>
        <v>-8.4903767353027623E-3</v>
      </c>
      <c r="D776" s="3">
        <v>86.269997000000004</v>
      </c>
      <c r="E776" s="58">
        <f t="shared" si="60"/>
        <v>10862.69997</v>
      </c>
      <c r="F776" s="11">
        <f t="shared" si="63"/>
        <v>-2.1169167050164137E-4</v>
      </c>
      <c r="G776" s="57">
        <f t="shared" si="61"/>
        <v>149.03701496345394</v>
      </c>
      <c r="H776" s="57">
        <f t="shared" si="64"/>
        <v>102.93373472919427</v>
      </c>
    </row>
    <row r="777" spans="1:8" x14ac:dyDescent="0.25">
      <c r="A777" s="1">
        <v>41673</v>
      </c>
      <c r="B777" s="3">
        <v>44.589008</v>
      </c>
      <c r="C777" s="11">
        <f t="shared" si="62"/>
        <v>-1.3784454888913529E-2</v>
      </c>
      <c r="D777" s="3">
        <v>84.290001000000004</v>
      </c>
      <c r="E777" s="58">
        <f t="shared" si="60"/>
        <v>10842.900009999999</v>
      </c>
      <c r="F777" s="11">
        <f t="shared" si="63"/>
        <v>-1.8227475723975356E-3</v>
      </c>
      <c r="G777" s="57">
        <f t="shared" si="61"/>
        <v>146.98262095391186</v>
      </c>
      <c r="H777" s="57">
        <f t="shared" si="64"/>
        <v>102.74611251409883</v>
      </c>
    </row>
    <row r="778" spans="1:8" x14ac:dyDescent="0.25">
      <c r="A778" s="1">
        <v>41674</v>
      </c>
      <c r="B778" s="3">
        <v>44.673994</v>
      </c>
      <c r="C778" s="11">
        <f t="shared" si="62"/>
        <v>1.9059854392813734E-3</v>
      </c>
      <c r="D778" s="3">
        <v>84.910004000000001</v>
      </c>
      <c r="E778" s="58">
        <f t="shared" si="60"/>
        <v>10849.100039999999</v>
      </c>
      <c r="F778" s="11">
        <f t="shared" si="63"/>
        <v>5.7180551275783369E-4</v>
      </c>
      <c r="G778" s="57">
        <f t="shared" si="61"/>
        <v>147.26276768927744</v>
      </c>
      <c r="H778" s="57">
        <f t="shared" si="64"/>
        <v>102.80486330764883</v>
      </c>
    </row>
    <row r="779" spans="1:8" x14ac:dyDescent="0.25">
      <c r="A779" s="1">
        <v>41675</v>
      </c>
      <c r="B779" s="3">
        <v>44.919505999999998</v>
      </c>
      <c r="C779" s="11">
        <f t="shared" si="62"/>
        <v>5.4956357830911193E-3</v>
      </c>
      <c r="D779" s="3">
        <v>84.690002000000007</v>
      </c>
      <c r="E779" s="58">
        <f t="shared" si="60"/>
        <v>10846.900020000001</v>
      </c>
      <c r="F779" s="11">
        <f t="shared" si="63"/>
        <v>-2.0278364029155025E-4</v>
      </c>
      <c r="G779" s="57">
        <f t="shared" si="61"/>
        <v>148.07207022490766</v>
      </c>
      <c r="H779" s="57">
        <f t="shared" si="64"/>
        <v>102.78401616322763</v>
      </c>
    </row>
    <row r="780" spans="1:8" x14ac:dyDescent="0.25">
      <c r="A780" s="1">
        <v>41676</v>
      </c>
      <c r="B780" s="3">
        <v>45.193348</v>
      </c>
      <c r="C780" s="11">
        <f t="shared" si="62"/>
        <v>6.0962825370341764E-3</v>
      </c>
      <c r="D780" s="3">
        <v>85.769997000000004</v>
      </c>
      <c r="E780" s="58">
        <f t="shared" si="60"/>
        <v>10857.69997</v>
      </c>
      <c r="F780" s="11">
        <f t="shared" si="63"/>
        <v>9.9567157253088756E-4</v>
      </c>
      <c r="G780" s="57">
        <f t="shared" si="61"/>
        <v>148.97475940084226</v>
      </c>
      <c r="H780" s="57">
        <f t="shared" si="64"/>
        <v>102.88635528623193</v>
      </c>
    </row>
    <row r="781" spans="1:8" x14ac:dyDescent="0.25">
      <c r="A781" s="1">
        <v>41677</v>
      </c>
      <c r="B781" s="3">
        <v>46.165958000000003</v>
      </c>
      <c r="C781" s="11">
        <f t="shared" si="62"/>
        <v>2.1521087572445464E-2</v>
      </c>
      <c r="D781" s="3">
        <v>87.300003000000004</v>
      </c>
      <c r="E781" s="58">
        <f t="shared" si="60"/>
        <v>10873.000029999999</v>
      </c>
      <c r="F781" s="11">
        <f t="shared" si="63"/>
        <v>1.4091437452014596E-3</v>
      </c>
      <c r="G781" s="57">
        <f t="shared" si="61"/>
        <v>152.18085824399176</v>
      </c>
      <c r="H781" s="57">
        <f t="shared" si="64"/>
        <v>103.03133695025011</v>
      </c>
    </row>
    <row r="782" spans="1:8" x14ac:dyDescent="0.25">
      <c r="A782" s="1">
        <v>41680</v>
      </c>
      <c r="B782" s="3">
        <v>45.986545999999997</v>
      </c>
      <c r="C782" s="11">
        <f t="shared" si="62"/>
        <v>-3.8862401599032417E-3</v>
      </c>
      <c r="D782" s="3">
        <v>87.800003000000004</v>
      </c>
      <c r="E782" s="58">
        <f t="shared" si="60"/>
        <v>10878.000029999999</v>
      </c>
      <c r="F782" s="11">
        <f t="shared" si="63"/>
        <v>4.5985468465045156E-4</v>
      </c>
      <c r="G782" s="57">
        <f t="shared" si="61"/>
        <v>151.58944688111541</v>
      </c>
      <c r="H782" s="57">
        <f t="shared" si="64"/>
        <v>103.07871639321247</v>
      </c>
    </row>
    <row r="783" spans="1:8" x14ac:dyDescent="0.25">
      <c r="A783" s="1">
        <v>41681</v>
      </c>
      <c r="B783" s="3">
        <v>46.175403000000003</v>
      </c>
      <c r="C783" s="11">
        <f t="shared" si="62"/>
        <v>4.1067881027639225E-3</v>
      </c>
      <c r="D783" s="3">
        <v>88.800003000000004</v>
      </c>
      <c r="E783" s="58">
        <f t="shared" si="60"/>
        <v>10888.000029999999</v>
      </c>
      <c r="F783" s="11">
        <f t="shared" si="63"/>
        <v>9.1928663103708419E-4</v>
      </c>
      <c r="G783" s="57">
        <f t="shared" si="61"/>
        <v>152.21199261807132</v>
      </c>
      <c r="H783" s="57">
        <f t="shared" si="64"/>
        <v>103.17347527913721</v>
      </c>
    </row>
    <row r="784" spans="1:8" x14ac:dyDescent="0.25">
      <c r="A784" s="1">
        <v>41682</v>
      </c>
      <c r="B784" s="3">
        <v>47.20467</v>
      </c>
      <c r="C784" s="11">
        <f t="shared" si="62"/>
        <v>2.2290373946492619E-2</v>
      </c>
      <c r="D784" s="3">
        <v>88.970000999999996</v>
      </c>
      <c r="E784" s="58">
        <f t="shared" si="60"/>
        <v>10889.70001</v>
      </c>
      <c r="F784" s="11">
        <f t="shared" si="63"/>
        <v>1.5613335739504336E-4</v>
      </c>
      <c r="G784" s="57">
        <f t="shared" si="61"/>
        <v>155.60485485266889</v>
      </c>
      <c r="H784" s="57">
        <f t="shared" si="64"/>
        <v>103.18958410022664</v>
      </c>
    </row>
    <row r="785" spans="1:8" x14ac:dyDescent="0.25">
      <c r="A785" s="1">
        <v>41683</v>
      </c>
      <c r="B785" s="3">
        <v>47.280211000000001</v>
      </c>
      <c r="C785" s="11">
        <f t="shared" si="62"/>
        <v>1.6002865818149177E-3</v>
      </c>
      <c r="D785" s="3">
        <v>89.629997000000003</v>
      </c>
      <c r="E785" s="58">
        <f t="shared" si="60"/>
        <v>10896.29997</v>
      </c>
      <c r="F785" s="11">
        <f t="shared" si="63"/>
        <v>6.0607362865265516E-4</v>
      </c>
      <c r="G785" s="57">
        <f t="shared" si="61"/>
        <v>155.85386721395489</v>
      </c>
      <c r="H785" s="57">
        <f t="shared" si="64"/>
        <v>103.25212458590141</v>
      </c>
    </row>
    <row r="786" spans="1:8" x14ac:dyDescent="0.25">
      <c r="A786" s="1">
        <v>41684</v>
      </c>
      <c r="B786" s="3">
        <v>47.497396000000002</v>
      </c>
      <c r="C786" s="11">
        <f t="shared" si="62"/>
        <v>4.5935708704853417E-3</v>
      </c>
      <c r="D786" s="3">
        <v>89.809997999999993</v>
      </c>
      <c r="E786" s="58">
        <f t="shared" si="60"/>
        <v>10898.099979999999</v>
      </c>
      <c r="F786" s="11">
        <f t="shared" si="63"/>
        <v>1.6519460779850574E-4</v>
      </c>
      <c r="G786" s="57">
        <f t="shared" si="61"/>
        <v>156.56979299844141</v>
      </c>
      <c r="H786" s="57">
        <f t="shared" si="64"/>
        <v>103.26918128012674</v>
      </c>
    </row>
    <row r="787" spans="1:8" x14ac:dyDescent="0.25">
      <c r="A787" s="1">
        <v>41688</v>
      </c>
      <c r="B787" s="3">
        <v>47.799565999999999</v>
      </c>
      <c r="C787" s="11">
        <f t="shared" si="62"/>
        <v>6.3618224460136024E-3</v>
      </c>
      <c r="D787" s="3">
        <v>90.25</v>
      </c>
      <c r="E787" s="58">
        <f t="shared" si="60"/>
        <v>10902.5</v>
      </c>
      <c r="F787" s="11">
        <f t="shared" si="63"/>
        <v>4.0374193740888678E-4</v>
      </c>
      <c r="G787" s="57">
        <f t="shared" si="61"/>
        <v>157.5658622219066</v>
      </c>
      <c r="H787" s="57">
        <f t="shared" si="64"/>
        <v>103.31087537945142</v>
      </c>
    </row>
    <row r="788" spans="1:8" x14ac:dyDescent="0.25">
      <c r="A788" s="1">
        <v>41689</v>
      </c>
      <c r="B788" s="3">
        <v>48.120621999999997</v>
      </c>
      <c r="C788" s="11">
        <f t="shared" si="62"/>
        <v>6.7167137040532688E-3</v>
      </c>
      <c r="D788" s="3">
        <v>89.629997000000003</v>
      </c>
      <c r="E788" s="58">
        <f t="shared" si="60"/>
        <v>10896.29997</v>
      </c>
      <c r="F788" s="11">
        <f t="shared" si="63"/>
        <v>-5.6867966062829349E-4</v>
      </c>
      <c r="G788" s="57">
        <f t="shared" si="61"/>
        <v>158.62418700798347</v>
      </c>
      <c r="H788" s="57">
        <f t="shared" si="64"/>
        <v>103.25212458590141</v>
      </c>
    </row>
    <row r="789" spans="1:8" x14ac:dyDescent="0.25">
      <c r="A789" s="1">
        <v>41690</v>
      </c>
      <c r="B789" s="3">
        <v>48.602207999999997</v>
      </c>
      <c r="C789" s="11">
        <f t="shared" si="62"/>
        <v>1.0007892250436832E-2</v>
      </c>
      <c r="D789" s="3">
        <v>90.050003000000004</v>
      </c>
      <c r="E789" s="58">
        <f t="shared" si="60"/>
        <v>10900.500029999999</v>
      </c>
      <c r="F789" s="11">
        <f t="shared" si="63"/>
        <v>3.8545744991996692E-4</v>
      </c>
      <c r="G789" s="57">
        <f t="shared" si="61"/>
        <v>160.21168077987249</v>
      </c>
      <c r="H789" s="57">
        <f t="shared" si="64"/>
        <v>103.29192388654312</v>
      </c>
    </row>
    <row r="790" spans="1:8" x14ac:dyDescent="0.25">
      <c r="A790" s="1">
        <v>41691</v>
      </c>
      <c r="B790" s="3">
        <v>48.857163999999997</v>
      </c>
      <c r="C790" s="11">
        <f t="shared" si="62"/>
        <v>5.2457699041162896E-3</v>
      </c>
      <c r="D790" s="3">
        <v>89.93</v>
      </c>
      <c r="E790" s="58">
        <f t="shared" si="60"/>
        <v>10899.3</v>
      </c>
      <c r="F790" s="11">
        <f t="shared" si="63"/>
        <v>-1.1008944513529531E-4</v>
      </c>
      <c r="G790" s="57">
        <f t="shared" si="61"/>
        <v>161.05211439319541</v>
      </c>
      <c r="H790" s="57">
        <f t="shared" si="64"/>
        <v>103.28055253595549</v>
      </c>
    </row>
    <row r="791" spans="1:8" x14ac:dyDescent="0.25">
      <c r="A791" s="1">
        <v>41694</v>
      </c>
      <c r="B791" s="3">
        <v>48.866605999999997</v>
      </c>
      <c r="C791" s="11">
        <f t="shared" si="62"/>
        <v>1.9325722630973732E-4</v>
      </c>
      <c r="D791" s="3">
        <v>90.410004000000001</v>
      </c>
      <c r="E791" s="58">
        <f t="shared" si="60"/>
        <v>10904.100039999999</v>
      </c>
      <c r="F791" s="11">
        <f t="shared" si="63"/>
        <v>4.4039892470159377E-4</v>
      </c>
      <c r="G791" s="57">
        <f t="shared" si="61"/>
        <v>161.08323887811434</v>
      </c>
      <c r="H791" s="57">
        <f t="shared" si="64"/>
        <v>103.32603718023491</v>
      </c>
    </row>
    <row r="792" spans="1:8" x14ac:dyDescent="0.25">
      <c r="A792" s="1">
        <v>41695</v>
      </c>
      <c r="B792" s="3">
        <v>49.555931000000001</v>
      </c>
      <c r="C792" s="11">
        <f t="shared" si="62"/>
        <v>1.4106258985942338E-2</v>
      </c>
      <c r="D792" s="3">
        <v>90.309997999999993</v>
      </c>
      <c r="E792" s="58">
        <f t="shared" si="60"/>
        <v>10903.099979999999</v>
      </c>
      <c r="F792" s="11">
        <f t="shared" si="63"/>
        <v>-9.17141255428452E-5</v>
      </c>
      <c r="G792" s="57">
        <f t="shared" si="61"/>
        <v>163.35552076402345</v>
      </c>
      <c r="H792" s="57">
        <f t="shared" si="64"/>
        <v>103.31656072308911</v>
      </c>
    </row>
    <row r="793" spans="1:8" x14ac:dyDescent="0.25">
      <c r="A793" s="1">
        <v>41696</v>
      </c>
      <c r="B793" s="3">
        <v>48.715521000000003</v>
      </c>
      <c r="C793" s="11">
        <f t="shared" si="62"/>
        <v>-1.6958817704383327E-2</v>
      </c>
      <c r="D793" s="3">
        <v>90.230002999999996</v>
      </c>
      <c r="E793" s="58">
        <f t="shared" si="60"/>
        <v>10902.30003</v>
      </c>
      <c r="F793" s="11">
        <f t="shared" si="63"/>
        <v>-7.3369041966605587E-5</v>
      </c>
      <c r="G793" s="57">
        <f t="shared" si="61"/>
        <v>160.58520426638177</v>
      </c>
      <c r="H793" s="57">
        <f t="shared" si="64"/>
        <v>103.30898048600957</v>
      </c>
    </row>
    <row r="794" spans="1:8" x14ac:dyDescent="0.25">
      <c r="A794" s="1">
        <v>41697</v>
      </c>
      <c r="B794" s="3">
        <v>48.772179000000001</v>
      </c>
      <c r="C794" s="11">
        <f t="shared" si="62"/>
        <v>1.1630379566298543E-3</v>
      </c>
      <c r="D794" s="3">
        <v>90.440002000000007</v>
      </c>
      <c r="E794" s="58">
        <f t="shared" si="60"/>
        <v>10904.400020000001</v>
      </c>
      <c r="F794" s="11">
        <f t="shared" si="63"/>
        <v>1.9261898812379468E-4</v>
      </c>
      <c r="G794" s="57">
        <f t="shared" si="61"/>
        <v>160.77197095421673</v>
      </c>
      <c r="H794" s="57">
        <f t="shared" si="64"/>
        <v>103.3288797572949</v>
      </c>
    </row>
    <row r="795" spans="1:8" x14ac:dyDescent="0.25">
      <c r="A795" s="1">
        <v>41698</v>
      </c>
      <c r="B795" s="3">
        <v>49.206547999999998</v>
      </c>
      <c r="C795" s="11">
        <f t="shared" si="62"/>
        <v>8.9060814773110029E-3</v>
      </c>
      <c r="D795" s="3">
        <v>90.339995999999999</v>
      </c>
      <c r="E795" s="58">
        <f t="shared" si="60"/>
        <v>10903.399960000001</v>
      </c>
      <c r="F795" s="11">
        <f t="shared" si="63"/>
        <v>-9.1711602487626199E-5</v>
      </c>
      <c r="G795" s="57">
        <f t="shared" si="61"/>
        <v>162.20381922680286</v>
      </c>
      <c r="H795" s="57">
        <f t="shared" si="64"/>
        <v>103.31940330014911</v>
      </c>
    </row>
    <row r="796" spans="1:8" x14ac:dyDescent="0.25">
      <c r="A796" s="1">
        <v>41701</v>
      </c>
      <c r="B796" s="3">
        <v>48.800505999999999</v>
      </c>
      <c r="C796" s="11">
        <f t="shared" si="62"/>
        <v>-8.2517879530992367E-3</v>
      </c>
      <c r="D796" s="3">
        <v>89.669998000000007</v>
      </c>
      <c r="E796" s="58">
        <f t="shared" si="60"/>
        <v>10896.699979999999</v>
      </c>
      <c r="F796" s="11">
        <f t="shared" si="63"/>
        <v>-6.1448539213278871E-4</v>
      </c>
      <c r="G796" s="57">
        <f t="shared" si="61"/>
        <v>160.86534770536045</v>
      </c>
      <c r="H796" s="57">
        <f t="shared" si="64"/>
        <v>103.25591503609728</v>
      </c>
    </row>
    <row r="797" spans="1:8" x14ac:dyDescent="0.25">
      <c r="A797" s="1">
        <v>41702</v>
      </c>
      <c r="B797" s="3">
        <v>49.055463000000003</v>
      </c>
      <c r="C797" s="11">
        <f t="shared" si="62"/>
        <v>5.2244745167192436E-3</v>
      </c>
      <c r="D797" s="3">
        <v>90.809997999999993</v>
      </c>
      <c r="E797" s="58">
        <f t="shared" si="60"/>
        <v>10908.099979999999</v>
      </c>
      <c r="F797" s="11">
        <f t="shared" si="63"/>
        <v>1.046188297459176E-3</v>
      </c>
      <c r="G797" s="57">
        <f t="shared" si="61"/>
        <v>161.70578461507026</v>
      </c>
      <c r="H797" s="57">
        <f t="shared" si="64"/>
        <v>103.36394016605149</v>
      </c>
    </row>
    <row r="798" spans="1:8" x14ac:dyDescent="0.25">
      <c r="A798" s="1">
        <v>41703</v>
      </c>
      <c r="B798" s="3">
        <v>49.178220000000003</v>
      </c>
      <c r="C798" s="11">
        <f t="shared" si="62"/>
        <v>2.502412422445182E-3</v>
      </c>
      <c r="D798" s="3">
        <v>91.059997999999993</v>
      </c>
      <c r="E798" s="58">
        <f t="shared" si="60"/>
        <v>10910.599979999999</v>
      </c>
      <c r="F798" s="11">
        <f t="shared" si="63"/>
        <v>2.2918748495006003E-4</v>
      </c>
      <c r="G798" s="57">
        <f t="shared" si="61"/>
        <v>162.11043917927225</v>
      </c>
      <c r="H798" s="57">
        <f t="shared" si="64"/>
        <v>103.38762988753268</v>
      </c>
    </row>
    <row r="799" spans="1:8" x14ac:dyDescent="0.25">
      <c r="A799" s="1">
        <v>41704</v>
      </c>
      <c r="B799" s="3">
        <v>49.102676000000002</v>
      </c>
      <c r="C799" s="11">
        <f t="shared" si="62"/>
        <v>-1.536127171743929E-3</v>
      </c>
      <c r="D799" s="3">
        <v>90.980002999999996</v>
      </c>
      <c r="E799" s="58">
        <f t="shared" si="60"/>
        <v>10909.80003</v>
      </c>
      <c r="F799" s="11">
        <f t="shared" si="63"/>
        <v>-7.3318607726897579E-5</v>
      </c>
      <c r="G799" s="57">
        <f t="shared" si="61"/>
        <v>161.86141692882563</v>
      </c>
      <c r="H799" s="57">
        <f t="shared" si="64"/>
        <v>103.38004965045315</v>
      </c>
    </row>
    <row r="800" spans="1:8" x14ac:dyDescent="0.25">
      <c r="A800" s="1">
        <v>41705</v>
      </c>
      <c r="B800" s="3">
        <v>49.376519000000002</v>
      </c>
      <c r="C800" s="11">
        <f t="shared" si="62"/>
        <v>5.5769465598982703E-3</v>
      </c>
      <c r="D800" s="3">
        <v>90.529999000000004</v>
      </c>
      <c r="E800" s="58">
        <f t="shared" si="60"/>
        <v>10905.29999</v>
      </c>
      <c r="F800" s="11">
        <f t="shared" si="63"/>
        <v>-4.124768545368845E-4</v>
      </c>
      <c r="G800" s="57">
        <f t="shared" si="61"/>
        <v>162.7641094011471</v>
      </c>
      <c r="H800" s="57">
        <f t="shared" si="64"/>
        <v>103.33740777275145</v>
      </c>
    </row>
    <row r="801" spans="1:8" x14ac:dyDescent="0.25">
      <c r="A801" s="1">
        <v>41708</v>
      </c>
      <c r="B801" s="3">
        <v>49.555931000000001</v>
      </c>
      <c r="C801" s="11">
        <f t="shared" si="62"/>
        <v>3.6335489749692407E-3</v>
      </c>
      <c r="D801" s="3">
        <v>90.610000999999997</v>
      </c>
      <c r="E801" s="58">
        <f t="shared" si="60"/>
        <v>10906.10001</v>
      </c>
      <c r="F801" s="11">
        <f t="shared" si="63"/>
        <v>7.3360659563165872E-5</v>
      </c>
      <c r="G801" s="57">
        <f t="shared" si="61"/>
        <v>163.35552076402342</v>
      </c>
      <c r="H801" s="57">
        <f t="shared" si="64"/>
        <v>103.34498867314319</v>
      </c>
    </row>
    <row r="802" spans="1:8" x14ac:dyDescent="0.25">
      <c r="A802" s="1">
        <v>41709</v>
      </c>
      <c r="B802" s="3">
        <v>50.037517000000001</v>
      </c>
      <c r="C802" s="11">
        <f t="shared" si="62"/>
        <v>9.7180295129557764E-3</v>
      </c>
      <c r="D802" s="3">
        <v>90.220000999999996</v>
      </c>
      <c r="E802" s="58">
        <f t="shared" si="60"/>
        <v>10902.20001</v>
      </c>
      <c r="F802" s="11">
        <f t="shared" si="63"/>
        <v>-3.5759804113511299E-4</v>
      </c>
      <c r="G802" s="57">
        <f t="shared" si="61"/>
        <v>164.94301453591245</v>
      </c>
      <c r="H802" s="57">
        <f t="shared" si="64"/>
        <v>103.30803270763255</v>
      </c>
    </row>
    <row r="803" spans="1:8" x14ac:dyDescent="0.25">
      <c r="A803" s="1">
        <v>41710</v>
      </c>
      <c r="B803" s="3">
        <v>50.037517000000001</v>
      </c>
      <c r="C803" s="11">
        <f t="shared" si="62"/>
        <v>0</v>
      </c>
      <c r="D803" s="3">
        <v>90.559997999999993</v>
      </c>
      <c r="E803" s="58">
        <f t="shared" si="60"/>
        <v>10905.599979999999</v>
      </c>
      <c r="F803" s="11">
        <f t="shared" si="63"/>
        <v>3.1186090852121276E-4</v>
      </c>
      <c r="G803" s="57">
        <f t="shared" si="61"/>
        <v>164.94301453591245</v>
      </c>
      <c r="H803" s="57">
        <f t="shared" si="64"/>
        <v>103.3402504445703</v>
      </c>
    </row>
    <row r="804" spans="1:8" x14ac:dyDescent="0.25">
      <c r="A804" s="1">
        <v>41711</v>
      </c>
      <c r="B804" s="3">
        <v>49.352333000000002</v>
      </c>
      <c r="C804" s="11">
        <f t="shared" si="62"/>
        <v>-1.3693405290274487E-2</v>
      </c>
      <c r="D804" s="3">
        <v>89.279999000000004</v>
      </c>
      <c r="E804" s="58">
        <f t="shared" si="60"/>
        <v>10892.79999</v>
      </c>
      <c r="F804" s="11">
        <f t="shared" si="63"/>
        <v>-1.1737080053801428E-3</v>
      </c>
      <c r="G804" s="57">
        <f t="shared" si="61"/>
        <v>162.68438298807257</v>
      </c>
      <c r="H804" s="57">
        <f t="shared" si="64"/>
        <v>103.21895916534551</v>
      </c>
    </row>
    <row r="805" spans="1:8" x14ac:dyDescent="0.25">
      <c r="A805" s="1">
        <v>41712</v>
      </c>
      <c r="B805" s="3">
        <v>49.847189</v>
      </c>
      <c r="C805" s="11">
        <f t="shared" si="62"/>
        <v>1.0027003181389594E-2</v>
      </c>
      <c r="D805" s="3">
        <v>88.669998000000007</v>
      </c>
      <c r="E805" s="58">
        <f t="shared" si="60"/>
        <v>10886.699979999999</v>
      </c>
      <c r="F805" s="11">
        <f t="shared" si="63"/>
        <v>-5.6000385627204665E-4</v>
      </c>
      <c r="G805" s="57">
        <f t="shared" si="61"/>
        <v>164.31561981385639</v>
      </c>
      <c r="H805" s="57">
        <f t="shared" si="64"/>
        <v>103.16115615017253</v>
      </c>
    </row>
    <row r="806" spans="1:8" x14ac:dyDescent="0.25">
      <c r="A806" s="1">
        <v>41715</v>
      </c>
      <c r="B806" s="3">
        <v>50.170748000000003</v>
      </c>
      <c r="C806" s="11">
        <f t="shared" si="62"/>
        <v>6.4910179789677419E-3</v>
      </c>
      <c r="D806" s="3">
        <v>89.449996999999996</v>
      </c>
      <c r="E806" s="58">
        <f t="shared" si="60"/>
        <v>10894.499970000001</v>
      </c>
      <c r="F806" s="11">
        <f t="shared" si="63"/>
        <v>7.1646963858017004E-4</v>
      </c>
      <c r="G806" s="57">
        <f t="shared" si="61"/>
        <v>165.38219545629335</v>
      </c>
      <c r="H806" s="57">
        <f t="shared" si="64"/>
        <v>103.23506798643496</v>
      </c>
    </row>
    <row r="807" spans="1:8" x14ac:dyDescent="0.25">
      <c r="A807" s="1">
        <v>41716</v>
      </c>
      <c r="B807" s="3">
        <v>50.218330000000002</v>
      </c>
      <c r="C807" s="11">
        <f t="shared" si="62"/>
        <v>9.4840124767520823E-4</v>
      </c>
      <c r="D807" s="3">
        <v>90.529999000000004</v>
      </c>
      <c r="E807" s="58">
        <f t="shared" si="60"/>
        <v>10905.29999</v>
      </c>
      <c r="F807" s="11">
        <f t="shared" si="63"/>
        <v>9.913277369074853E-4</v>
      </c>
      <c r="G807" s="57">
        <f t="shared" si="61"/>
        <v>165.53904413680738</v>
      </c>
      <c r="H807" s="57">
        <f t="shared" si="64"/>
        <v>103.33740777275145</v>
      </c>
    </row>
    <row r="808" spans="1:8" x14ac:dyDescent="0.25">
      <c r="A808" s="1">
        <v>41717</v>
      </c>
      <c r="B808" s="3">
        <v>49.780574000000001</v>
      </c>
      <c r="C808" s="11">
        <f t="shared" si="62"/>
        <v>-8.7170561028214241E-3</v>
      </c>
      <c r="D808" s="3">
        <v>90.040001000000004</v>
      </c>
      <c r="E808" s="58">
        <f t="shared" si="60"/>
        <v>10900.400009999999</v>
      </c>
      <c r="F808" s="11">
        <f t="shared" si="63"/>
        <v>-4.4932097278326606E-4</v>
      </c>
      <c r="G808" s="57">
        <f t="shared" si="61"/>
        <v>164.09603100185939</v>
      </c>
      <c r="H808" s="57">
        <f t="shared" si="64"/>
        <v>103.29097610816609</v>
      </c>
    </row>
    <row r="809" spans="1:8" x14ac:dyDescent="0.25">
      <c r="A809" s="1">
        <v>41718</v>
      </c>
      <c r="B809" s="3">
        <v>49.999451999999998</v>
      </c>
      <c r="C809" s="11">
        <f t="shared" si="62"/>
        <v>4.3968556891287869E-3</v>
      </c>
      <c r="D809" s="3">
        <v>90.290001000000004</v>
      </c>
      <c r="E809" s="58">
        <f t="shared" si="60"/>
        <v>10902.900009999999</v>
      </c>
      <c r="F809" s="11">
        <f t="shared" si="63"/>
        <v>2.2934938146366247E-4</v>
      </c>
      <c r="G809" s="57">
        <f t="shared" si="61"/>
        <v>164.81753756933335</v>
      </c>
      <c r="H809" s="57">
        <f t="shared" si="64"/>
        <v>103.31466582964727</v>
      </c>
    </row>
    <row r="810" spans="1:8" x14ac:dyDescent="0.25">
      <c r="A810" s="1">
        <v>41719</v>
      </c>
      <c r="B810" s="3">
        <v>50.218330000000002</v>
      </c>
      <c r="C810" s="11">
        <f t="shared" si="62"/>
        <v>4.3776079785835193E-3</v>
      </c>
      <c r="D810" s="3">
        <v>89</v>
      </c>
      <c r="E810" s="58">
        <f t="shared" si="60"/>
        <v>10890</v>
      </c>
      <c r="F810" s="11">
        <f t="shared" si="63"/>
        <v>-1.1831723658996837E-3</v>
      </c>
      <c r="G810" s="57">
        <f t="shared" si="61"/>
        <v>165.53904413680735</v>
      </c>
      <c r="H810" s="57">
        <f t="shared" si="64"/>
        <v>103.19242677204547</v>
      </c>
    </row>
    <row r="811" spans="1:8" x14ac:dyDescent="0.25">
      <c r="A811" s="1">
        <v>41722</v>
      </c>
      <c r="B811" s="3">
        <v>49.866222</v>
      </c>
      <c r="C811" s="11">
        <f t="shared" si="62"/>
        <v>-7.0115433946131064E-3</v>
      </c>
      <c r="D811" s="3">
        <v>88.220000999999996</v>
      </c>
      <c r="E811" s="58">
        <f t="shared" si="60"/>
        <v>10882.20001</v>
      </c>
      <c r="F811" s="11">
        <f t="shared" si="63"/>
        <v>-7.162525252524816E-4</v>
      </c>
      <c r="G811" s="57">
        <f t="shared" si="61"/>
        <v>164.37835994533935</v>
      </c>
      <c r="H811" s="57">
        <f t="shared" si="64"/>
        <v>103.11851493578305</v>
      </c>
    </row>
    <row r="812" spans="1:8" x14ac:dyDescent="0.25">
      <c r="A812" s="1">
        <v>41723</v>
      </c>
      <c r="B812" s="3">
        <v>50.208810999999997</v>
      </c>
      <c r="C812" s="11">
        <f t="shared" si="62"/>
        <v>6.8701615293814862E-3</v>
      </c>
      <c r="D812" s="3">
        <v>88.510002</v>
      </c>
      <c r="E812" s="58">
        <f t="shared" si="60"/>
        <v>10885.10002</v>
      </c>
      <c r="F812" s="11">
        <f t="shared" si="63"/>
        <v>2.6649115044149823E-4</v>
      </c>
      <c r="G812" s="57">
        <f t="shared" si="61"/>
        <v>165.50766583009866</v>
      </c>
      <c r="H812" s="57">
        <f t="shared" si="64"/>
        <v>103.14599510746011</v>
      </c>
    </row>
    <row r="813" spans="1:8" x14ac:dyDescent="0.25">
      <c r="A813" s="1">
        <v>41724</v>
      </c>
      <c r="B813" s="3">
        <v>50.808349</v>
      </c>
      <c r="C813" s="11">
        <f t="shared" si="62"/>
        <v>1.1940892207146721E-2</v>
      </c>
      <c r="D813" s="3">
        <v>87.370002999999997</v>
      </c>
      <c r="E813" s="58">
        <f t="shared" si="60"/>
        <v>10873.70003</v>
      </c>
      <c r="F813" s="11">
        <f t="shared" si="63"/>
        <v>-1.0473022736634339E-3</v>
      </c>
      <c r="G813" s="57">
        <f t="shared" si="61"/>
        <v>167.48397502723233</v>
      </c>
      <c r="H813" s="57">
        <f t="shared" si="64"/>
        <v>103.03797007226478</v>
      </c>
    </row>
    <row r="814" spans="1:8" x14ac:dyDescent="0.25">
      <c r="A814" s="1">
        <v>41725</v>
      </c>
      <c r="B814" s="3">
        <v>51.122394</v>
      </c>
      <c r="C814" s="11">
        <f t="shared" si="62"/>
        <v>6.180972343738233E-3</v>
      </c>
      <c r="D814" s="3">
        <v>86.879997000000003</v>
      </c>
      <c r="E814" s="58">
        <f t="shared" si="60"/>
        <v>10868.79997</v>
      </c>
      <c r="F814" s="11">
        <f t="shared" si="63"/>
        <v>-4.5063409754553799E-4</v>
      </c>
      <c r="G814" s="57">
        <f t="shared" si="61"/>
        <v>168.51918884489501</v>
      </c>
      <c r="H814" s="57">
        <f t="shared" si="64"/>
        <v>102.99153764960835</v>
      </c>
    </row>
    <row r="815" spans="1:8" x14ac:dyDescent="0.25">
      <c r="A815" s="1">
        <v>41726</v>
      </c>
      <c r="B815" s="3">
        <v>51.341271999999996</v>
      </c>
      <c r="C815" s="11">
        <f t="shared" si="62"/>
        <v>4.2814505126656738E-3</v>
      </c>
      <c r="D815" s="3">
        <v>87.050003000000004</v>
      </c>
      <c r="E815" s="58">
        <f t="shared" si="60"/>
        <v>10870.500029999999</v>
      </c>
      <c r="F815" s="11">
        <f t="shared" si="63"/>
        <v>1.5641653215550086E-4</v>
      </c>
      <c r="G815" s="57">
        <f t="shared" si="61"/>
        <v>169.24069541236898</v>
      </c>
      <c r="H815" s="57">
        <f t="shared" si="64"/>
        <v>103.00764722876886</v>
      </c>
    </row>
    <row r="816" spans="1:8" x14ac:dyDescent="0.25">
      <c r="A816" s="1">
        <v>41729</v>
      </c>
      <c r="B816" s="3">
        <v>51.826608999999998</v>
      </c>
      <c r="C816" s="11">
        <f t="shared" si="62"/>
        <v>9.4531549588409355E-3</v>
      </c>
      <c r="D816" s="3">
        <v>87.669998000000007</v>
      </c>
      <c r="E816" s="58">
        <f t="shared" si="60"/>
        <v>10876.699979999999</v>
      </c>
      <c r="F816" s="11">
        <f t="shared" si="63"/>
        <v>5.7034634863987685E-4</v>
      </c>
      <c r="G816" s="57">
        <f t="shared" si="61"/>
        <v>170.84055393144411</v>
      </c>
      <c r="H816" s="57">
        <f t="shared" si="64"/>
        <v>103.06639726424778</v>
      </c>
    </row>
    <row r="817" spans="1:8" x14ac:dyDescent="0.25">
      <c r="A817" s="1">
        <v>41730</v>
      </c>
      <c r="B817" s="3">
        <v>51.160457000000001</v>
      </c>
      <c r="C817" s="11">
        <f t="shared" si="62"/>
        <v>-1.2853474553968923E-2</v>
      </c>
      <c r="D817" s="3">
        <v>89.209998999999996</v>
      </c>
      <c r="E817" s="58">
        <f t="shared" si="60"/>
        <v>10892.099990000001</v>
      </c>
      <c r="F817" s="11">
        <f t="shared" si="63"/>
        <v>1.4158715445234892E-3</v>
      </c>
      <c r="G817" s="57">
        <f t="shared" si="61"/>
        <v>168.64465921870033</v>
      </c>
      <c r="H817" s="57">
        <f t="shared" si="64"/>
        <v>103.21232604333078</v>
      </c>
    </row>
    <row r="818" spans="1:8" x14ac:dyDescent="0.25">
      <c r="A818" s="1">
        <v>41731</v>
      </c>
      <c r="B818" s="3">
        <v>51.131909</v>
      </c>
      <c r="C818" s="11">
        <f t="shared" si="62"/>
        <v>-5.5800908893367948E-4</v>
      </c>
      <c r="D818" s="3">
        <v>89.440002000000007</v>
      </c>
      <c r="E818" s="58">
        <f t="shared" si="60"/>
        <v>10894.400020000001</v>
      </c>
      <c r="F818" s="11">
        <f t="shared" si="63"/>
        <v>2.111649729723362E-4</v>
      </c>
      <c r="G818" s="57">
        <f t="shared" si="61"/>
        <v>168.55055396605619</v>
      </c>
      <c r="H818" s="57">
        <f t="shared" si="64"/>
        <v>103.23412087137012</v>
      </c>
    </row>
    <row r="819" spans="1:8" x14ac:dyDescent="0.25">
      <c r="A819" s="1">
        <v>41732</v>
      </c>
      <c r="B819" s="3">
        <v>51.169975000000001</v>
      </c>
      <c r="C819" s="11">
        <f t="shared" si="62"/>
        <v>7.4446663041664645E-4</v>
      </c>
      <c r="D819" s="3">
        <v>88.730002999999996</v>
      </c>
      <c r="E819" s="58">
        <f t="shared" si="60"/>
        <v>10887.30003</v>
      </c>
      <c r="F819" s="11">
        <f t="shared" si="63"/>
        <v>-6.5171005167484345E-4</v>
      </c>
      <c r="G819" s="57">
        <f t="shared" si="61"/>
        <v>168.67603422902215</v>
      </c>
      <c r="H819" s="57">
        <f t="shared" si="64"/>
        <v>103.16684215712243</v>
      </c>
    </row>
    <row r="820" spans="1:8" x14ac:dyDescent="0.25">
      <c r="A820" s="1">
        <v>41733</v>
      </c>
      <c r="B820" s="3">
        <v>51.112875000000003</v>
      </c>
      <c r="C820" s="11">
        <f t="shared" si="62"/>
        <v>-1.1158887609383895E-3</v>
      </c>
      <c r="D820" s="3">
        <v>86.370002999999997</v>
      </c>
      <c r="E820" s="58">
        <f t="shared" si="60"/>
        <v>10863.70003</v>
      </c>
      <c r="F820" s="11">
        <f t="shared" si="63"/>
        <v>-2.1676632346835732E-3</v>
      </c>
      <c r="G820" s="57">
        <f t="shared" si="61"/>
        <v>168.48781053818632</v>
      </c>
      <c r="H820" s="57">
        <f t="shared" si="64"/>
        <v>102.94321118634004</v>
      </c>
    </row>
    <row r="821" spans="1:8" x14ac:dyDescent="0.25">
      <c r="A821" s="1">
        <v>41736</v>
      </c>
      <c r="B821" s="3">
        <v>51.084327000000002</v>
      </c>
      <c r="C821" s="11">
        <f t="shared" si="62"/>
        <v>-5.5852855078100542E-4</v>
      </c>
      <c r="D821" s="3">
        <v>85.550003000000004</v>
      </c>
      <c r="E821" s="58">
        <f t="shared" si="60"/>
        <v>10855.500029999999</v>
      </c>
      <c r="F821" s="11">
        <f t="shared" si="63"/>
        <v>-7.5480729193152509E-4</v>
      </c>
      <c r="G821" s="57">
        <f t="shared" si="61"/>
        <v>168.39370528554218</v>
      </c>
      <c r="H821" s="57">
        <f t="shared" si="64"/>
        <v>102.86550889988173</v>
      </c>
    </row>
    <row r="822" spans="1:8" x14ac:dyDescent="0.25">
      <c r="A822" s="1">
        <v>41737</v>
      </c>
      <c r="B822" s="3">
        <v>49.123936</v>
      </c>
      <c r="C822" s="11">
        <f t="shared" si="62"/>
        <v>-3.8375586312412439E-2</v>
      </c>
      <c r="D822" s="3">
        <v>86.339995999999999</v>
      </c>
      <c r="E822" s="58">
        <f t="shared" si="60"/>
        <v>10863.399960000001</v>
      </c>
      <c r="F822" s="11">
        <f t="shared" si="63"/>
        <v>7.2773524740171779E-4</v>
      </c>
      <c r="G822" s="57">
        <f t="shared" si="61"/>
        <v>161.93149811388992</v>
      </c>
      <c r="H822" s="57">
        <f t="shared" si="64"/>
        <v>102.9403677564501</v>
      </c>
    </row>
    <row r="823" spans="1:8" x14ac:dyDescent="0.25">
      <c r="A823" s="1">
        <v>41738</v>
      </c>
      <c r="B823" s="3">
        <v>50.037519000000003</v>
      </c>
      <c r="C823" s="11">
        <f t="shared" si="62"/>
        <v>1.8597512218890659E-2</v>
      </c>
      <c r="D823" s="3">
        <v>87.82</v>
      </c>
      <c r="E823" s="58">
        <f t="shared" si="60"/>
        <v>10878.2</v>
      </c>
      <c r="F823" s="11">
        <f t="shared" si="63"/>
        <v>1.3623764249217683E-3</v>
      </c>
      <c r="G823" s="57">
        <f t="shared" si="61"/>
        <v>164.94302112868624</v>
      </c>
      <c r="H823" s="57">
        <f t="shared" si="64"/>
        <v>103.08061128665426</v>
      </c>
    </row>
    <row r="824" spans="1:8" x14ac:dyDescent="0.25">
      <c r="A824" s="1">
        <v>41739</v>
      </c>
      <c r="B824" s="3">
        <v>49.552177</v>
      </c>
      <c r="C824" s="11">
        <f t="shared" si="62"/>
        <v>-9.6995616429344303E-3</v>
      </c>
      <c r="D824" s="3">
        <v>85.099997999999999</v>
      </c>
      <c r="E824" s="58">
        <f t="shared" si="60"/>
        <v>10850.999980000001</v>
      </c>
      <c r="F824" s="11">
        <f t="shared" si="63"/>
        <v>-2.5004155099189406E-3</v>
      </c>
      <c r="G824" s="57">
        <f t="shared" si="61"/>
        <v>163.3431461276767</v>
      </c>
      <c r="H824" s="57">
        <f t="shared" si="64"/>
        <v>102.82286692742119</v>
      </c>
    </row>
    <row r="825" spans="1:8" x14ac:dyDescent="0.25">
      <c r="A825" s="1">
        <v>41740</v>
      </c>
      <c r="B825" s="3">
        <v>48.714728000000001</v>
      </c>
      <c r="C825" s="11">
        <f t="shared" si="62"/>
        <v>-1.6900347284439177E-2</v>
      </c>
      <c r="D825" s="3">
        <v>84.110000999999997</v>
      </c>
      <c r="E825" s="58">
        <f t="shared" si="60"/>
        <v>10841.10001</v>
      </c>
      <c r="F825" s="11">
        <f t="shared" si="63"/>
        <v>-9.1235554494954426E-4</v>
      </c>
      <c r="G825" s="57">
        <f t="shared" si="61"/>
        <v>160.58259023158607</v>
      </c>
      <c r="H825" s="57">
        <f t="shared" si="64"/>
        <v>102.72905591463235</v>
      </c>
    </row>
    <row r="826" spans="1:8" x14ac:dyDescent="0.25">
      <c r="A826" s="1">
        <v>41743</v>
      </c>
      <c r="B826" s="3">
        <v>48.714728000000001</v>
      </c>
      <c r="C826" s="11">
        <f t="shared" si="62"/>
        <v>0</v>
      </c>
      <c r="D826" s="3">
        <v>84.769997000000004</v>
      </c>
      <c r="E826" s="58">
        <f t="shared" si="60"/>
        <v>10847.69997</v>
      </c>
      <c r="F826" s="11">
        <f t="shared" si="63"/>
        <v>6.0879062031635623E-4</v>
      </c>
      <c r="G826" s="57">
        <f t="shared" si="61"/>
        <v>160.58259023158607</v>
      </c>
      <c r="H826" s="57">
        <f t="shared" si="64"/>
        <v>102.79159640030713</v>
      </c>
    </row>
    <row r="827" spans="1:8" x14ac:dyDescent="0.25">
      <c r="A827" s="1">
        <v>41744</v>
      </c>
      <c r="B827" s="3">
        <v>49.181035999999999</v>
      </c>
      <c r="C827" s="11">
        <f t="shared" si="62"/>
        <v>9.572218077456944E-3</v>
      </c>
      <c r="D827" s="3">
        <v>85.050003000000004</v>
      </c>
      <c r="E827" s="58">
        <f t="shared" si="60"/>
        <v>10850.500029999999</v>
      </c>
      <c r="F827" s="11">
        <f t="shared" si="63"/>
        <v>2.5812476448863064E-4</v>
      </c>
      <c r="G827" s="57">
        <f t="shared" si="61"/>
        <v>162.11972180472571</v>
      </c>
      <c r="H827" s="57">
        <f t="shared" si="64"/>
        <v>102.81812945691937</v>
      </c>
    </row>
    <row r="828" spans="1:8" x14ac:dyDescent="0.25">
      <c r="A828" s="1">
        <v>41745</v>
      </c>
      <c r="B828" s="3">
        <v>49.866222</v>
      </c>
      <c r="C828" s="11">
        <f t="shared" si="62"/>
        <v>1.3931914732337108E-2</v>
      </c>
      <c r="D828" s="3">
        <v>86.18</v>
      </c>
      <c r="E828" s="58">
        <f t="shared" si="60"/>
        <v>10861.8</v>
      </c>
      <c r="F828" s="11">
        <f t="shared" si="63"/>
        <v>1.041423894636866E-3</v>
      </c>
      <c r="G828" s="57">
        <f t="shared" si="61"/>
        <v>164.37835994533935</v>
      </c>
      <c r="H828" s="57">
        <f t="shared" si="64"/>
        <v>102.92520671373767</v>
      </c>
    </row>
    <row r="829" spans="1:8" x14ac:dyDescent="0.25">
      <c r="A829" s="1">
        <v>41746</v>
      </c>
      <c r="B829" s="3">
        <v>49.999451999999998</v>
      </c>
      <c r="C829" s="11">
        <f t="shared" si="62"/>
        <v>2.6717484232111574E-3</v>
      </c>
      <c r="D829" s="3">
        <v>86.199996999999996</v>
      </c>
      <c r="E829" s="58">
        <f t="shared" si="60"/>
        <v>10861.999970000001</v>
      </c>
      <c r="F829" s="11">
        <f t="shared" si="63"/>
        <v>1.8410392384456119E-5</v>
      </c>
      <c r="G829" s="57">
        <f t="shared" si="61"/>
        <v>164.81753756933333</v>
      </c>
      <c r="H829" s="57">
        <f t="shared" si="64"/>
        <v>102.92710160717951</v>
      </c>
    </row>
    <row r="830" spans="1:8" x14ac:dyDescent="0.25">
      <c r="A830" s="1">
        <v>41750</v>
      </c>
      <c r="B830" s="3">
        <v>50.008966999999998</v>
      </c>
      <c r="C830" s="11">
        <f t="shared" si="62"/>
        <v>1.9030208571086708E-4</v>
      </c>
      <c r="D830" s="3">
        <v>86.839995999999999</v>
      </c>
      <c r="E830" s="58">
        <f t="shared" si="60"/>
        <v>10868.399960000001</v>
      </c>
      <c r="F830" s="11">
        <f t="shared" si="63"/>
        <v>5.8920917120936877E-4</v>
      </c>
      <c r="G830" s="57">
        <f t="shared" si="61"/>
        <v>164.8489026904945</v>
      </c>
      <c r="H830" s="57">
        <f t="shared" si="64"/>
        <v>102.98774719941247</v>
      </c>
    </row>
    <row r="831" spans="1:8" x14ac:dyDescent="0.25">
      <c r="A831" s="1">
        <v>41751</v>
      </c>
      <c r="B831" s="3">
        <v>49.856704000000001</v>
      </c>
      <c r="C831" s="11">
        <f t="shared" si="62"/>
        <v>-3.0447139609981909E-3</v>
      </c>
      <c r="D831" s="3">
        <v>87.529999000000004</v>
      </c>
      <c r="E831" s="58">
        <f t="shared" si="60"/>
        <v>10875.29999</v>
      </c>
      <c r="F831" s="11">
        <f t="shared" si="63"/>
        <v>6.3487082048817767E-4</v>
      </c>
      <c r="G831" s="57">
        <f t="shared" si="61"/>
        <v>164.34698493501753</v>
      </c>
      <c r="H831" s="57">
        <f t="shared" si="64"/>
        <v>103.05313111497719</v>
      </c>
    </row>
    <row r="832" spans="1:8" x14ac:dyDescent="0.25">
      <c r="A832" s="1">
        <v>41752</v>
      </c>
      <c r="B832" s="3">
        <v>51.845643000000003</v>
      </c>
      <c r="C832" s="11">
        <f t="shared" si="62"/>
        <v>3.9893110463138558E-2</v>
      </c>
      <c r="D832" s="3">
        <v>86.760002</v>
      </c>
      <c r="E832" s="58">
        <f t="shared" si="60"/>
        <v>10867.60002</v>
      </c>
      <c r="F832" s="11">
        <f t="shared" si="63"/>
        <v>-7.0802368735390319E-4</v>
      </c>
      <c r="G832" s="57">
        <f t="shared" si="61"/>
        <v>170.90329735931397</v>
      </c>
      <c r="H832" s="57">
        <f t="shared" si="64"/>
        <v>102.9801670570918</v>
      </c>
    </row>
    <row r="833" spans="1:8" x14ac:dyDescent="0.25">
      <c r="A833" s="1">
        <v>41753</v>
      </c>
      <c r="B833" s="3">
        <v>51.217556999999999</v>
      </c>
      <c r="C833" s="11">
        <f t="shared" si="62"/>
        <v>-1.2114537763568738E-2</v>
      </c>
      <c r="D833" s="3">
        <v>87.589995999999999</v>
      </c>
      <c r="E833" s="58">
        <f t="shared" si="60"/>
        <v>10875.899960000001</v>
      </c>
      <c r="F833" s="11">
        <f t="shared" si="63"/>
        <v>7.6373256144191329E-4</v>
      </c>
      <c r="G833" s="57">
        <f t="shared" si="61"/>
        <v>168.83288290953615</v>
      </c>
      <c r="H833" s="57">
        <f t="shared" si="64"/>
        <v>103.05881636385604</v>
      </c>
    </row>
    <row r="834" spans="1:8" x14ac:dyDescent="0.25">
      <c r="A834" s="1">
        <v>41754</v>
      </c>
      <c r="B834" s="3">
        <v>50.989164000000002</v>
      </c>
      <c r="C834" s="11">
        <f t="shared" si="62"/>
        <v>-4.4592716517110912E-3</v>
      </c>
      <c r="D834" s="3">
        <v>86.190002000000007</v>
      </c>
      <c r="E834" s="58">
        <f t="shared" si="60"/>
        <v>10861.900020000001</v>
      </c>
      <c r="F834" s="11">
        <f t="shared" si="63"/>
        <v>-1.2872442787713631E-3</v>
      </c>
      <c r="G834" s="57">
        <f t="shared" si="61"/>
        <v>168.08001122090099</v>
      </c>
      <c r="H834" s="57">
        <f t="shared" si="64"/>
        <v>102.92615449211472</v>
      </c>
    </row>
    <row r="835" spans="1:8" x14ac:dyDescent="0.25">
      <c r="A835" s="1">
        <v>41757</v>
      </c>
      <c r="B835" s="3">
        <v>52.721158000000003</v>
      </c>
      <c r="C835" s="11">
        <f t="shared" si="62"/>
        <v>3.3967883842927885E-2</v>
      </c>
      <c r="D835" s="3">
        <v>86.470000999999996</v>
      </c>
      <c r="E835" s="58">
        <f t="shared" ref="E835:E898" si="65">10000+(10*D835)</f>
        <v>10864.70001</v>
      </c>
      <c r="F835" s="11">
        <f t="shared" si="63"/>
        <v>2.577808665927607E-4</v>
      </c>
      <c r="G835" s="57">
        <f t="shared" ref="G835:G898" si="66">G834*(1+C835)</f>
        <v>173.78933351837054</v>
      </c>
      <c r="H835" s="57">
        <f t="shared" si="64"/>
        <v>102.95268688541475</v>
      </c>
    </row>
    <row r="836" spans="1:8" x14ac:dyDescent="0.25">
      <c r="A836" s="1">
        <v>41758</v>
      </c>
      <c r="B836" s="3">
        <v>52.426147</v>
      </c>
      <c r="C836" s="11">
        <f t="shared" ref="C836:C899" si="67">(B836-B835)/B835</f>
        <v>-5.5956851327127969E-3</v>
      </c>
      <c r="D836" s="3">
        <v>87.160004000000001</v>
      </c>
      <c r="E836" s="58">
        <f t="shared" si="65"/>
        <v>10871.600039999999</v>
      </c>
      <c r="F836" s="11">
        <f t="shared" ref="F836:F899" si="68">(E836-E835)/E835</f>
        <v>6.3508702436772366E-4</v>
      </c>
      <c r="G836" s="57">
        <f t="shared" si="66"/>
        <v>172.81686312857772</v>
      </c>
      <c r="H836" s="57">
        <f t="shared" ref="H836:H899" si="69">H835*(1+F836)</f>
        <v>103.01807080097946</v>
      </c>
    </row>
    <row r="837" spans="1:8" x14ac:dyDescent="0.25">
      <c r="A837" s="1">
        <v>41759</v>
      </c>
      <c r="B837" s="3">
        <v>52.740188000000003</v>
      </c>
      <c r="C837" s="11">
        <f t="shared" si="67"/>
        <v>5.9901598337944451E-3</v>
      </c>
      <c r="D837" s="3">
        <v>87.389999000000003</v>
      </c>
      <c r="E837" s="58">
        <f t="shared" si="65"/>
        <v>10873.89999</v>
      </c>
      <c r="F837" s="11">
        <f t="shared" si="68"/>
        <v>2.1155579597651714E-4</v>
      </c>
      <c r="G837" s="57">
        <f t="shared" si="66"/>
        <v>173.85206376069286</v>
      </c>
      <c r="H837" s="57">
        <f t="shared" si="69"/>
        <v>103.03986487094772</v>
      </c>
    </row>
    <row r="838" spans="1:8" x14ac:dyDescent="0.25">
      <c r="A838" s="1">
        <v>41760</v>
      </c>
      <c r="B838" s="3">
        <v>52.901969999999999</v>
      </c>
      <c r="C838" s="11">
        <f t="shared" si="67"/>
        <v>3.0675279352435224E-3</v>
      </c>
      <c r="D838" s="3">
        <v>87.650002000000001</v>
      </c>
      <c r="E838" s="58">
        <f t="shared" si="65"/>
        <v>10876.500019999999</v>
      </c>
      <c r="F838" s="11">
        <f t="shared" si="68"/>
        <v>2.3910740418715273E-4</v>
      </c>
      <c r="G838" s="57">
        <f t="shared" si="66"/>
        <v>174.38535982287851</v>
      </c>
      <c r="H838" s="57">
        <f t="shared" si="69"/>
        <v>103.06450246556481</v>
      </c>
    </row>
    <row r="839" spans="1:8" x14ac:dyDescent="0.25">
      <c r="A839" s="1">
        <v>41761</v>
      </c>
      <c r="B839" s="3">
        <v>53.263596</v>
      </c>
      <c r="C839" s="11">
        <f t="shared" si="67"/>
        <v>6.8357756809434723E-3</v>
      </c>
      <c r="D839" s="3">
        <v>87.489998</v>
      </c>
      <c r="E839" s="58">
        <f t="shared" si="65"/>
        <v>10874.89998</v>
      </c>
      <c r="F839" s="11">
        <f t="shared" si="68"/>
        <v>-1.4710982366176223E-4</v>
      </c>
      <c r="G839" s="57">
        <f t="shared" si="66"/>
        <v>175.5774190246683</v>
      </c>
      <c r="H839" s="57">
        <f t="shared" si="69"/>
        <v>103.04934066478133</v>
      </c>
    </row>
    <row r="840" spans="1:8" x14ac:dyDescent="0.25">
      <c r="A840" s="1">
        <v>41764</v>
      </c>
      <c r="B840" s="3">
        <v>53.158915</v>
      </c>
      <c r="C840" s="11">
        <f t="shared" si="67"/>
        <v>-1.9653385775905809E-3</v>
      </c>
      <c r="D840" s="3">
        <v>87.949996999999996</v>
      </c>
      <c r="E840" s="58">
        <f t="shared" si="65"/>
        <v>10879.499970000001</v>
      </c>
      <c r="F840" s="11">
        <f t="shared" si="68"/>
        <v>4.2299147656166454E-4</v>
      </c>
      <c r="G840" s="57">
        <f t="shared" si="66"/>
        <v>175.23234994970534</v>
      </c>
      <c r="H840" s="57">
        <f t="shared" si="69"/>
        <v>103.09292965754783</v>
      </c>
    </row>
    <row r="841" spans="1:8" x14ac:dyDescent="0.25">
      <c r="A841" s="1">
        <v>41765</v>
      </c>
      <c r="B841" s="3">
        <v>53.434893000000002</v>
      </c>
      <c r="C841" s="11">
        <f t="shared" si="67"/>
        <v>5.1915657044543147E-3</v>
      </c>
      <c r="D841" s="3">
        <v>86.809997999999993</v>
      </c>
      <c r="E841" s="58">
        <f t="shared" si="65"/>
        <v>10868.099979999999</v>
      </c>
      <c r="F841" s="11">
        <f t="shared" si="68"/>
        <v>-1.0478413558929131E-3</v>
      </c>
      <c r="G841" s="57">
        <f t="shared" si="66"/>
        <v>176.14208020801516</v>
      </c>
      <c r="H841" s="57">
        <f t="shared" si="69"/>
        <v>102.98490462235249</v>
      </c>
    </row>
    <row r="842" spans="1:8" x14ac:dyDescent="0.25">
      <c r="A842" s="1">
        <v>41766</v>
      </c>
      <c r="B842" s="3">
        <v>53.939262999999997</v>
      </c>
      <c r="C842" s="11">
        <f t="shared" si="67"/>
        <v>9.4389634129143744E-3</v>
      </c>
      <c r="D842" s="3">
        <v>86.559997999999993</v>
      </c>
      <c r="E842" s="58">
        <f t="shared" si="65"/>
        <v>10865.599979999999</v>
      </c>
      <c r="F842" s="11">
        <f t="shared" si="68"/>
        <v>-2.3003100860321678E-4</v>
      </c>
      <c r="G842" s="57">
        <f t="shared" si="66"/>
        <v>177.80467885857325</v>
      </c>
      <c r="H842" s="57">
        <f t="shared" si="69"/>
        <v>102.9612149008713</v>
      </c>
    </row>
    <row r="843" spans="1:8" x14ac:dyDescent="0.25">
      <c r="A843" s="1">
        <v>41767</v>
      </c>
      <c r="B843" s="3">
        <v>53.825066999999997</v>
      </c>
      <c r="C843" s="11">
        <f t="shared" si="67"/>
        <v>-2.1171219933056882E-3</v>
      </c>
      <c r="D843" s="3">
        <v>86.480002999999996</v>
      </c>
      <c r="E843" s="58">
        <f t="shared" si="65"/>
        <v>10864.80003</v>
      </c>
      <c r="F843" s="11">
        <f t="shared" si="68"/>
        <v>-7.3622257534895611E-5</v>
      </c>
      <c r="G843" s="57">
        <f t="shared" si="66"/>
        <v>177.42824466244912</v>
      </c>
      <c r="H843" s="57">
        <f t="shared" si="69"/>
        <v>102.95363466379176</v>
      </c>
    </row>
    <row r="844" spans="1:8" x14ac:dyDescent="0.25">
      <c r="A844" s="1">
        <v>41768</v>
      </c>
      <c r="B844" s="3">
        <v>54.158141000000001</v>
      </c>
      <c r="C844" s="11">
        <f t="shared" si="67"/>
        <v>6.1880833329943357E-3</v>
      </c>
      <c r="D844" s="3">
        <v>86.800003000000004</v>
      </c>
      <c r="E844" s="58">
        <f t="shared" si="65"/>
        <v>10868.000029999999</v>
      </c>
      <c r="F844" s="11">
        <f t="shared" si="68"/>
        <v>2.9452912075353757E-4</v>
      </c>
      <c r="G844" s="57">
        <f t="shared" si="66"/>
        <v>178.52618542604728</v>
      </c>
      <c r="H844" s="57">
        <f t="shared" si="69"/>
        <v>102.98395750728766</v>
      </c>
    </row>
    <row r="845" spans="1:8" x14ac:dyDescent="0.25">
      <c r="A845" s="1">
        <v>41771</v>
      </c>
      <c r="B845" s="3">
        <v>54.386538000000002</v>
      </c>
      <c r="C845" s="11">
        <f t="shared" si="67"/>
        <v>4.2172237780466115E-3</v>
      </c>
      <c r="D845" s="3">
        <v>88.230002999999996</v>
      </c>
      <c r="E845" s="58">
        <f t="shared" si="65"/>
        <v>10882.30003</v>
      </c>
      <c r="F845" s="11">
        <f t="shared" si="68"/>
        <v>1.3157894700522091E-3</v>
      </c>
      <c r="G845" s="57">
        <f t="shared" si="66"/>
        <v>179.27907030022996</v>
      </c>
      <c r="H845" s="57">
        <f t="shared" si="69"/>
        <v>103.11946271416005</v>
      </c>
    </row>
    <row r="846" spans="1:8" x14ac:dyDescent="0.25">
      <c r="A846" s="1">
        <v>41772</v>
      </c>
      <c r="B846" s="3">
        <v>54.462668000000001</v>
      </c>
      <c r="C846" s="11">
        <f t="shared" si="67"/>
        <v>1.3997949271931805E-3</v>
      </c>
      <c r="D846" s="3">
        <v>88.290001000000004</v>
      </c>
      <c r="E846" s="58">
        <f t="shared" si="65"/>
        <v>10882.900009999999</v>
      </c>
      <c r="F846" s="11">
        <f t="shared" si="68"/>
        <v>5.5133565362565183E-5</v>
      </c>
      <c r="G846" s="57">
        <f t="shared" si="66"/>
        <v>179.53002423338813</v>
      </c>
      <c r="H846" s="57">
        <f t="shared" si="69"/>
        <v>103.12514805779774</v>
      </c>
    </row>
    <row r="847" spans="1:8" x14ac:dyDescent="0.25">
      <c r="A847" s="1">
        <v>41773</v>
      </c>
      <c r="B847" s="3">
        <v>54.472186000000001</v>
      </c>
      <c r="C847" s="11">
        <f t="shared" si="67"/>
        <v>1.7476191214135738E-4</v>
      </c>
      <c r="D847" s="3">
        <v>87.830001999999993</v>
      </c>
      <c r="E847" s="58">
        <f t="shared" si="65"/>
        <v>10878.300020000001</v>
      </c>
      <c r="F847" s="11">
        <f t="shared" si="68"/>
        <v>-4.2268053513052516E-4</v>
      </c>
      <c r="G847" s="57">
        <f t="shared" si="66"/>
        <v>179.56139924370993</v>
      </c>
      <c r="H847" s="57">
        <f t="shared" si="69"/>
        <v>103.08155906503126</v>
      </c>
    </row>
    <row r="848" spans="1:8" x14ac:dyDescent="0.25">
      <c r="A848" s="1">
        <v>41774</v>
      </c>
      <c r="B848" s="3">
        <v>54.082011999999999</v>
      </c>
      <c r="C848" s="11">
        <f t="shared" si="67"/>
        <v>-7.1628114942918174E-3</v>
      </c>
      <c r="D848" s="3">
        <v>87.139999000000003</v>
      </c>
      <c r="E848" s="58">
        <f t="shared" si="65"/>
        <v>10871.39999</v>
      </c>
      <c r="F848" s="11">
        <f t="shared" si="68"/>
        <v>-6.3429304094526136E-4</v>
      </c>
      <c r="G848" s="57">
        <f t="shared" si="66"/>
        <v>178.27523478927597</v>
      </c>
      <c r="H848" s="57">
        <f t="shared" si="69"/>
        <v>103.01617514946652</v>
      </c>
    </row>
    <row r="849" spans="1:8" x14ac:dyDescent="0.25">
      <c r="A849" s="1">
        <v>41775</v>
      </c>
      <c r="B849" s="3">
        <v>54.443634000000003</v>
      </c>
      <c r="C849" s="11">
        <f t="shared" si="67"/>
        <v>6.6865485699756158E-3</v>
      </c>
      <c r="D849" s="3">
        <v>87.709998999999996</v>
      </c>
      <c r="E849" s="58">
        <f t="shared" si="65"/>
        <v>10877.099990000001</v>
      </c>
      <c r="F849" s="11">
        <f t="shared" si="68"/>
        <v>5.2431149670179023E-4</v>
      </c>
      <c r="G849" s="57">
        <f t="shared" si="66"/>
        <v>179.46728080551827</v>
      </c>
      <c r="H849" s="57">
        <f t="shared" si="69"/>
        <v>103.07018771444362</v>
      </c>
    </row>
    <row r="850" spans="1:8" x14ac:dyDescent="0.25">
      <c r="A850" s="1">
        <v>41778</v>
      </c>
      <c r="B850" s="3">
        <v>54.453153</v>
      </c>
      <c r="C850" s="11">
        <f t="shared" si="67"/>
        <v>1.7484137814895658E-4</v>
      </c>
      <c r="D850" s="3">
        <v>88.32</v>
      </c>
      <c r="E850" s="58">
        <f t="shared" si="65"/>
        <v>10883.2</v>
      </c>
      <c r="F850" s="11">
        <f t="shared" si="68"/>
        <v>5.6081216552281697E-4</v>
      </c>
      <c r="G850" s="57">
        <f t="shared" si="66"/>
        <v>179.49865911222696</v>
      </c>
      <c r="H850" s="57">
        <f t="shared" si="69"/>
        <v>103.12799072961658</v>
      </c>
    </row>
    <row r="851" spans="1:8" x14ac:dyDescent="0.25">
      <c r="A851" s="1">
        <v>41779</v>
      </c>
      <c r="B851" s="3">
        <v>54.338952999999997</v>
      </c>
      <c r="C851" s="11">
        <f t="shared" si="67"/>
        <v>-2.0972155643586674E-3</v>
      </c>
      <c r="D851" s="3">
        <v>88</v>
      </c>
      <c r="E851" s="58">
        <f t="shared" si="65"/>
        <v>10880</v>
      </c>
      <c r="F851" s="11">
        <f t="shared" si="68"/>
        <v>-2.9403116730380101E-4</v>
      </c>
      <c r="G851" s="57">
        <f t="shared" si="66"/>
        <v>179.12221173055528</v>
      </c>
      <c r="H851" s="57">
        <f t="shared" si="69"/>
        <v>103.09766788612066</v>
      </c>
    </row>
    <row r="852" spans="1:8" x14ac:dyDescent="0.25">
      <c r="A852" s="1">
        <v>41780</v>
      </c>
      <c r="B852" s="3">
        <v>54.500734000000001</v>
      </c>
      <c r="C852" s="11">
        <f t="shared" si="67"/>
        <v>2.9772564811840385E-3</v>
      </c>
      <c r="D852" s="3">
        <v>88.839995999999999</v>
      </c>
      <c r="E852" s="58">
        <f t="shared" si="65"/>
        <v>10888.399960000001</v>
      </c>
      <c r="F852" s="11">
        <f t="shared" si="68"/>
        <v>7.7205514705888298E-4</v>
      </c>
      <c r="G852" s="57">
        <f t="shared" si="66"/>
        <v>179.6555044963541</v>
      </c>
      <c r="H852" s="57">
        <f t="shared" si="69"/>
        <v>103.17726497126191</v>
      </c>
    </row>
    <row r="853" spans="1:8" x14ac:dyDescent="0.25">
      <c r="A853" s="1">
        <v>41781</v>
      </c>
      <c r="B853" s="3">
        <v>54.43412</v>
      </c>
      <c r="C853" s="11">
        <f t="shared" si="67"/>
        <v>-1.2222587681112933E-3</v>
      </c>
      <c r="D853" s="3">
        <v>89.230002999999996</v>
      </c>
      <c r="E853" s="58">
        <f t="shared" si="65"/>
        <v>10892.30003</v>
      </c>
      <c r="F853" s="11">
        <f t="shared" si="68"/>
        <v>3.5818577700370282E-4</v>
      </c>
      <c r="G853" s="57">
        <f t="shared" si="66"/>
        <v>179.43591898074396</v>
      </c>
      <c r="H853" s="57">
        <f t="shared" si="69"/>
        <v>103.21422160008474</v>
      </c>
    </row>
    <row r="854" spans="1:8" x14ac:dyDescent="0.25">
      <c r="A854" s="1">
        <v>41782</v>
      </c>
      <c r="B854" s="3">
        <v>54.234274999999997</v>
      </c>
      <c r="C854" s="11">
        <f t="shared" si="67"/>
        <v>-3.6713186508756527E-3</v>
      </c>
      <c r="D854" s="3">
        <v>89.879997000000003</v>
      </c>
      <c r="E854" s="58">
        <f t="shared" si="65"/>
        <v>10898.79997</v>
      </c>
      <c r="F854" s="11">
        <f t="shared" si="68"/>
        <v>5.9674632374221305E-4</v>
      </c>
      <c r="G854" s="57">
        <f t="shared" si="66"/>
        <v>178.77715254475294</v>
      </c>
      <c r="H854" s="57">
        <f t="shared" si="69"/>
        <v>103.2758143073825</v>
      </c>
    </row>
    <row r="855" spans="1:8" x14ac:dyDescent="0.25">
      <c r="A855" s="1">
        <v>41786</v>
      </c>
      <c r="B855" s="3">
        <v>54.043945000000001</v>
      </c>
      <c r="C855" s="11">
        <f t="shared" si="67"/>
        <v>-3.5094043388612809E-3</v>
      </c>
      <c r="D855" s="3">
        <v>91</v>
      </c>
      <c r="E855" s="58">
        <f t="shared" si="65"/>
        <v>10910</v>
      </c>
      <c r="F855" s="11">
        <f t="shared" si="68"/>
        <v>1.0276388254513464E-3</v>
      </c>
      <c r="G855" s="57">
        <f t="shared" si="66"/>
        <v>178.14975122992311</v>
      </c>
      <c r="H855" s="57">
        <f t="shared" si="69"/>
        <v>103.38194454389487</v>
      </c>
    </row>
    <row r="856" spans="1:8" x14ac:dyDescent="0.25">
      <c r="A856" s="1">
        <v>41787</v>
      </c>
      <c r="B856" s="3">
        <v>54.091526999999999</v>
      </c>
      <c r="C856" s="11">
        <f t="shared" si="67"/>
        <v>8.8043165612722123E-4</v>
      </c>
      <c r="D856" s="3">
        <v>90.720000999999996</v>
      </c>
      <c r="E856" s="58">
        <f t="shared" si="65"/>
        <v>10907.20001</v>
      </c>
      <c r="F856" s="11">
        <f t="shared" si="68"/>
        <v>-2.5664436296970897E-4</v>
      </c>
      <c r="G856" s="57">
        <f t="shared" si="66"/>
        <v>178.30659991043714</v>
      </c>
      <c r="H856" s="57">
        <f t="shared" si="69"/>
        <v>103.35541215059484</v>
      </c>
    </row>
    <row r="857" spans="1:8" x14ac:dyDescent="0.25">
      <c r="A857" s="1">
        <v>41788</v>
      </c>
      <c r="B857" s="3">
        <v>55.052686999999999</v>
      </c>
      <c r="C857" s="11">
        <f t="shared" si="67"/>
        <v>1.7769141551503984E-2</v>
      </c>
      <c r="D857" s="3">
        <v>91.300003000000004</v>
      </c>
      <c r="E857" s="58">
        <f t="shared" si="65"/>
        <v>10913.000029999999</v>
      </c>
      <c r="F857" s="11">
        <f t="shared" si="68"/>
        <v>5.3176067136214247E-4</v>
      </c>
      <c r="G857" s="57">
        <f t="shared" si="66"/>
        <v>181.47495512381309</v>
      </c>
      <c r="H857" s="57">
        <f t="shared" si="69"/>
        <v>103.41037249394896</v>
      </c>
    </row>
    <row r="858" spans="1:8" x14ac:dyDescent="0.25">
      <c r="A858" s="1">
        <v>41789</v>
      </c>
      <c r="B858" s="3">
        <v>54.909942000000001</v>
      </c>
      <c r="C858" s="11">
        <f t="shared" si="67"/>
        <v>-2.592879798946015E-3</v>
      </c>
      <c r="D858" s="3">
        <v>91.309997999999993</v>
      </c>
      <c r="E858" s="58">
        <f t="shared" si="65"/>
        <v>10913.099979999999</v>
      </c>
      <c r="F858" s="11">
        <f t="shared" si="68"/>
        <v>9.1588014042924838E-6</v>
      </c>
      <c r="G858" s="57">
        <f t="shared" si="66"/>
        <v>181.00441237865792</v>
      </c>
      <c r="H858" s="57">
        <f t="shared" si="69"/>
        <v>103.41131960901379</v>
      </c>
    </row>
    <row r="859" spans="1:8" x14ac:dyDescent="0.25">
      <c r="A859" s="1">
        <v>41792</v>
      </c>
      <c r="B859" s="3">
        <v>54.776712000000003</v>
      </c>
      <c r="C859" s="11">
        <f t="shared" si="67"/>
        <v>-2.4263365639686438E-3</v>
      </c>
      <c r="D859" s="3">
        <v>91.220000999999996</v>
      </c>
      <c r="E859" s="58">
        <f t="shared" si="65"/>
        <v>10912.20001</v>
      </c>
      <c r="F859" s="11">
        <f t="shared" si="68"/>
        <v>-8.2466943549304423E-5</v>
      </c>
      <c r="G859" s="57">
        <f t="shared" si="66"/>
        <v>180.56523475466392</v>
      </c>
      <c r="H859" s="57">
        <f t="shared" si="69"/>
        <v>103.40279159355724</v>
      </c>
    </row>
    <row r="860" spans="1:8" x14ac:dyDescent="0.25">
      <c r="A860" s="1">
        <v>41793</v>
      </c>
      <c r="B860" s="3">
        <v>54.11056</v>
      </c>
      <c r="C860" s="11">
        <f t="shared" si="67"/>
        <v>-1.2161226471570689E-2</v>
      </c>
      <c r="D860" s="3">
        <v>91.18</v>
      </c>
      <c r="E860" s="58">
        <f t="shared" si="65"/>
        <v>10911.8</v>
      </c>
      <c r="F860" s="11">
        <f t="shared" si="68"/>
        <v>-3.6657136016076608E-5</v>
      </c>
      <c r="G860" s="57">
        <f t="shared" si="66"/>
        <v>178.36934004192011</v>
      </c>
      <c r="H860" s="57">
        <f t="shared" si="69"/>
        <v>103.39900114336135</v>
      </c>
    </row>
    <row r="861" spans="1:8" x14ac:dyDescent="0.25">
      <c r="A861" s="1">
        <v>41794</v>
      </c>
      <c r="B861" s="3">
        <v>55.252535000000002</v>
      </c>
      <c r="C861" s="11">
        <f t="shared" si="67"/>
        <v>2.1104475725255888E-2</v>
      </c>
      <c r="D861" s="3">
        <v>91.519997000000004</v>
      </c>
      <c r="E861" s="58">
        <f t="shared" si="65"/>
        <v>10915.19997</v>
      </c>
      <c r="F861" s="11">
        <f t="shared" si="68"/>
        <v>3.1158653934276601E-4</v>
      </c>
      <c r="G861" s="57">
        <f t="shared" si="66"/>
        <v>182.13373144896471</v>
      </c>
      <c r="H861" s="57">
        <f t="shared" si="69"/>
        <v>103.43121888029911</v>
      </c>
    </row>
    <row r="862" spans="1:8" x14ac:dyDescent="0.25">
      <c r="A862" s="1">
        <v>41795</v>
      </c>
      <c r="B862" s="3">
        <v>55.661743000000001</v>
      </c>
      <c r="C862" s="11">
        <f t="shared" si="67"/>
        <v>7.4061398268875731E-3</v>
      </c>
      <c r="D862" s="3">
        <v>92.290001000000004</v>
      </c>
      <c r="E862" s="58">
        <f t="shared" si="65"/>
        <v>10922.900009999999</v>
      </c>
      <c r="F862" s="11">
        <f t="shared" si="68"/>
        <v>7.0544195444544999E-4</v>
      </c>
      <c r="G862" s="57">
        <f t="shared" si="66"/>
        <v>183.48263933126856</v>
      </c>
      <c r="H862" s="57">
        <f t="shared" si="69"/>
        <v>103.50418360149671</v>
      </c>
    </row>
    <row r="863" spans="1:8" x14ac:dyDescent="0.25">
      <c r="A863" s="1">
        <v>41796</v>
      </c>
      <c r="B863" s="3">
        <v>55.690291000000002</v>
      </c>
      <c r="C863" s="11">
        <f t="shared" si="67"/>
        <v>5.1288368745478711E-4</v>
      </c>
      <c r="D863" s="3">
        <v>92.82</v>
      </c>
      <c r="E863" s="58">
        <f t="shared" si="65"/>
        <v>10928.2</v>
      </c>
      <c r="F863" s="11">
        <f t="shared" si="68"/>
        <v>4.8521821083678899E-4</v>
      </c>
      <c r="G863" s="57">
        <f t="shared" si="66"/>
        <v>183.57674458391273</v>
      </c>
      <c r="H863" s="57">
        <f t="shared" si="69"/>
        <v>103.55440571627796</v>
      </c>
    </row>
    <row r="864" spans="1:8" x14ac:dyDescent="0.25">
      <c r="A864" s="1">
        <v>41799</v>
      </c>
      <c r="B864" s="3">
        <v>55.728358</v>
      </c>
      <c r="C864" s="11">
        <f t="shared" si="67"/>
        <v>6.8354823285082268E-4</v>
      </c>
      <c r="D864" s="3">
        <v>92.75</v>
      </c>
      <c r="E864" s="58">
        <f t="shared" si="65"/>
        <v>10927.5</v>
      </c>
      <c r="F864" s="11">
        <f t="shared" si="68"/>
        <v>-6.4054464596248931E-5</v>
      </c>
      <c r="G864" s="57">
        <f t="shared" si="66"/>
        <v>183.70222814326559</v>
      </c>
      <c r="H864" s="57">
        <f t="shared" si="69"/>
        <v>103.54777259426322</v>
      </c>
    </row>
    <row r="865" spans="1:8" x14ac:dyDescent="0.25">
      <c r="A865" s="1">
        <v>41800</v>
      </c>
      <c r="B865" s="3">
        <v>55.595125000000003</v>
      </c>
      <c r="C865" s="11">
        <f t="shared" si="67"/>
        <v>-2.390757682112167E-3</v>
      </c>
      <c r="D865" s="3">
        <v>92.910004000000001</v>
      </c>
      <c r="E865" s="58">
        <f t="shared" si="65"/>
        <v>10929.100039999999</v>
      </c>
      <c r="F865" s="11">
        <f t="shared" si="68"/>
        <v>1.4642324410884039E-4</v>
      </c>
      <c r="G865" s="57">
        <f t="shared" si="66"/>
        <v>183.26304063011096</v>
      </c>
      <c r="H865" s="57">
        <f t="shared" si="69"/>
        <v>103.56293439504672</v>
      </c>
    </row>
    <row r="866" spans="1:8" x14ac:dyDescent="0.25">
      <c r="A866" s="1">
        <v>41801</v>
      </c>
      <c r="B866" s="3">
        <v>55.404798</v>
      </c>
      <c r="C866" s="11">
        <f t="shared" si="67"/>
        <v>-3.4234476494117688E-3</v>
      </c>
      <c r="D866" s="3">
        <v>92.889999000000003</v>
      </c>
      <c r="E866" s="58">
        <f t="shared" si="65"/>
        <v>10928.89999</v>
      </c>
      <c r="F866" s="11">
        <f t="shared" si="68"/>
        <v>-1.8304343383013311E-5</v>
      </c>
      <c r="G866" s="57">
        <f t="shared" si="66"/>
        <v>182.63564920444176</v>
      </c>
      <c r="H866" s="57">
        <f t="shared" si="69"/>
        <v>103.5610387435338</v>
      </c>
    </row>
    <row r="867" spans="1:8" x14ac:dyDescent="0.25">
      <c r="A867" s="1">
        <v>41802</v>
      </c>
      <c r="B867" s="3">
        <v>55.443131999999999</v>
      </c>
      <c r="C867" s="11">
        <f t="shared" si="67"/>
        <v>6.9188953635385478E-4</v>
      </c>
      <c r="D867" s="3">
        <v>92.050003000000004</v>
      </c>
      <c r="E867" s="58">
        <f t="shared" si="65"/>
        <v>10920.500029999999</v>
      </c>
      <c r="F867" s="11">
        <f t="shared" si="68"/>
        <v>-7.6860068329718948E-4</v>
      </c>
      <c r="G867" s="57">
        <f t="shared" si="66"/>
        <v>182.76201289909153</v>
      </c>
      <c r="H867" s="57">
        <f t="shared" si="69"/>
        <v>103.48144165839255</v>
      </c>
    </row>
    <row r="868" spans="1:8" x14ac:dyDescent="0.25">
      <c r="A868" s="1">
        <v>41803</v>
      </c>
      <c r="B868" s="3">
        <v>55.376044999999998</v>
      </c>
      <c r="C868" s="11">
        <f t="shared" si="67"/>
        <v>-1.2100146146144988E-3</v>
      </c>
      <c r="D868" s="3">
        <v>92.32</v>
      </c>
      <c r="E868" s="58">
        <f t="shared" si="65"/>
        <v>10923.2</v>
      </c>
      <c r="F868" s="11">
        <f t="shared" si="68"/>
        <v>2.4723867886857978E-4</v>
      </c>
      <c r="G868" s="57">
        <f t="shared" si="66"/>
        <v>182.54086819248727</v>
      </c>
      <c r="H868" s="57">
        <f t="shared" si="69"/>
        <v>103.50702627331559</v>
      </c>
    </row>
    <row r="869" spans="1:8" x14ac:dyDescent="0.25">
      <c r="A869" s="1">
        <v>41806</v>
      </c>
      <c r="B869" s="3">
        <v>56.257770000000001</v>
      </c>
      <c r="C869" s="11">
        <f t="shared" si="67"/>
        <v>1.5922498618310552E-2</v>
      </c>
      <c r="D869" s="3">
        <v>92.400002000000001</v>
      </c>
      <c r="E869" s="58">
        <f t="shared" si="65"/>
        <v>10924.000019999999</v>
      </c>
      <c r="F869" s="11">
        <f t="shared" si="68"/>
        <v>7.3240442361099963E-5</v>
      </c>
      <c r="G869" s="57">
        <f t="shared" si="66"/>
        <v>185.44737491406738</v>
      </c>
      <c r="H869" s="57">
        <f t="shared" si="69"/>
        <v>103.51460717370733</v>
      </c>
    </row>
    <row r="870" spans="1:8" x14ac:dyDescent="0.25">
      <c r="A870" s="1">
        <v>41807</v>
      </c>
      <c r="B870" s="3">
        <v>55.893579000000003</v>
      </c>
      <c r="C870" s="11">
        <f t="shared" si="67"/>
        <v>-6.4736124450008974E-3</v>
      </c>
      <c r="D870" s="3">
        <v>92.449996999999996</v>
      </c>
      <c r="E870" s="58">
        <f t="shared" si="65"/>
        <v>10924.499970000001</v>
      </c>
      <c r="F870" s="11">
        <f t="shared" si="68"/>
        <v>4.5766202772422105E-5</v>
      </c>
      <c r="G870" s="57">
        <f t="shared" si="66"/>
        <v>184.24686047993092</v>
      </c>
      <c r="H870" s="57">
        <f t="shared" si="69"/>
        <v>103.51934464420916</v>
      </c>
    </row>
    <row r="871" spans="1:8" x14ac:dyDescent="0.25">
      <c r="A871" s="1">
        <v>41808</v>
      </c>
      <c r="B871" s="3">
        <v>57.714530000000003</v>
      </c>
      <c r="C871" s="11">
        <f t="shared" si="67"/>
        <v>3.2578894259034673E-2</v>
      </c>
      <c r="D871" s="3">
        <v>92.970000999999996</v>
      </c>
      <c r="E871" s="58">
        <f t="shared" si="65"/>
        <v>10929.70001</v>
      </c>
      <c r="F871" s="11">
        <f t="shared" si="68"/>
        <v>4.7599798748497929E-4</v>
      </c>
      <c r="G871" s="57">
        <f t="shared" si="66"/>
        <v>190.2494194650657</v>
      </c>
      <c r="H871" s="57">
        <f t="shared" si="69"/>
        <v>103.56861964392556</v>
      </c>
    </row>
    <row r="872" spans="1:8" x14ac:dyDescent="0.25">
      <c r="A872" s="1">
        <v>41809</v>
      </c>
      <c r="B872" s="3">
        <v>57.666607999999997</v>
      </c>
      <c r="C872" s="11">
        <f t="shared" si="67"/>
        <v>-8.3032816866059382E-4</v>
      </c>
      <c r="D872" s="3">
        <v>92.910004000000001</v>
      </c>
      <c r="E872" s="58">
        <f t="shared" si="65"/>
        <v>10929.100039999999</v>
      </c>
      <c r="F872" s="11">
        <f t="shared" si="68"/>
        <v>-5.4893546890782563E-5</v>
      </c>
      <c r="G872" s="57">
        <f t="shared" si="66"/>
        <v>190.09145001301255</v>
      </c>
      <c r="H872" s="57">
        <f t="shared" si="69"/>
        <v>103.56293439504672</v>
      </c>
    </row>
    <row r="873" spans="1:8" x14ac:dyDescent="0.25">
      <c r="A873" s="1">
        <v>41810</v>
      </c>
      <c r="B873" s="3">
        <v>57.532432999999997</v>
      </c>
      <c r="C873" s="11">
        <f t="shared" si="67"/>
        <v>-2.3267364711307289E-3</v>
      </c>
      <c r="D873" s="3">
        <v>92.769997000000004</v>
      </c>
      <c r="E873" s="58">
        <f t="shared" si="65"/>
        <v>10927.69997</v>
      </c>
      <c r="F873" s="11">
        <f t="shared" si="68"/>
        <v>-1.2810478400559016E-4</v>
      </c>
      <c r="G873" s="57">
        <f t="shared" si="66"/>
        <v>189.64915730341716</v>
      </c>
      <c r="H873" s="57">
        <f t="shared" si="69"/>
        <v>103.54966748770507</v>
      </c>
    </row>
    <row r="874" spans="1:8" x14ac:dyDescent="0.25">
      <c r="A874" s="1">
        <v>41813</v>
      </c>
      <c r="B874" s="3">
        <v>56.851973999999998</v>
      </c>
      <c r="C874" s="11">
        <f t="shared" si="67"/>
        <v>-1.1827398295497064E-2</v>
      </c>
      <c r="D874" s="3">
        <v>92.790001000000004</v>
      </c>
      <c r="E874" s="58">
        <f t="shared" si="65"/>
        <v>10927.900009999999</v>
      </c>
      <c r="F874" s="11">
        <f t="shared" si="68"/>
        <v>1.8305773451768471E-5</v>
      </c>
      <c r="G874" s="57">
        <f t="shared" si="66"/>
        <v>187.40610118358427</v>
      </c>
      <c r="H874" s="57">
        <f t="shared" si="69"/>
        <v>103.5515630444591</v>
      </c>
    </row>
    <row r="875" spans="1:8" x14ac:dyDescent="0.25">
      <c r="A875" s="1">
        <v>41814</v>
      </c>
      <c r="B875" s="3">
        <v>56.123595000000002</v>
      </c>
      <c r="C875" s="11">
        <f t="shared" si="67"/>
        <v>-1.2811850649196399E-2</v>
      </c>
      <c r="D875" s="3">
        <v>92.699996999999996</v>
      </c>
      <c r="E875" s="58">
        <f t="shared" si="65"/>
        <v>10926.999970000001</v>
      </c>
      <c r="F875" s="11">
        <f t="shared" si="68"/>
        <v>-8.2361661359914458E-5</v>
      </c>
      <c r="G875" s="57">
        <f t="shared" si="66"/>
        <v>185.00508220447199</v>
      </c>
      <c r="H875" s="57">
        <f t="shared" si="69"/>
        <v>103.54303436569035</v>
      </c>
    </row>
    <row r="876" spans="1:8" x14ac:dyDescent="0.25">
      <c r="A876" s="1">
        <v>41815</v>
      </c>
      <c r="B876" s="3">
        <v>56.075673000000002</v>
      </c>
      <c r="C876" s="11">
        <f t="shared" si="67"/>
        <v>-8.5386547315794358E-4</v>
      </c>
      <c r="D876" s="3">
        <v>93.290001000000004</v>
      </c>
      <c r="E876" s="58">
        <f t="shared" si="65"/>
        <v>10932.900009999999</v>
      </c>
      <c r="F876" s="11">
        <f t="shared" si="68"/>
        <v>5.3995058261161735E-4</v>
      </c>
      <c r="G876" s="57">
        <f t="shared" si="66"/>
        <v>184.84711275241884</v>
      </c>
      <c r="H876" s="57">
        <f t="shared" si="69"/>
        <v>103.59894248742147</v>
      </c>
    </row>
    <row r="877" spans="1:8" x14ac:dyDescent="0.25">
      <c r="A877" s="1">
        <v>41816</v>
      </c>
      <c r="B877" s="3">
        <v>56.161928000000003</v>
      </c>
      <c r="C877" s="11">
        <f t="shared" si="67"/>
        <v>1.5381892964530502E-3</v>
      </c>
      <c r="D877" s="3">
        <v>93.339995999999999</v>
      </c>
      <c r="E877" s="58">
        <f t="shared" si="65"/>
        <v>10933.399960000001</v>
      </c>
      <c r="F877" s="11">
        <f t="shared" si="68"/>
        <v>4.5728946532390641E-5</v>
      </c>
      <c r="G877" s="57">
        <f t="shared" si="66"/>
        <v>185.13144260273484</v>
      </c>
      <c r="H877" s="57">
        <f t="shared" si="69"/>
        <v>103.60367995792328</v>
      </c>
    </row>
    <row r="878" spans="1:8" x14ac:dyDescent="0.25">
      <c r="A878" s="1">
        <v>41817</v>
      </c>
      <c r="B878" s="3">
        <v>55.826492000000002</v>
      </c>
      <c r="C878" s="11">
        <f t="shared" si="67"/>
        <v>-5.9726582036144019E-3</v>
      </c>
      <c r="D878" s="3">
        <v>93.75</v>
      </c>
      <c r="E878" s="58">
        <f t="shared" si="65"/>
        <v>10937.5</v>
      </c>
      <c r="F878" s="11">
        <f t="shared" si="68"/>
        <v>3.7500137331474269E-4</v>
      </c>
      <c r="G878" s="57">
        <f t="shared" si="66"/>
        <v>184.02571577332665</v>
      </c>
      <c r="H878" s="57">
        <f t="shared" si="69"/>
        <v>103.64253148018797</v>
      </c>
    </row>
    <row r="879" spans="1:8" x14ac:dyDescent="0.25">
      <c r="A879" s="1">
        <v>41820</v>
      </c>
      <c r="B879" s="3">
        <v>56.142764</v>
      </c>
      <c r="C879" s="11">
        <f t="shared" si="67"/>
        <v>5.6652673071415248E-3</v>
      </c>
      <c r="D879" s="3">
        <v>93.910004000000001</v>
      </c>
      <c r="E879" s="58">
        <f t="shared" si="65"/>
        <v>10939.100039999999</v>
      </c>
      <c r="F879" s="11">
        <f t="shared" si="68"/>
        <v>1.4628937142851229E-4</v>
      </c>
      <c r="G879" s="57">
        <f t="shared" si="66"/>
        <v>185.06827064457062</v>
      </c>
      <c r="H879" s="57">
        <f t="shared" si="69"/>
        <v>103.65769328097147</v>
      </c>
    </row>
    <row r="880" spans="1:8" x14ac:dyDescent="0.25">
      <c r="A880" s="1">
        <v>41821</v>
      </c>
      <c r="B880" s="3">
        <v>56.535705</v>
      </c>
      <c r="C880" s="11">
        <f t="shared" si="67"/>
        <v>6.99896072092212E-3</v>
      </c>
      <c r="D880" s="3">
        <v>94.940002000000007</v>
      </c>
      <c r="E880" s="58">
        <f t="shared" si="65"/>
        <v>10949.400020000001</v>
      </c>
      <c r="F880" s="11">
        <f t="shared" si="68"/>
        <v>9.4157471476982648E-4</v>
      </c>
      <c r="G880" s="57">
        <f t="shared" si="66"/>
        <v>186.36355620150096</v>
      </c>
      <c r="H880" s="57">
        <f t="shared" si="69"/>
        <v>103.7552947439562</v>
      </c>
    </row>
    <row r="881" spans="1:8" x14ac:dyDescent="0.25">
      <c r="A881" s="1">
        <v>41822</v>
      </c>
      <c r="B881" s="3">
        <v>56.526119000000001</v>
      </c>
      <c r="C881" s="11">
        <f t="shared" si="67"/>
        <v>-1.6955656606738631E-4</v>
      </c>
      <c r="D881" s="3">
        <v>95.099997999999999</v>
      </c>
      <c r="E881" s="58">
        <f t="shared" si="65"/>
        <v>10950.999980000001</v>
      </c>
      <c r="F881" s="11">
        <f t="shared" si="68"/>
        <v>1.4612307497005258E-4</v>
      </c>
      <c r="G881" s="57">
        <f t="shared" si="66"/>
        <v>186.3319570368713</v>
      </c>
      <c r="H881" s="57">
        <f t="shared" si="69"/>
        <v>103.77045578666861</v>
      </c>
    </row>
    <row r="882" spans="1:8" x14ac:dyDescent="0.25">
      <c r="A882" s="1">
        <v>41823</v>
      </c>
      <c r="B882" s="3">
        <v>56.612375</v>
      </c>
      <c r="C882" s="11">
        <f t="shared" si="67"/>
        <v>1.5259494464850624E-3</v>
      </c>
      <c r="D882" s="3">
        <v>95.699996999999996</v>
      </c>
      <c r="E882" s="58">
        <f t="shared" si="65"/>
        <v>10956.999970000001</v>
      </c>
      <c r="F882" s="11">
        <f t="shared" si="68"/>
        <v>5.4789425723295927E-4</v>
      </c>
      <c r="G882" s="57">
        <f t="shared" si="66"/>
        <v>186.61629018357419</v>
      </c>
      <c r="H882" s="57">
        <f t="shared" si="69"/>
        <v>103.82731102346457</v>
      </c>
    </row>
    <row r="883" spans="1:8" x14ac:dyDescent="0.25">
      <c r="A883" s="1">
        <v>41827</v>
      </c>
      <c r="B883" s="3">
        <v>56.391945</v>
      </c>
      <c r="C883" s="11">
        <f t="shared" si="67"/>
        <v>-3.893671657477722E-3</v>
      </c>
      <c r="D883" s="3">
        <v>95.410004000000001</v>
      </c>
      <c r="E883" s="58">
        <f t="shared" si="65"/>
        <v>10954.100039999999</v>
      </c>
      <c r="F883" s="11">
        <f t="shared" si="68"/>
        <v>-2.6466459869867138E-4</v>
      </c>
      <c r="G883" s="57">
        <f t="shared" si="66"/>
        <v>185.88966762366277</v>
      </c>
      <c r="H883" s="57">
        <f t="shared" si="69"/>
        <v>103.79983160985859</v>
      </c>
    </row>
    <row r="884" spans="1:8" x14ac:dyDescent="0.25">
      <c r="A884" s="1">
        <v>41828</v>
      </c>
      <c r="B884" s="3">
        <v>55.979835000000001</v>
      </c>
      <c r="C884" s="11">
        <f t="shared" si="67"/>
        <v>-7.307958610046141E-3</v>
      </c>
      <c r="D884" s="3">
        <v>94.260002</v>
      </c>
      <c r="E884" s="58">
        <f t="shared" si="65"/>
        <v>10942.60002</v>
      </c>
      <c r="F884" s="11">
        <f t="shared" si="68"/>
        <v>-1.0498370434819852E-3</v>
      </c>
      <c r="G884" s="57">
        <f t="shared" si="66"/>
        <v>184.53119362663381</v>
      </c>
      <c r="H884" s="57">
        <f t="shared" si="69"/>
        <v>103.69085870152738</v>
      </c>
    </row>
    <row r="885" spans="1:8" x14ac:dyDescent="0.25">
      <c r="A885" s="1">
        <v>41829</v>
      </c>
      <c r="B885" s="3">
        <v>56.114009000000003</v>
      </c>
      <c r="C885" s="11">
        <f t="shared" si="67"/>
        <v>2.3968273575654801E-3</v>
      </c>
      <c r="D885" s="3">
        <v>94.959998999999996</v>
      </c>
      <c r="E885" s="58">
        <f t="shared" si="65"/>
        <v>10949.599990000001</v>
      </c>
      <c r="F885" s="11">
        <f t="shared" si="68"/>
        <v>6.3969897348041397E-4</v>
      </c>
      <c r="G885" s="57">
        <f t="shared" si="66"/>
        <v>184.97348303984234</v>
      </c>
      <c r="H885" s="57">
        <f t="shared" si="69"/>
        <v>103.75718963739806</v>
      </c>
    </row>
    <row r="886" spans="1:8" x14ac:dyDescent="0.25">
      <c r="A886" s="1">
        <v>41830</v>
      </c>
      <c r="B886" s="3">
        <v>56.478200000000001</v>
      </c>
      <c r="C886" s="11">
        <f t="shared" si="67"/>
        <v>6.4901974834839929E-3</v>
      </c>
      <c r="D886" s="3">
        <v>94.660004000000001</v>
      </c>
      <c r="E886" s="58">
        <f t="shared" si="65"/>
        <v>10946.600039999999</v>
      </c>
      <c r="F886" s="11">
        <f t="shared" si="68"/>
        <v>-2.7397804511041895E-4</v>
      </c>
      <c r="G886" s="57">
        <f t="shared" si="66"/>
        <v>186.17399747397877</v>
      </c>
      <c r="H886" s="57">
        <f t="shared" si="69"/>
        <v>103.72876244541506</v>
      </c>
    </row>
    <row r="887" spans="1:8" x14ac:dyDescent="0.25">
      <c r="A887" s="1">
        <v>41831</v>
      </c>
      <c r="B887" s="3">
        <v>56.574038000000002</v>
      </c>
      <c r="C887" s="11">
        <f t="shared" si="67"/>
        <v>1.6969025216809412E-3</v>
      </c>
      <c r="D887" s="3">
        <v>95.269997000000004</v>
      </c>
      <c r="E887" s="58">
        <f t="shared" si="65"/>
        <v>10952.69997</v>
      </c>
      <c r="F887" s="11">
        <f t="shared" si="68"/>
        <v>5.5724425645502197E-4</v>
      </c>
      <c r="G887" s="57">
        <f t="shared" si="66"/>
        <v>186.48991659976377</v>
      </c>
      <c r="H887" s="57">
        <f t="shared" si="69"/>
        <v>103.78656470251696</v>
      </c>
    </row>
    <row r="888" spans="1:8" x14ac:dyDescent="0.25">
      <c r="A888" s="1">
        <v>41834</v>
      </c>
      <c r="B888" s="3">
        <v>56.813637</v>
      </c>
      <c r="C888" s="11">
        <f t="shared" si="67"/>
        <v>4.2351405073825267E-3</v>
      </c>
      <c r="D888" s="3">
        <v>95.839995999999999</v>
      </c>
      <c r="E888" s="58">
        <f t="shared" si="65"/>
        <v>10958.399960000001</v>
      </c>
      <c r="F888" s="11">
        <f t="shared" si="68"/>
        <v>5.2041871096748218E-4</v>
      </c>
      <c r="G888" s="57">
        <f t="shared" si="66"/>
        <v>187.27972759977385</v>
      </c>
      <c r="H888" s="57">
        <f t="shared" si="69"/>
        <v>103.84057717273518</v>
      </c>
    </row>
    <row r="889" spans="1:8" x14ac:dyDescent="0.25">
      <c r="A889" s="1">
        <v>41835</v>
      </c>
      <c r="B889" s="3">
        <v>56.909478999999997</v>
      </c>
      <c r="C889" s="11">
        <f t="shared" si="67"/>
        <v>1.6869541374370653E-3</v>
      </c>
      <c r="D889" s="3">
        <v>95.510002</v>
      </c>
      <c r="E889" s="58">
        <f t="shared" si="65"/>
        <v>10955.10002</v>
      </c>
      <c r="F889" s="11">
        <f t="shared" si="68"/>
        <v>-3.0113337823460751E-4</v>
      </c>
      <c r="G889" s="57">
        <f t="shared" si="66"/>
        <v>187.5956599111064</v>
      </c>
      <c r="H889" s="57">
        <f t="shared" si="69"/>
        <v>103.80930730893333</v>
      </c>
    </row>
    <row r="890" spans="1:8" x14ac:dyDescent="0.25">
      <c r="A890" s="1">
        <v>41836</v>
      </c>
      <c r="B890" s="3">
        <v>56.871141999999999</v>
      </c>
      <c r="C890" s="11">
        <f t="shared" si="67"/>
        <v>-6.7364876069237096E-4</v>
      </c>
      <c r="D890" s="3">
        <v>95.889999000000003</v>
      </c>
      <c r="E890" s="58">
        <f t="shared" si="65"/>
        <v>10958.89999</v>
      </c>
      <c r="F890" s="11">
        <f t="shared" si="68"/>
        <v>3.4686766830633009E-4</v>
      </c>
      <c r="G890" s="57">
        <f t="shared" si="66"/>
        <v>187.469286327296</v>
      </c>
      <c r="H890" s="57">
        <f t="shared" si="69"/>
        <v>103.84531540130807</v>
      </c>
    </row>
    <row r="891" spans="1:8" x14ac:dyDescent="0.25">
      <c r="A891" s="1">
        <v>41837</v>
      </c>
      <c r="B891" s="3">
        <v>56.449449999999999</v>
      </c>
      <c r="C891" s="11">
        <f t="shared" si="67"/>
        <v>-7.4148678076483886E-3</v>
      </c>
      <c r="D891" s="3">
        <v>94.620002999999997</v>
      </c>
      <c r="E891" s="58">
        <f t="shared" si="65"/>
        <v>10946.20003</v>
      </c>
      <c r="F891" s="11">
        <f t="shared" si="68"/>
        <v>-1.1588717856343828E-3</v>
      </c>
      <c r="G891" s="57">
        <f t="shared" si="66"/>
        <v>186.0792263511849</v>
      </c>
      <c r="H891" s="57">
        <f t="shared" si="69"/>
        <v>103.72497199521919</v>
      </c>
    </row>
    <row r="892" spans="1:8" x14ac:dyDescent="0.25">
      <c r="A892" s="1">
        <v>41838</v>
      </c>
      <c r="B892" s="3">
        <v>56.976565999999998</v>
      </c>
      <c r="C892" s="11">
        <f t="shared" si="67"/>
        <v>9.3378412012871601E-3</v>
      </c>
      <c r="D892" s="3">
        <v>96.120002999999997</v>
      </c>
      <c r="E892" s="58">
        <f t="shared" si="65"/>
        <v>10961.20003</v>
      </c>
      <c r="F892" s="11">
        <f t="shared" si="68"/>
        <v>1.3703385612257991E-3</v>
      </c>
      <c r="G892" s="57">
        <f t="shared" si="66"/>
        <v>187.81680461771066</v>
      </c>
      <c r="H892" s="57">
        <f t="shared" si="69"/>
        <v>103.86711032410631</v>
      </c>
    </row>
    <row r="893" spans="1:8" x14ac:dyDescent="0.25">
      <c r="A893" s="1">
        <v>41841</v>
      </c>
      <c r="B893" s="3">
        <v>56.411113</v>
      </c>
      <c r="C893" s="11">
        <f t="shared" si="67"/>
        <v>-9.9243081796119136E-3</v>
      </c>
      <c r="D893" s="3">
        <v>96</v>
      </c>
      <c r="E893" s="58">
        <f t="shared" si="65"/>
        <v>10960</v>
      </c>
      <c r="F893" s="11">
        <f t="shared" si="68"/>
        <v>-1.0947980118194866E-4</v>
      </c>
      <c r="G893" s="57">
        <f t="shared" si="66"/>
        <v>185.95285276737454</v>
      </c>
      <c r="H893" s="57">
        <f t="shared" si="69"/>
        <v>103.85573897351868</v>
      </c>
    </row>
    <row r="894" spans="1:8" x14ac:dyDescent="0.25">
      <c r="A894" s="1">
        <v>41842</v>
      </c>
      <c r="B894" s="3">
        <v>56.229016000000001</v>
      </c>
      <c r="C894" s="11">
        <f t="shared" si="67"/>
        <v>-3.228034164119379E-3</v>
      </c>
      <c r="D894" s="3">
        <v>96.610000999999997</v>
      </c>
      <c r="E894" s="58">
        <f t="shared" si="65"/>
        <v>10966.10001</v>
      </c>
      <c r="F894" s="11">
        <f t="shared" si="68"/>
        <v>5.565702554744627E-4</v>
      </c>
      <c r="G894" s="57">
        <f t="shared" si="66"/>
        <v>185.35259060572599</v>
      </c>
      <c r="H894" s="57">
        <f t="shared" si="69"/>
        <v>103.91354198869166</v>
      </c>
    </row>
    <row r="895" spans="1:8" x14ac:dyDescent="0.25">
      <c r="A895" s="1">
        <v>41843</v>
      </c>
      <c r="B895" s="3">
        <v>56.008584999999997</v>
      </c>
      <c r="C895" s="11">
        <f t="shared" si="67"/>
        <v>-3.9202357729326955E-3</v>
      </c>
      <c r="D895" s="3">
        <v>97.230002999999996</v>
      </c>
      <c r="E895" s="58">
        <f t="shared" si="65"/>
        <v>10972.30003</v>
      </c>
      <c r="F895" s="11">
        <f t="shared" si="68"/>
        <v>5.6538058145980943E-4</v>
      </c>
      <c r="G895" s="57">
        <f t="shared" si="66"/>
        <v>184.62596474942768</v>
      </c>
      <c r="H895" s="57">
        <f t="shared" si="69"/>
        <v>103.97229268748278</v>
      </c>
    </row>
    <row r="896" spans="1:8" x14ac:dyDescent="0.25">
      <c r="A896" s="1">
        <v>41844</v>
      </c>
      <c r="B896" s="3">
        <v>58.442909</v>
      </c>
      <c r="C896" s="11">
        <f t="shared" si="67"/>
        <v>4.3463408332847613E-2</v>
      </c>
      <c r="D896" s="3">
        <v>97.120002999999997</v>
      </c>
      <c r="E896" s="58">
        <f t="shared" si="65"/>
        <v>10971.20003</v>
      </c>
      <c r="F896" s="11">
        <f t="shared" si="68"/>
        <v>-1.0025245363258297E-4</v>
      </c>
      <c r="G896" s="57">
        <f t="shared" si="66"/>
        <v>192.65043844417798</v>
      </c>
      <c r="H896" s="57">
        <f t="shared" si="69"/>
        <v>103.96186921003105</v>
      </c>
    </row>
    <row r="897" spans="1:8" x14ac:dyDescent="0.25">
      <c r="A897" s="1">
        <v>41845</v>
      </c>
      <c r="B897" s="3">
        <v>58.998778999999999</v>
      </c>
      <c r="C897" s="11">
        <f t="shared" si="67"/>
        <v>9.5113335306426777E-3</v>
      </c>
      <c r="D897" s="3">
        <v>96.739998</v>
      </c>
      <c r="E897" s="58">
        <f t="shared" si="65"/>
        <v>10967.39998</v>
      </c>
      <c r="F897" s="11">
        <f t="shared" si="68"/>
        <v>-3.4636593896828513E-4</v>
      </c>
      <c r="G897" s="57">
        <f t="shared" si="66"/>
        <v>194.4828010190451</v>
      </c>
      <c r="H897" s="57">
        <f t="shared" si="69"/>
        <v>103.92586035958522</v>
      </c>
    </row>
    <row r="898" spans="1:8" x14ac:dyDescent="0.25">
      <c r="A898" s="1">
        <v>41848</v>
      </c>
      <c r="B898" s="3">
        <v>59.190455</v>
      </c>
      <c r="C898" s="11">
        <f t="shared" si="67"/>
        <v>3.2488129966215247E-3</v>
      </c>
      <c r="D898" s="3">
        <v>96.769997000000004</v>
      </c>
      <c r="E898" s="58">
        <f t="shared" si="65"/>
        <v>10967.69997</v>
      </c>
      <c r="F898" s="11">
        <f t="shared" si="68"/>
        <v>2.7352882227928466E-5</v>
      </c>
      <c r="G898" s="57">
        <f t="shared" si="66"/>
        <v>195.11463927061513</v>
      </c>
      <c r="H898" s="57">
        <f t="shared" si="69"/>
        <v>103.92870303140407</v>
      </c>
    </row>
    <row r="899" spans="1:8" x14ac:dyDescent="0.25">
      <c r="A899" s="1">
        <v>41849</v>
      </c>
      <c r="B899" s="3">
        <v>58.174559000000002</v>
      </c>
      <c r="C899" s="11">
        <f t="shared" si="67"/>
        <v>-1.7163172677081093E-2</v>
      </c>
      <c r="D899" s="3">
        <v>96.599997999999999</v>
      </c>
      <c r="E899" s="58">
        <f t="shared" ref="E899:E962" si="70">10000+(10*D899)</f>
        <v>10965.999980000001</v>
      </c>
      <c r="F899" s="11">
        <f t="shared" si="68"/>
        <v>-1.5499968130502765E-4</v>
      </c>
      <c r="G899" s="57">
        <f t="shared" ref="G899:G962" si="71">G898*(1+C899)</f>
        <v>191.76585302498717</v>
      </c>
      <c r="H899" s="57">
        <f t="shared" si="69"/>
        <v>103.91259411555575</v>
      </c>
    </row>
    <row r="900" spans="1:8" x14ac:dyDescent="0.25">
      <c r="A900" s="1">
        <v>41850</v>
      </c>
      <c r="B900" s="3">
        <v>57.206578999999998</v>
      </c>
      <c r="C900" s="11">
        <f t="shared" ref="C900:C963" si="72">(B900-B899)/B899</f>
        <v>-1.6639232280213835E-2</v>
      </c>
      <c r="D900" s="3">
        <v>96.980002999999996</v>
      </c>
      <c r="E900" s="58">
        <f t="shared" si="70"/>
        <v>10969.80003</v>
      </c>
      <c r="F900" s="11">
        <f t="shared" ref="F900:F963" si="73">(E900-E899)/E899</f>
        <v>3.4653018483771946E-4</v>
      </c>
      <c r="G900" s="57">
        <f t="shared" si="71"/>
        <v>188.57501645309105</v>
      </c>
      <c r="H900" s="57">
        <f t="shared" ref="H900:H963" si="74">H899*(1+F900)</f>
        <v>103.94860296600159</v>
      </c>
    </row>
    <row r="901" spans="1:8" x14ac:dyDescent="0.25">
      <c r="A901" s="1">
        <v>41851</v>
      </c>
      <c r="B901" s="3">
        <v>56.315271000000003</v>
      </c>
      <c r="C901" s="11">
        <f t="shared" si="72"/>
        <v>-1.5580515660619999E-2</v>
      </c>
      <c r="D901" s="3">
        <v>95.019997000000004</v>
      </c>
      <c r="E901" s="58">
        <f t="shared" si="70"/>
        <v>10950.19997</v>
      </c>
      <c r="F901" s="11">
        <f t="shared" si="73"/>
        <v>-1.7867290147859393E-3</v>
      </c>
      <c r="G901" s="57">
        <f t="shared" si="71"/>
        <v>185.63692045604199</v>
      </c>
      <c r="H901" s="57">
        <f t="shared" si="74"/>
        <v>103.76287498103576</v>
      </c>
    </row>
    <row r="902" spans="1:8" x14ac:dyDescent="0.25">
      <c r="A902" s="1">
        <v>41852</v>
      </c>
      <c r="B902" s="3">
        <v>56.257770000000001</v>
      </c>
      <c r="C902" s="11">
        <f t="shared" si="72"/>
        <v>-1.0210551947801515E-3</v>
      </c>
      <c r="D902" s="3">
        <v>94.669998000000007</v>
      </c>
      <c r="E902" s="58">
        <f t="shared" si="70"/>
        <v>10946.699979999999</v>
      </c>
      <c r="F902" s="11">
        <f t="shared" si="73"/>
        <v>-3.196279528765768E-4</v>
      </c>
      <c r="G902" s="57">
        <f t="shared" si="71"/>
        <v>185.44737491406735</v>
      </c>
      <c r="H902" s="57">
        <f t="shared" si="74"/>
        <v>103.72970946572099</v>
      </c>
    </row>
    <row r="903" spans="1:8" x14ac:dyDescent="0.25">
      <c r="A903" s="1">
        <v>41855</v>
      </c>
      <c r="B903" s="3">
        <v>56.602792999999998</v>
      </c>
      <c r="C903" s="11">
        <f t="shared" si="72"/>
        <v>6.13289506498387E-3</v>
      </c>
      <c r="D903" s="3">
        <v>95.32</v>
      </c>
      <c r="E903" s="58">
        <f t="shared" si="70"/>
        <v>10953.2</v>
      </c>
      <c r="F903" s="11">
        <f t="shared" si="73"/>
        <v>5.9378808333809059E-4</v>
      </c>
      <c r="G903" s="57">
        <f t="shared" si="71"/>
        <v>186.58470420449206</v>
      </c>
      <c r="H903" s="57">
        <f t="shared" si="74"/>
        <v>103.79130293108985</v>
      </c>
    </row>
    <row r="904" spans="1:8" x14ac:dyDescent="0.25">
      <c r="A904" s="1">
        <v>41856</v>
      </c>
      <c r="B904" s="3">
        <v>56.574038000000002</v>
      </c>
      <c r="C904" s="11">
        <f t="shared" si="72"/>
        <v>-5.0801380066168743E-4</v>
      </c>
      <c r="D904" s="3">
        <v>94.589995999999999</v>
      </c>
      <c r="E904" s="58">
        <f t="shared" si="70"/>
        <v>10945.899960000001</v>
      </c>
      <c r="F904" s="11">
        <f t="shared" si="73"/>
        <v>-6.6647555052405509E-4</v>
      </c>
      <c r="G904" s="57">
        <f t="shared" si="71"/>
        <v>186.4899165997638</v>
      </c>
      <c r="H904" s="57">
        <f t="shared" si="74"/>
        <v>103.72212856532924</v>
      </c>
    </row>
    <row r="905" spans="1:8" x14ac:dyDescent="0.25">
      <c r="A905" s="1">
        <v>41857</v>
      </c>
      <c r="B905" s="3">
        <v>57.676194000000002</v>
      </c>
      <c r="C905" s="11">
        <f t="shared" si="72"/>
        <v>1.9481656939531182E-2</v>
      </c>
      <c r="D905" s="3">
        <v>94.519997000000004</v>
      </c>
      <c r="E905" s="58">
        <f t="shared" si="70"/>
        <v>10945.19997</v>
      </c>
      <c r="F905" s="11">
        <f t="shared" si="73"/>
        <v>-6.3949972369469767E-5</v>
      </c>
      <c r="G905" s="57">
        <f t="shared" si="71"/>
        <v>190.12304917764217</v>
      </c>
      <c r="H905" s="57">
        <f t="shared" si="74"/>
        <v>103.71549553807338</v>
      </c>
    </row>
    <row r="906" spans="1:8" x14ac:dyDescent="0.25">
      <c r="A906" s="1">
        <v>41858</v>
      </c>
      <c r="B906" s="3">
        <v>57.446176999999999</v>
      </c>
      <c r="C906" s="11">
        <f t="shared" si="72"/>
        <v>-3.9880752186942795E-3</v>
      </c>
      <c r="D906" s="3">
        <v>94.220000999999996</v>
      </c>
      <c r="E906" s="58">
        <f t="shared" si="70"/>
        <v>10942.20001</v>
      </c>
      <c r="F906" s="11">
        <f t="shared" si="73"/>
        <v>-2.7408909916875566E-4</v>
      </c>
      <c r="G906" s="57">
        <f t="shared" si="71"/>
        <v>189.36482415671423</v>
      </c>
      <c r="H906" s="57">
        <f t="shared" si="74"/>
        <v>103.68706825133151</v>
      </c>
    </row>
    <row r="907" spans="1:8" x14ac:dyDescent="0.25">
      <c r="A907" s="1">
        <v>41859</v>
      </c>
      <c r="B907" s="3">
        <v>57.887042000000001</v>
      </c>
      <c r="C907" s="11">
        <f t="shared" si="72"/>
        <v>7.6744010310730044E-3</v>
      </c>
      <c r="D907" s="3">
        <v>94.900002000000001</v>
      </c>
      <c r="E907" s="58">
        <f t="shared" si="70"/>
        <v>10949.000019999999</v>
      </c>
      <c r="F907" s="11">
        <f t="shared" si="73"/>
        <v>6.2144815428200344E-4</v>
      </c>
      <c r="G907" s="57">
        <f t="shared" si="71"/>
        <v>190.81808575847148</v>
      </c>
      <c r="H907" s="57">
        <f t="shared" si="74"/>
        <v>103.75150438851922</v>
      </c>
    </row>
    <row r="908" spans="1:8" x14ac:dyDescent="0.25">
      <c r="A908" s="1">
        <v>41862</v>
      </c>
      <c r="B908" s="3">
        <v>58.069135000000003</v>
      </c>
      <c r="C908" s="11">
        <f t="shared" si="72"/>
        <v>3.1456608199120252E-3</v>
      </c>
      <c r="D908" s="3">
        <v>95.459998999999996</v>
      </c>
      <c r="E908" s="58">
        <f t="shared" si="70"/>
        <v>10954.599990000001</v>
      </c>
      <c r="F908" s="11">
        <f t="shared" si="73"/>
        <v>5.1145949308356304E-4</v>
      </c>
      <c r="G908" s="57">
        <f t="shared" si="71"/>
        <v>191.41833473457254</v>
      </c>
      <c r="H908" s="57">
        <f t="shared" si="74"/>
        <v>103.80456908036042</v>
      </c>
    </row>
    <row r="909" spans="1:8" x14ac:dyDescent="0.25">
      <c r="A909" s="1">
        <v>41863</v>
      </c>
      <c r="B909" s="3">
        <v>57.887042000000001</v>
      </c>
      <c r="C909" s="11">
        <f t="shared" si="72"/>
        <v>-3.1357966671968136E-3</v>
      </c>
      <c r="D909" s="3">
        <v>95.419998000000007</v>
      </c>
      <c r="E909" s="58">
        <f t="shared" si="70"/>
        <v>10954.199979999999</v>
      </c>
      <c r="F909" s="11">
        <f t="shared" si="73"/>
        <v>-3.6515253899398893E-5</v>
      </c>
      <c r="G909" s="57">
        <f t="shared" si="71"/>
        <v>190.81808575847151</v>
      </c>
      <c r="H909" s="57">
        <f t="shared" si="74"/>
        <v>103.80077863016454</v>
      </c>
    </row>
    <row r="910" spans="1:8" x14ac:dyDescent="0.25">
      <c r="A910" s="1">
        <v>41864</v>
      </c>
      <c r="B910" s="3">
        <v>57.906205999999997</v>
      </c>
      <c r="C910" s="11">
        <f t="shared" si="72"/>
        <v>3.3105854674689381E-4</v>
      </c>
      <c r="D910" s="3">
        <v>96.43</v>
      </c>
      <c r="E910" s="58">
        <f t="shared" si="70"/>
        <v>10964.3</v>
      </c>
      <c r="F910" s="11">
        <f t="shared" si="73"/>
        <v>9.2202260488582566E-4</v>
      </c>
      <c r="G910" s="57">
        <f t="shared" si="71"/>
        <v>190.88125771663573</v>
      </c>
      <c r="H910" s="57">
        <f t="shared" si="74"/>
        <v>103.8964852944663</v>
      </c>
    </row>
    <row r="911" spans="1:8" x14ac:dyDescent="0.25">
      <c r="A911" s="1">
        <v>41865</v>
      </c>
      <c r="B911" s="3">
        <v>58.002048000000002</v>
      </c>
      <c r="C911" s="11">
        <f t="shared" si="72"/>
        <v>1.6551248410231652E-3</v>
      </c>
      <c r="D911" s="3">
        <v>96.93</v>
      </c>
      <c r="E911" s="58">
        <f t="shared" si="70"/>
        <v>10969.3</v>
      </c>
      <c r="F911" s="11">
        <f t="shared" si="73"/>
        <v>4.5602546446193559E-4</v>
      </c>
      <c r="G911" s="57">
        <f t="shared" si="71"/>
        <v>191.1971900279683</v>
      </c>
      <c r="H911" s="57">
        <f t="shared" si="74"/>
        <v>103.94386473742867</v>
      </c>
    </row>
    <row r="912" spans="1:8" x14ac:dyDescent="0.25">
      <c r="A912" s="1">
        <v>41866</v>
      </c>
      <c r="B912" s="3">
        <v>57.887042000000001</v>
      </c>
      <c r="C912" s="11">
        <f t="shared" si="72"/>
        <v>-1.9827920558943201E-3</v>
      </c>
      <c r="D912" s="3">
        <v>97.400002000000001</v>
      </c>
      <c r="E912" s="58">
        <f t="shared" si="70"/>
        <v>10974.000019999999</v>
      </c>
      <c r="F912" s="11">
        <f t="shared" si="73"/>
        <v>4.2847036729784239E-4</v>
      </c>
      <c r="G912" s="57">
        <f t="shared" si="71"/>
        <v>190.81808575847151</v>
      </c>
      <c r="H912" s="57">
        <f t="shared" si="74"/>
        <v>103.98840160333107</v>
      </c>
    </row>
    <row r="913" spans="1:8" x14ac:dyDescent="0.25">
      <c r="A913" s="1">
        <v>41869</v>
      </c>
      <c r="B913" s="3">
        <v>58.299151999999999</v>
      </c>
      <c r="C913" s="11">
        <f t="shared" si="72"/>
        <v>7.1192098570177142E-3</v>
      </c>
      <c r="D913" s="3">
        <v>98.150002000000001</v>
      </c>
      <c r="E913" s="58">
        <f t="shared" si="70"/>
        <v>10981.500019999999</v>
      </c>
      <c r="F913" s="11">
        <f t="shared" si="73"/>
        <v>6.8343356901142056E-4</v>
      </c>
      <c r="G913" s="57">
        <f t="shared" si="71"/>
        <v>192.17655975550045</v>
      </c>
      <c r="H913" s="57">
        <f t="shared" si="74"/>
        <v>104.05947076777463</v>
      </c>
    </row>
    <row r="914" spans="1:8" x14ac:dyDescent="0.25">
      <c r="A914" s="1">
        <v>41870</v>
      </c>
      <c r="B914" s="3">
        <v>58.596252</v>
      </c>
      <c r="C914" s="11">
        <f t="shared" si="72"/>
        <v>5.0961290140206566E-3</v>
      </c>
      <c r="D914" s="3">
        <v>98.699996999999996</v>
      </c>
      <c r="E914" s="58">
        <f t="shared" si="70"/>
        <v>10986.999970000001</v>
      </c>
      <c r="F914" s="11">
        <f t="shared" si="73"/>
        <v>5.0083777170555099E-4</v>
      </c>
      <c r="G914" s="57">
        <f t="shared" si="71"/>
        <v>193.15591629748511</v>
      </c>
      <c r="H914" s="57">
        <f t="shared" si="74"/>
        <v>104.11158768123882</v>
      </c>
    </row>
    <row r="915" spans="1:8" x14ac:dyDescent="0.25">
      <c r="A915" s="1">
        <v>41871</v>
      </c>
      <c r="B915" s="3">
        <v>58.385404000000001</v>
      </c>
      <c r="C915" s="11">
        <f t="shared" si="72"/>
        <v>-3.5983188822383827E-3</v>
      </c>
      <c r="D915" s="3">
        <v>98.699996999999996</v>
      </c>
      <c r="E915" s="58">
        <f t="shared" si="70"/>
        <v>10986.999970000001</v>
      </c>
      <c r="F915" s="11">
        <f t="shared" si="73"/>
        <v>0</v>
      </c>
      <c r="G915" s="57">
        <f t="shared" si="71"/>
        <v>192.4608797166558</v>
      </c>
      <c r="H915" s="57">
        <f t="shared" si="74"/>
        <v>104.11158768123882</v>
      </c>
    </row>
    <row r="916" spans="1:8" x14ac:dyDescent="0.25">
      <c r="A916" s="1">
        <v>41872</v>
      </c>
      <c r="B916" s="3">
        <v>58.596252</v>
      </c>
      <c r="C916" s="11">
        <f t="shared" si="72"/>
        <v>3.6113135399388277E-3</v>
      </c>
      <c r="D916" s="3">
        <v>98.900002000000001</v>
      </c>
      <c r="E916" s="58">
        <f t="shared" si="70"/>
        <v>10989.000019999999</v>
      </c>
      <c r="F916" s="11">
        <f t="shared" si="73"/>
        <v>1.8203786342585535E-4</v>
      </c>
      <c r="G916" s="57">
        <f t="shared" si="71"/>
        <v>193.15591629748511</v>
      </c>
      <c r="H916" s="57">
        <f t="shared" si="74"/>
        <v>104.13053993221818</v>
      </c>
    </row>
    <row r="917" spans="1:8" x14ac:dyDescent="0.25">
      <c r="A917" s="1">
        <v>41873</v>
      </c>
      <c r="B917" s="3">
        <v>57.963711000000004</v>
      </c>
      <c r="C917" s="11">
        <f t="shared" si="72"/>
        <v>-1.0794905448901344E-2</v>
      </c>
      <c r="D917" s="3">
        <v>99.050003000000004</v>
      </c>
      <c r="E917" s="58">
        <f t="shared" si="70"/>
        <v>10990.500029999999</v>
      </c>
      <c r="F917" s="11">
        <f t="shared" si="73"/>
        <v>1.3650104625259136E-4</v>
      </c>
      <c r="G917" s="57">
        <f t="shared" si="71"/>
        <v>191.07081644415786</v>
      </c>
      <c r="H917" s="57">
        <f t="shared" si="74"/>
        <v>104.14475385986579</v>
      </c>
    </row>
    <row r="918" spans="1:8" x14ac:dyDescent="0.25">
      <c r="A918" s="1">
        <v>41876</v>
      </c>
      <c r="B918" s="3">
        <v>58.423740000000002</v>
      </c>
      <c r="C918" s="11">
        <f t="shared" si="72"/>
        <v>7.9365001319532252E-3</v>
      </c>
      <c r="D918" s="3">
        <v>99.400002000000001</v>
      </c>
      <c r="E918" s="58">
        <f t="shared" si="70"/>
        <v>10994.000019999999</v>
      </c>
      <c r="F918" s="11">
        <f t="shared" si="73"/>
        <v>3.1845593835099173E-4</v>
      </c>
      <c r="G918" s="57">
        <f t="shared" si="71"/>
        <v>192.58725000407929</v>
      </c>
      <c r="H918" s="57">
        <f t="shared" si="74"/>
        <v>104.17791937518055</v>
      </c>
    </row>
    <row r="919" spans="1:8" x14ac:dyDescent="0.25">
      <c r="A919" s="1">
        <v>41877</v>
      </c>
      <c r="B919" s="3">
        <v>58.347071</v>
      </c>
      <c r="C919" s="11">
        <f t="shared" si="72"/>
        <v>-1.3122918868255016E-3</v>
      </c>
      <c r="D919" s="3">
        <v>99.5</v>
      </c>
      <c r="E919" s="58">
        <f t="shared" si="70"/>
        <v>10995</v>
      </c>
      <c r="F919" s="11">
        <f t="shared" si="73"/>
        <v>9.095688540852898E-5</v>
      </c>
      <c r="G919" s="57">
        <f t="shared" si="71"/>
        <v>192.33451931839292</v>
      </c>
      <c r="H919" s="57">
        <f t="shared" si="74"/>
        <v>104.18739507425526</v>
      </c>
    </row>
    <row r="920" spans="1:8" x14ac:dyDescent="0.25">
      <c r="A920" s="1">
        <v>41878</v>
      </c>
      <c r="B920" s="3">
        <v>59.247959999999999</v>
      </c>
      <c r="C920" s="11">
        <f t="shared" si="72"/>
        <v>1.544017522319157E-2</v>
      </c>
      <c r="D920" s="3">
        <v>99.519997000000004</v>
      </c>
      <c r="E920" s="58">
        <f t="shared" si="70"/>
        <v>10995.19997</v>
      </c>
      <c r="F920" s="11">
        <f t="shared" si="73"/>
        <v>1.8187357889919642E-5</v>
      </c>
      <c r="G920" s="57">
        <f t="shared" si="71"/>
        <v>195.30419799813725</v>
      </c>
      <c r="H920" s="57">
        <f t="shared" si="74"/>
        <v>104.18928996769711</v>
      </c>
    </row>
    <row r="921" spans="1:8" x14ac:dyDescent="0.25">
      <c r="A921" s="1">
        <v>41879</v>
      </c>
      <c r="B921" s="3">
        <v>59.890087000000001</v>
      </c>
      <c r="C921" s="11">
        <f t="shared" si="72"/>
        <v>1.0837959652956863E-2</v>
      </c>
      <c r="D921" s="3">
        <v>99.410004000000001</v>
      </c>
      <c r="E921" s="58">
        <f t="shared" si="70"/>
        <v>10994.100039999999</v>
      </c>
      <c r="F921" s="11">
        <f t="shared" si="73"/>
        <v>-1.0003728927181241E-4</v>
      </c>
      <c r="G921" s="57">
        <f t="shared" si="71"/>
        <v>197.42089701609416</v>
      </c>
      <c r="H921" s="57">
        <f t="shared" si="74"/>
        <v>104.17886715355759</v>
      </c>
    </row>
    <row r="922" spans="1:8" x14ac:dyDescent="0.25">
      <c r="A922" s="1">
        <v>41880</v>
      </c>
      <c r="B922" s="3">
        <v>60.302193000000003</v>
      </c>
      <c r="C922" s="11">
        <f t="shared" si="72"/>
        <v>6.8810385932483523E-3</v>
      </c>
      <c r="D922" s="3">
        <v>99.779999000000004</v>
      </c>
      <c r="E922" s="58">
        <f t="shared" si="70"/>
        <v>10997.79999</v>
      </c>
      <c r="F922" s="11">
        <f t="shared" si="73"/>
        <v>3.3653959728750766E-4</v>
      </c>
      <c r="G922" s="57">
        <f t="shared" si="71"/>
        <v>198.77935782757561</v>
      </c>
      <c r="H922" s="57">
        <f t="shared" si="74"/>
        <v>104.21392746755531</v>
      </c>
    </row>
    <row r="923" spans="1:8" x14ac:dyDescent="0.25">
      <c r="A923" s="1">
        <v>41884</v>
      </c>
      <c r="B923" s="3">
        <v>60.407617000000002</v>
      </c>
      <c r="C923" s="11">
        <f t="shared" si="72"/>
        <v>1.7482614604082357E-3</v>
      </c>
      <c r="D923" s="3">
        <v>100.07</v>
      </c>
      <c r="E923" s="58">
        <f t="shared" si="70"/>
        <v>11000.7</v>
      </c>
      <c r="F923" s="11">
        <f t="shared" si="73"/>
        <v>2.6369001096929412E-4</v>
      </c>
      <c r="G923" s="57">
        <f t="shared" si="71"/>
        <v>199.12687611799026</v>
      </c>
      <c r="H923" s="57">
        <f t="shared" si="74"/>
        <v>104.24140763923239</v>
      </c>
    </row>
    <row r="924" spans="1:8" x14ac:dyDescent="0.25">
      <c r="A924" s="1">
        <v>41885</v>
      </c>
      <c r="B924" s="3">
        <v>60.829312999999999</v>
      </c>
      <c r="C924" s="11">
        <f t="shared" si="72"/>
        <v>6.9808415054677152E-3</v>
      </c>
      <c r="D924" s="3">
        <v>99.480002999999996</v>
      </c>
      <c r="E924" s="58">
        <f t="shared" si="70"/>
        <v>10994.80003</v>
      </c>
      <c r="F924" s="11">
        <f t="shared" si="73"/>
        <v>-5.363267792049955E-4</v>
      </c>
      <c r="G924" s="57">
        <f t="shared" si="71"/>
        <v>200.51694927964886</v>
      </c>
      <c r="H924" s="57">
        <f t="shared" si="74"/>
        <v>104.18550018081345</v>
      </c>
    </row>
    <row r="925" spans="1:8" x14ac:dyDescent="0.25">
      <c r="A925" s="1">
        <v>41886</v>
      </c>
      <c r="B925" s="3">
        <v>59.985925000000002</v>
      </c>
      <c r="C925" s="11">
        <f t="shared" si="72"/>
        <v>-1.3864828623002817E-2</v>
      </c>
      <c r="D925" s="3">
        <v>99.389999000000003</v>
      </c>
      <c r="E925" s="58">
        <f t="shared" si="70"/>
        <v>10993.89999</v>
      </c>
      <c r="F925" s="11">
        <f t="shared" si="73"/>
        <v>-8.1860515656913198E-5</v>
      </c>
      <c r="G925" s="57">
        <f t="shared" si="71"/>
        <v>197.73681614187916</v>
      </c>
      <c r="H925" s="57">
        <f t="shared" si="74"/>
        <v>104.17697150204467</v>
      </c>
    </row>
    <row r="926" spans="1:8" x14ac:dyDescent="0.25">
      <c r="A926" s="1">
        <v>41887</v>
      </c>
      <c r="B926" s="3">
        <v>59.640901999999997</v>
      </c>
      <c r="C926" s="11">
        <f t="shared" si="72"/>
        <v>-5.75173259393774E-3</v>
      </c>
      <c r="D926" s="3">
        <v>99.889999000000003</v>
      </c>
      <c r="E926" s="58">
        <f t="shared" si="70"/>
        <v>10998.89999</v>
      </c>
      <c r="F926" s="11">
        <f t="shared" si="73"/>
        <v>4.547976609345161E-4</v>
      </c>
      <c r="G926" s="57">
        <f t="shared" si="71"/>
        <v>196.59948685145446</v>
      </c>
      <c r="H926" s="57">
        <f t="shared" si="74"/>
        <v>104.22435094500705</v>
      </c>
    </row>
    <row r="927" spans="1:8" x14ac:dyDescent="0.25">
      <c r="A927" s="1">
        <v>41890</v>
      </c>
      <c r="B927" s="3">
        <v>59.717574999999997</v>
      </c>
      <c r="C927" s="11">
        <f t="shared" si="72"/>
        <v>1.28557747164856E-3</v>
      </c>
      <c r="D927" s="3">
        <v>100.08000199999999</v>
      </c>
      <c r="E927" s="58">
        <f t="shared" si="70"/>
        <v>11000.800020000001</v>
      </c>
      <c r="F927" s="11">
        <f t="shared" si="73"/>
        <v>1.7274727488459483E-4</v>
      </c>
      <c r="G927" s="57">
        <f t="shared" si="71"/>
        <v>196.85223072268835</v>
      </c>
      <c r="H927" s="57">
        <f t="shared" si="74"/>
        <v>104.24235541760942</v>
      </c>
    </row>
    <row r="928" spans="1:8" x14ac:dyDescent="0.25">
      <c r="A928" s="1">
        <v>41891</v>
      </c>
      <c r="B928" s="3">
        <v>59.660069999999997</v>
      </c>
      <c r="C928" s="11">
        <f t="shared" si="72"/>
        <v>-9.6294934950052861E-4</v>
      </c>
      <c r="D928" s="3">
        <v>99.25</v>
      </c>
      <c r="E928" s="58">
        <f t="shared" si="70"/>
        <v>10992.5</v>
      </c>
      <c r="F928" s="11">
        <f t="shared" si="73"/>
        <v>-7.5449239918103572E-4</v>
      </c>
      <c r="G928" s="57">
        <f t="shared" si="71"/>
        <v>196.66267199516622</v>
      </c>
      <c r="H928" s="57">
        <f t="shared" si="74"/>
        <v>104.1637053527741</v>
      </c>
    </row>
    <row r="929" spans="1:8" x14ac:dyDescent="0.25">
      <c r="A929" s="1">
        <v>41892</v>
      </c>
      <c r="B929" s="3">
        <v>60.100931000000003</v>
      </c>
      <c r="C929" s="11">
        <f t="shared" si="72"/>
        <v>7.3895488221855134E-3</v>
      </c>
      <c r="D929" s="3">
        <v>100.07</v>
      </c>
      <c r="E929" s="58">
        <f t="shared" si="70"/>
        <v>11000.7</v>
      </c>
      <c r="F929" s="11">
        <f t="shared" si="73"/>
        <v>7.4596315669781465E-4</v>
      </c>
      <c r="G929" s="57">
        <f t="shared" si="71"/>
        <v>198.11592041137598</v>
      </c>
      <c r="H929" s="57">
        <f t="shared" si="74"/>
        <v>104.24140763923239</v>
      </c>
    </row>
    <row r="930" spans="1:8" x14ac:dyDescent="0.25">
      <c r="A930" s="1">
        <v>41893</v>
      </c>
      <c r="B930" s="3">
        <v>60.583281999999997</v>
      </c>
      <c r="C930" s="11">
        <f t="shared" si="72"/>
        <v>8.0256826637177085E-3</v>
      </c>
      <c r="D930" s="3">
        <v>99.989998</v>
      </c>
      <c r="E930" s="58">
        <f t="shared" si="70"/>
        <v>10999.89998</v>
      </c>
      <c r="F930" s="11">
        <f t="shared" si="73"/>
        <v>-7.2724462988772175E-5</v>
      </c>
      <c r="G930" s="57">
        <f t="shared" si="71"/>
        <v>199.70593591922804</v>
      </c>
      <c r="H930" s="57">
        <f t="shared" si="74"/>
        <v>104.23382673884063</v>
      </c>
    </row>
    <row r="931" spans="1:8" x14ac:dyDescent="0.25">
      <c r="A931" s="1">
        <v>41894</v>
      </c>
      <c r="B931" s="3">
        <v>59.695757999999998</v>
      </c>
      <c r="C931" s="11">
        <f t="shared" si="72"/>
        <v>-1.4649652027765666E-2</v>
      </c>
      <c r="D931" s="3">
        <v>99.480002999999996</v>
      </c>
      <c r="E931" s="58">
        <f t="shared" si="70"/>
        <v>10994.80003</v>
      </c>
      <c r="F931" s="11">
        <f t="shared" si="73"/>
        <v>-4.6363603389781074E-4</v>
      </c>
      <c r="G931" s="57">
        <f t="shared" si="71"/>
        <v>196.78031345013207</v>
      </c>
      <c r="H931" s="57">
        <f t="shared" si="74"/>
        <v>104.18550018081345</v>
      </c>
    </row>
    <row r="932" spans="1:8" x14ac:dyDescent="0.25">
      <c r="A932" s="1">
        <v>41897</v>
      </c>
      <c r="B932" s="3">
        <v>60.313166000000002</v>
      </c>
      <c r="C932" s="11">
        <f t="shared" si="72"/>
        <v>1.0342577440762285E-2</v>
      </c>
      <c r="D932" s="3">
        <v>98.519997000000004</v>
      </c>
      <c r="E932" s="58">
        <f t="shared" si="70"/>
        <v>10985.19997</v>
      </c>
      <c r="F932" s="11">
        <f t="shared" si="73"/>
        <v>-8.7314548457509931E-4</v>
      </c>
      <c r="G932" s="57">
        <f t="shared" si="71"/>
        <v>198.81552908080755</v>
      </c>
      <c r="H932" s="57">
        <f t="shared" si="74"/>
        <v>104.09453108177237</v>
      </c>
    </row>
    <row r="933" spans="1:8" x14ac:dyDescent="0.25">
      <c r="A933" s="1">
        <v>41898</v>
      </c>
      <c r="B933" s="3">
        <v>61.268219000000002</v>
      </c>
      <c r="C933" s="11">
        <f t="shared" si="72"/>
        <v>1.5834900790981515E-2</v>
      </c>
      <c r="D933" s="3">
        <v>99.379997000000003</v>
      </c>
      <c r="E933" s="58">
        <f t="shared" si="70"/>
        <v>10993.79997</v>
      </c>
      <c r="F933" s="11">
        <f t="shared" si="73"/>
        <v>7.8287150197415699E-4</v>
      </c>
      <c r="G933" s="57">
        <f t="shared" si="71"/>
        <v>201.96375325950862</v>
      </c>
      <c r="H933" s="57">
        <f t="shared" si="74"/>
        <v>104.17602372366765</v>
      </c>
    </row>
    <row r="934" spans="1:8" x14ac:dyDescent="0.25">
      <c r="A934" s="1">
        <v>41899</v>
      </c>
      <c r="B934" s="3">
        <v>60.901634999999999</v>
      </c>
      <c r="C934" s="11">
        <f t="shared" si="72"/>
        <v>-5.9832651574220413E-3</v>
      </c>
      <c r="D934" s="3">
        <v>99.529999000000004</v>
      </c>
      <c r="E934" s="58">
        <f t="shared" si="70"/>
        <v>10995.29999</v>
      </c>
      <c r="F934" s="11">
        <f t="shared" si="73"/>
        <v>1.364423587924799E-4</v>
      </c>
      <c r="G934" s="57">
        <f t="shared" si="71"/>
        <v>200.75535057156881</v>
      </c>
      <c r="H934" s="57">
        <f t="shared" si="74"/>
        <v>104.19023774607412</v>
      </c>
    </row>
    <row r="935" spans="1:8" x14ac:dyDescent="0.25">
      <c r="A935" s="1">
        <v>41900</v>
      </c>
      <c r="B935" s="3">
        <v>61.123516000000002</v>
      </c>
      <c r="C935" s="11">
        <f t="shared" si="72"/>
        <v>3.6432683621712837E-3</v>
      </c>
      <c r="D935" s="3">
        <v>100.279999</v>
      </c>
      <c r="E935" s="58">
        <f t="shared" si="70"/>
        <v>11002.79999</v>
      </c>
      <c r="F935" s="11">
        <f t="shared" si="73"/>
        <v>6.8210962927988295E-4</v>
      </c>
      <c r="G935" s="57">
        <f t="shared" si="71"/>
        <v>201.4867561888428</v>
      </c>
      <c r="H935" s="57">
        <f t="shared" si="74"/>
        <v>104.26130691051769</v>
      </c>
    </row>
    <row r="936" spans="1:8" x14ac:dyDescent="0.25">
      <c r="A936" s="1">
        <v>41901</v>
      </c>
      <c r="B936" s="3">
        <v>61.904921999999999</v>
      </c>
      <c r="C936" s="11">
        <f t="shared" si="72"/>
        <v>1.2784048613957301E-2</v>
      </c>
      <c r="D936" s="3">
        <v>99.980002999999996</v>
      </c>
      <c r="E936" s="58">
        <f t="shared" si="70"/>
        <v>10999.80003</v>
      </c>
      <c r="F936" s="11">
        <f t="shared" si="73"/>
        <v>-2.7265423371557548E-4</v>
      </c>
      <c r="G936" s="57">
        <f t="shared" si="71"/>
        <v>204.06257267502951</v>
      </c>
      <c r="H936" s="57">
        <f t="shared" si="74"/>
        <v>104.23287962377582</v>
      </c>
    </row>
    <row r="937" spans="1:8" x14ac:dyDescent="0.25">
      <c r="A937" s="1">
        <v>41904</v>
      </c>
      <c r="B937" s="3">
        <v>63.014330999999999</v>
      </c>
      <c r="C937" s="11">
        <f t="shared" si="72"/>
        <v>1.7921175960774159E-2</v>
      </c>
      <c r="D937" s="3">
        <v>99.050003000000004</v>
      </c>
      <c r="E937" s="58">
        <f t="shared" si="70"/>
        <v>10990.500029999999</v>
      </c>
      <c r="F937" s="11">
        <f t="shared" si="73"/>
        <v>-8.4546991532909632E-4</v>
      </c>
      <c r="G937" s="57">
        <f t="shared" si="71"/>
        <v>207.71961394694699</v>
      </c>
      <c r="H937" s="57">
        <f t="shared" si="74"/>
        <v>104.1447538598658</v>
      </c>
    </row>
    <row r="938" spans="1:8" x14ac:dyDescent="0.25">
      <c r="A938" s="1">
        <v>41905</v>
      </c>
      <c r="B938" s="3">
        <v>61.547984</v>
      </c>
      <c r="C938" s="11">
        <f t="shared" si="72"/>
        <v>-2.3270055822698473E-2</v>
      </c>
      <c r="D938" s="3">
        <v>98.779999000000004</v>
      </c>
      <c r="E938" s="58">
        <f t="shared" si="70"/>
        <v>10987.79999</v>
      </c>
      <c r="F938" s="11">
        <f t="shared" si="73"/>
        <v>-2.4567035099673414E-4</v>
      </c>
      <c r="G938" s="57">
        <f t="shared" si="71"/>
        <v>202.88596693493216</v>
      </c>
      <c r="H938" s="57">
        <f t="shared" si="74"/>
        <v>104.11916858163057</v>
      </c>
    </row>
    <row r="939" spans="1:8" x14ac:dyDescent="0.25">
      <c r="A939" s="1">
        <v>41906</v>
      </c>
      <c r="B939" s="3">
        <v>62.647747000000003</v>
      </c>
      <c r="C939" s="11">
        <f t="shared" si="72"/>
        <v>1.7868383796291409E-2</v>
      </c>
      <c r="D939" s="3">
        <v>99.839995999999999</v>
      </c>
      <c r="E939" s="58">
        <f t="shared" si="70"/>
        <v>10998.399960000001</v>
      </c>
      <c r="F939" s="11">
        <f t="shared" si="73"/>
        <v>9.6470358121263197E-4</v>
      </c>
      <c r="G939" s="57">
        <f t="shared" si="71"/>
        <v>206.51121125900721</v>
      </c>
      <c r="H939" s="57">
        <f t="shared" si="74"/>
        <v>104.21961271643416</v>
      </c>
    </row>
    <row r="940" spans="1:8" x14ac:dyDescent="0.25">
      <c r="A940" s="1">
        <v>41907</v>
      </c>
      <c r="B940" s="3">
        <v>61.692689999999999</v>
      </c>
      <c r="C940" s="11">
        <f t="shared" si="72"/>
        <v>-1.5244873849972666E-2</v>
      </c>
      <c r="D940" s="3">
        <v>97.739998</v>
      </c>
      <c r="E940" s="58">
        <f t="shared" si="70"/>
        <v>10977.39998</v>
      </c>
      <c r="F940" s="11">
        <f t="shared" si="73"/>
        <v>-1.9093668239357703E-3</v>
      </c>
      <c r="G940" s="57">
        <f t="shared" si="71"/>
        <v>203.3629738947586</v>
      </c>
      <c r="H940" s="57">
        <f t="shared" si="74"/>
        <v>104.02061924550996</v>
      </c>
    </row>
    <row r="941" spans="1:8" x14ac:dyDescent="0.25">
      <c r="A941" s="1">
        <v>41908</v>
      </c>
      <c r="B941" s="3">
        <v>61.789163000000002</v>
      </c>
      <c r="C941" s="11">
        <f t="shared" si="72"/>
        <v>1.5637671173035759E-3</v>
      </c>
      <c r="D941" s="3">
        <v>98.779999000000004</v>
      </c>
      <c r="E941" s="58">
        <f t="shared" si="70"/>
        <v>10987.79999</v>
      </c>
      <c r="F941" s="11">
        <f t="shared" si="73"/>
        <v>9.4740193661043803E-4</v>
      </c>
      <c r="G941" s="57">
        <f t="shared" si="71"/>
        <v>203.6809862262123</v>
      </c>
      <c r="H941" s="57">
        <f t="shared" si="74"/>
        <v>104.11916858163057</v>
      </c>
    </row>
    <row r="942" spans="1:8" x14ac:dyDescent="0.25">
      <c r="A942" s="1">
        <v>41911</v>
      </c>
      <c r="B942" s="3">
        <v>61.827744000000003</v>
      </c>
      <c r="C942" s="11">
        <f t="shared" si="72"/>
        <v>6.2439751773301483E-4</v>
      </c>
      <c r="D942" s="3">
        <v>98.650002000000001</v>
      </c>
      <c r="E942" s="58">
        <f t="shared" si="70"/>
        <v>10986.500019999999</v>
      </c>
      <c r="F942" s="11">
        <f t="shared" si="73"/>
        <v>-1.1831030790359612E-4</v>
      </c>
      <c r="G942" s="57">
        <f t="shared" si="71"/>
        <v>203.80816412842134</v>
      </c>
      <c r="H942" s="57">
        <f t="shared" si="74"/>
        <v>104.10685021073702</v>
      </c>
    </row>
    <row r="943" spans="1:8" x14ac:dyDescent="0.25">
      <c r="A943" s="1">
        <v>41912</v>
      </c>
      <c r="B943" s="3">
        <v>62.03998</v>
      </c>
      <c r="C943" s="11">
        <f t="shared" si="72"/>
        <v>3.4326984338939681E-3</v>
      </c>
      <c r="D943" s="3">
        <v>98.790001000000004</v>
      </c>
      <c r="E943" s="58">
        <f t="shared" si="70"/>
        <v>10987.900009999999</v>
      </c>
      <c r="F943" s="11">
        <f t="shared" si="73"/>
        <v>1.2742820711339597E-4</v>
      </c>
      <c r="G943" s="57">
        <f t="shared" si="71"/>
        <v>204.50777609423977</v>
      </c>
      <c r="H943" s="57">
        <f t="shared" si="74"/>
        <v>104.12011636000759</v>
      </c>
    </row>
    <row r="944" spans="1:8" x14ac:dyDescent="0.25">
      <c r="A944" s="1">
        <v>41913</v>
      </c>
      <c r="B944" s="3">
        <v>61.326103000000003</v>
      </c>
      <c r="C944" s="11">
        <f t="shared" si="72"/>
        <v>-1.1506725179472923E-2</v>
      </c>
      <c r="D944" s="3">
        <v>97.209998999999996</v>
      </c>
      <c r="E944" s="58">
        <f t="shared" si="70"/>
        <v>10972.099990000001</v>
      </c>
      <c r="F944" s="11">
        <f t="shared" si="73"/>
        <v>-1.4379471951527858E-3</v>
      </c>
      <c r="G944" s="57">
        <f t="shared" si="71"/>
        <v>202.15456131765816</v>
      </c>
      <c r="H944" s="57">
        <f t="shared" si="74"/>
        <v>103.97039713072873</v>
      </c>
    </row>
    <row r="945" spans="1:8" x14ac:dyDescent="0.25">
      <c r="A945" s="1">
        <v>41914</v>
      </c>
      <c r="B945" s="3">
        <v>61.355043000000002</v>
      </c>
      <c r="C945" s="11">
        <f t="shared" si="72"/>
        <v>4.7190345683629419E-4</v>
      </c>
      <c r="D945" s="3">
        <v>97.209998999999996</v>
      </c>
      <c r="E945" s="58">
        <f t="shared" si="70"/>
        <v>10972.099990000001</v>
      </c>
      <c r="F945" s="11">
        <f t="shared" si="73"/>
        <v>0</v>
      </c>
      <c r="G945" s="57">
        <f t="shared" si="71"/>
        <v>202.24995875395919</v>
      </c>
      <c r="H945" s="57">
        <f t="shared" si="74"/>
        <v>103.97039713072873</v>
      </c>
    </row>
    <row r="946" spans="1:8" x14ac:dyDescent="0.25">
      <c r="A946" s="1">
        <v>41915</v>
      </c>
      <c r="B946" s="3">
        <v>62.454802000000001</v>
      </c>
      <c r="C946" s="11">
        <f t="shared" si="72"/>
        <v>1.7924508666712184E-2</v>
      </c>
      <c r="D946" s="3">
        <v>98.169998000000007</v>
      </c>
      <c r="E946" s="58">
        <f t="shared" si="70"/>
        <v>10981.699979999999</v>
      </c>
      <c r="F946" s="11">
        <f t="shared" si="73"/>
        <v>8.7494554449451352E-4</v>
      </c>
      <c r="G946" s="57">
        <f t="shared" si="71"/>
        <v>205.8751898924867</v>
      </c>
      <c r="H946" s="57">
        <f t="shared" si="74"/>
        <v>104.06136556645758</v>
      </c>
    </row>
    <row r="947" spans="1:8" x14ac:dyDescent="0.25">
      <c r="A947" s="1">
        <v>41918</v>
      </c>
      <c r="B947" s="3">
        <v>62.406571999999997</v>
      </c>
      <c r="C947" s="11">
        <f t="shared" si="72"/>
        <v>-7.7223845814135749E-4</v>
      </c>
      <c r="D947" s="3">
        <v>97.959998999999996</v>
      </c>
      <c r="E947" s="58">
        <f t="shared" si="70"/>
        <v>10979.599990000001</v>
      </c>
      <c r="F947" s="11">
        <f t="shared" si="73"/>
        <v>-1.9122631321410381E-4</v>
      </c>
      <c r="G947" s="57">
        <f t="shared" si="71"/>
        <v>205.71620515327459</v>
      </c>
      <c r="H947" s="57">
        <f t="shared" si="74"/>
        <v>104.04146629517228</v>
      </c>
    </row>
    <row r="948" spans="1:8" x14ac:dyDescent="0.25">
      <c r="A948" s="1">
        <v>41919</v>
      </c>
      <c r="B948" s="3">
        <v>61.904921999999999</v>
      </c>
      <c r="C948" s="11">
        <f t="shared" si="72"/>
        <v>-8.0384162103952442E-3</v>
      </c>
      <c r="D948" s="3">
        <v>96.57</v>
      </c>
      <c r="E948" s="58">
        <f t="shared" si="70"/>
        <v>10965.7</v>
      </c>
      <c r="F948" s="11">
        <f t="shared" si="73"/>
        <v>-1.2659832792323693E-3</v>
      </c>
      <c r="G948" s="57">
        <f t="shared" si="71"/>
        <v>204.06257267502951</v>
      </c>
      <c r="H948" s="57">
        <f t="shared" si="74"/>
        <v>103.90975153849578</v>
      </c>
    </row>
    <row r="949" spans="1:8" x14ac:dyDescent="0.25">
      <c r="A949" s="1">
        <v>41920</v>
      </c>
      <c r="B949" s="3">
        <v>62.898564</v>
      </c>
      <c r="C949" s="11">
        <f t="shared" si="72"/>
        <v>1.6051098489389928E-2</v>
      </c>
      <c r="D949" s="3">
        <v>98.449996999999996</v>
      </c>
      <c r="E949" s="58">
        <f t="shared" si="70"/>
        <v>10984.499970000001</v>
      </c>
      <c r="F949" s="11">
        <f t="shared" si="73"/>
        <v>1.7144340990543265E-3</v>
      </c>
      <c r="G949" s="57">
        <f t="shared" si="71"/>
        <v>207.33800112703472</v>
      </c>
      <c r="H949" s="57">
        <f t="shared" si="74"/>
        <v>104.08789795975764</v>
      </c>
    </row>
    <row r="950" spans="1:8" x14ac:dyDescent="0.25">
      <c r="A950" s="1">
        <v>41921</v>
      </c>
      <c r="B950" s="3">
        <v>61.991748999999999</v>
      </c>
      <c r="C950" s="11">
        <f t="shared" si="72"/>
        <v>-1.4417101795837528E-2</v>
      </c>
      <c r="D950" s="3">
        <v>96.860000999999997</v>
      </c>
      <c r="E950" s="58">
        <f t="shared" si="70"/>
        <v>10968.60001</v>
      </c>
      <c r="F950" s="11">
        <f t="shared" si="73"/>
        <v>-1.4474905588261061E-3</v>
      </c>
      <c r="G950" s="57">
        <f t="shared" si="71"/>
        <v>204.34878805864076</v>
      </c>
      <c r="H950" s="57">
        <f t="shared" si="74"/>
        <v>103.93723171017284</v>
      </c>
    </row>
    <row r="951" spans="1:8" x14ac:dyDescent="0.25">
      <c r="A951" s="1">
        <v>41922</v>
      </c>
      <c r="B951" s="3">
        <v>62.155746999999998</v>
      </c>
      <c r="C951" s="11">
        <f t="shared" si="72"/>
        <v>2.6454810945888852E-3</v>
      </c>
      <c r="D951" s="3">
        <v>94.440002000000007</v>
      </c>
      <c r="E951" s="58">
        <f t="shared" si="70"/>
        <v>10944.400020000001</v>
      </c>
      <c r="F951" s="11">
        <f t="shared" si="73"/>
        <v>-2.2062970641591627E-3</v>
      </c>
      <c r="G951" s="57">
        <f t="shared" si="71"/>
        <v>204.88938891415205</v>
      </c>
      <c r="H951" s="57">
        <f t="shared" si="74"/>
        <v>103.70791530099385</v>
      </c>
    </row>
    <row r="952" spans="1:8" x14ac:dyDescent="0.25">
      <c r="A952" s="1">
        <v>41925</v>
      </c>
      <c r="B952" s="3">
        <v>61.538338000000003</v>
      </c>
      <c r="C952" s="11">
        <f t="shared" si="72"/>
        <v>-9.9332568555566547E-3</v>
      </c>
      <c r="D952" s="3">
        <v>92.959998999999996</v>
      </c>
      <c r="E952" s="58">
        <f t="shared" si="70"/>
        <v>10929.599990000001</v>
      </c>
      <c r="F952" s="11">
        <f t="shared" si="73"/>
        <v>-1.3522924941481015E-3</v>
      </c>
      <c r="G952" s="57">
        <f t="shared" si="71"/>
        <v>202.85416998708973</v>
      </c>
      <c r="H952" s="57">
        <f t="shared" si="74"/>
        <v>103.56767186554856</v>
      </c>
    </row>
    <row r="953" spans="1:8" x14ac:dyDescent="0.25">
      <c r="A953" s="1">
        <v>41926</v>
      </c>
      <c r="B953" s="3">
        <v>61.818103000000001</v>
      </c>
      <c r="C953" s="11">
        <f t="shared" si="72"/>
        <v>4.5461903764771414E-3</v>
      </c>
      <c r="D953" s="3">
        <v>92.970000999999996</v>
      </c>
      <c r="E953" s="58">
        <f t="shared" si="70"/>
        <v>10929.70001</v>
      </c>
      <c r="F953" s="11">
        <f t="shared" si="73"/>
        <v>9.1512955726990465E-6</v>
      </c>
      <c r="G953" s="57">
        <f t="shared" si="71"/>
        <v>203.7763836625133</v>
      </c>
      <c r="H953" s="57">
        <f t="shared" si="74"/>
        <v>103.56861964392557</v>
      </c>
    </row>
    <row r="954" spans="1:8" x14ac:dyDescent="0.25">
      <c r="A954" s="1">
        <v>41927</v>
      </c>
      <c r="B954" s="3">
        <v>59.946579</v>
      </c>
      <c r="C954" s="11">
        <f t="shared" si="72"/>
        <v>-3.0274691541408199E-2</v>
      </c>
      <c r="D954" s="3">
        <v>92.370002999999997</v>
      </c>
      <c r="E954" s="58">
        <f t="shared" si="70"/>
        <v>10923.70003</v>
      </c>
      <c r="F954" s="11">
        <f t="shared" si="73"/>
        <v>-5.489610871763081E-4</v>
      </c>
      <c r="G954" s="57">
        <f t="shared" si="71"/>
        <v>197.60711650370706</v>
      </c>
      <c r="H954" s="57">
        <f t="shared" si="74"/>
        <v>103.51176450188849</v>
      </c>
    </row>
    <row r="955" spans="1:8" x14ac:dyDescent="0.25">
      <c r="A955" s="1">
        <v>41928</v>
      </c>
      <c r="B955" s="3">
        <v>59.666814000000002</v>
      </c>
      <c r="C955" s="11">
        <f t="shared" si="72"/>
        <v>-4.6669051790261063E-3</v>
      </c>
      <c r="D955" s="3">
        <v>91.790001000000004</v>
      </c>
      <c r="E955" s="58">
        <f t="shared" si="70"/>
        <v>10917.900009999999</v>
      </c>
      <c r="F955" s="11">
        <f t="shared" si="73"/>
        <v>-5.3095745801073468E-4</v>
      </c>
      <c r="G955" s="57">
        <f t="shared" si="71"/>
        <v>196.6849028282835</v>
      </c>
      <c r="H955" s="57">
        <f t="shared" si="74"/>
        <v>103.45680415853437</v>
      </c>
    </row>
    <row r="956" spans="1:8" x14ac:dyDescent="0.25">
      <c r="A956" s="1">
        <v>41929</v>
      </c>
      <c r="B956" s="3">
        <v>60.863045999999997</v>
      </c>
      <c r="C956" s="11">
        <f t="shared" si="72"/>
        <v>2.0048531500274084E-2</v>
      </c>
      <c r="D956" s="3">
        <v>93</v>
      </c>
      <c r="E956" s="58">
        <f t="shared" si="70"/>
        <v>10930</v>
      </c>
      <c r="F956" s="11">
        <f t="shared" si="73"/>
        <v>1.1082708202967519E-3</v>
      </c>
      <c r="G956" s="57">
        <f t="shared" si="71"/>
        <v>200.62814629826468</v>
      </c>
      <c r="H956" s="57">
        <f t="shared" si="74"/>
        <v>103.57146231574443</v>
      </c>
    </row>
    <row r="957" spans="1:8" x14ac:dyDescent="0.25">
      <c r="A957" s="1">
        <v>41932</v>
      </c>
      <c r="B957" s="3">
        <v>62.589860000000002</v>
      </c>
      <c r="C957" s="11">
        <f t="shared" si="72"/>
        <v>2.8372125838066083E-2</v>
      </c>
      <c r="D957" s="3">
        <v>94.389999000000003</v>
      </c>
      <c r="E957" s="58">
        <f t="shared" si="70"/>
        <v>10943.89999</v>
      </c>
      <c r="F957" s="11">
        <f t="shared" si="73"/>
        <v>1.2717282708142625E-3</v>
      </c>
      <c r="G957" s="57">
        <f t="shared" si="71"/>
        <v>206.32039331169696</v>
      </c>
      <c r="H957" s="57">
        <f t="shared" si="74"/>
        <v>103.70317707242094</v>
      </c>
    </row>
    <row r="958" spans="1:8" x14ac:dyDescent="0.25">
      <c r="A958" s="1">
        <v>41933</v>
      </c>
      <c r="B958" s="3">
        <v>63.05292</v>
      </c>
      <c r="C958" s="11">
        <f t="shared" si="72"/>
        <v>7.3983229871419859E-3</v>
      </c>
      <c r="D958" s="3">
        <v>96.870002999999997</v>
      </c>
      <c r="E958" s="58">
        <f t="shared" si="70"/>
        <v>10968.70003</v>
      </c>
      <c r="F958" s="11">
        <f t="shared" si="73"/>
        <v>2.2661062347665039E-3</v>
      </c>
      <c r="G958" s="57">
        <f t="shared" si="71"/>
        <v>207.84681822025107</v>
      </c>
      <c r="H958" s="57">
        <f t="shared" si="74"/>
        <v>103.93817948854984</v>
      </c>
    </row>
    <row r="959" spans="1:8" x14ac:dyDescent="0.25">
      <c r="A959" s="1">
        <v>41934</v>
      </c>
      <c r="B959" s="3">
        <v>63.120449000000001</v>
      </c>
      <c r="C959" s="11">
        <f t="shared" si="72"/>
        <v>1.0709892579122489E-3</v>
      </c>
      <c r="D959" s="3">
        <v>96.370002999999997</v>
      </c>
      <c r="E959" s="58">
        <f t="shared" si="70"/>
        <v>10963.70003</v>
      </c>
      <c r="F959" s="11">
        <f t="shared" si="73"/>
        <v>-4.5584253250838513E-4</v>
      </c>
      <c r="G959" s="57">
        <f t="shared" si="71"/>
        <v>208.06941992985617</v>
      </c>
      <c r="H959" s="57">
        <f t="shared" si="74"/>
        <v>103.89080004558745</v>
      </c>
    </row>
    <row r="960" spans="1:8" x14ac:dyDescent="0.25">
      <c r="A960" s="1">
        <v>41935</v>
      </c>
      <c r="B960" s="3">
        <v>64.586793</v>
      </c>
      <c r="C960" s="11">
        <f t="shared" si="72"/>
        <v>2.3230886713115736E-2</v>
      </c>
      <c r="D960" s="3">
        <v>97.82</v>
      </c>
      <c r="E960" s="58">
        <f t="shared" si="70"/>
        <v>10978.2</v>
      </c>
      <c r="F960" s="11">
        <f t="shared" si="73"/>
        <v>1.3225434807888261E-3</v>
      </c>
      <c r="G960" s="57">
        <f t="shared" si="71"/>
        <v>212.90305705271035</v>
      </c>
      <c r="H960" s="57">
        <f t="shared" si="74"/>
        <v>104.02820014590168</v>
      </c>
    </row>
    <row r="961" spans="1:8" x14ac:dyDescent="0.25">
      <c r="A961" s="1">
        <v>41936</v>
      </c>
      <c r="B961" s="3">
        <v>64.442093</v>
      </c>
      <c r="C961" s="11">
        <f t="shared" si="72"/>
        <v>-2.2403961131806046E-3</v>
      </c>
      <c r="D961" s="3">
        <v>98.620002999999997</v>
      </c>
      <c r="E961" s="58">
        <f t="shared" si="70"/>
        <v>10986.20003</v>
      </c>
      <c r="F961" s="11">
        <f t="shared" si="73"/>
        <v>7.2871964438607799E-4</v>
      </c>
      <c r="G961" s="57">
        <f t="shared" si="71"/>
        <v>212.42606987120519</v>
      </c>
      <c r="H961" s="57">
        <f t="shared" si="74"/>
        <v>104.10400753891813</v>
      </c>
    </row>
    <row r="962" spans="1:8" x14ac:dyDescent="0.25">
      <c r="A962" s="1">
        <v>41939</v>
      </c>
      <c r="B962" s="3">
        <v>65.522554999999997</v>
      </c>
      <c r="C962" s="11">
        <f t="shared" si="72"/>
        <v>1.6766401426471317E-2</v>
      </c>
      <c r="D962" s="3">
        <v>98.690002000000007</v>
      </c>
      <c r="E962" s="58">
        <f t="shared" si="70"/>
        <v>10986.900020000001</v>
      </c>
      <c r="F962" s="11">
        <f t="shared" si="73"/>
        <v>6.3715388222453488E-5</v>
      </c>
      <c r="G962" s="57">
        <f t="shared" si="71"/>
        <v>215.98769063211344</v>
      </c>
      <c r="H962" s="57">
        <f t="shared" si="74"/>
        <v>104.11064056617397</v>
      </c>
    </row>
    <row r="963" spans="1:8" x14ac:dyDescent="0.25">
      <c r="A963" s="1">
        <v>41940</v>
      </c>
      <c r="B963" s="3">
        <v>65.503264000000001</v>
      </c>
      <c r="C963" s="11">
        <f t="shared" si="72"/>
        <v>-2.944177008969737E-4</v>
      </c>
      <c r="D963" s="3">
        <v>100.18</v>
      </c>
      <c r="E963" s="58">
        <f t="shared" ref="E963:E1026" si="75">10000+(10*D963)</f>
        <v>11001.8</v>
      </c>
      <c r="F963" s="11">
        <f t="shared" si="73"/>
        <v>1.3561586956170664E-3</v>
      </c>
      <c r="G963" s="57">
        <f t="shared" ref="G963:G1026" si="76">G962*(1+C963)</f>
        <v>215.92410003281549</v>
      </c>
      <c r="H963" s="57">
        <f t="shared" si="74"/>
        <v>104.25183111668404</v>
      </c>
    </row>
    <row r="964" spans="1:8" x14ac:dyDescent="0.25">
      <c r="A964" s="1">
        <v>41941</v>
      </c>
      <c r="B964" s="3">
        <v>65.329616999999999</v>
      </c>
      <c r="C964" s="11">
        <f t="shared" ref="C964:C1027" si="77">(B964-B963)/B963</f>
        <v>-2.6509671334851732E-3</v>
      </c>
      <c r="D964" s="3">
        <v>99.809997999999993</v>
      </c>
      <c r="E964" s="58">
        <f t="shared" si="75"/>
        <v>10998.099979999999</v>
      </c>
      <c r="F964" s="11">
        <f t="shared" ref="F964:F1027" si="78">(E964-E963)/E963</f>
        <v>-3.3631042193097701E-4</v>
      </c>
      <c r="G964" s="57">
        <f t="shared" si="76"/>
        <v>215.35169234030113</v>
      </c>
      <c r="H964" s="57">
        <f t="shared" ref="H964:H1027" si="79">H963*(1+F964)</f>
        <v>104.21677013937412</v>
      </c>
    </row>
    <row r="965" spans="1:8" x14ac:dyDescent="0.25">
      <c r="A965" s="1">
        <v>41942</v>
      </c>
      <c r="B965" s="3">
        <v>66.506555000000006</v>
      </c>
      <c r="C965" s="11">
        <f t="shared" si="77"/>
        <v>1.8015381905575948E-2</v>
      </c>
      <c r="D965" s="3">
        <v>100.019997</v>
      </c>
      <c r="E965" s="58">
        <f t="shared" si="75"/>
        <v>11000.19997</v>
      </c>
      <c r="F965" s="11">
        <f t="shared" si="78"/>
        <v>1.9094116291172475E-4</v>
      </c>
      <c r="G965" s="57">
        <f t="shared" si="76"/>
        <v>219.23133532182374</v>
      </c>
      <c r="H965" s="57">
        <f t="shared" si="79"/>
        <v>104.23666941065943</v>
      </c>
    </row>
    <row r="966" spans="1:8" x14ac:dyDescent="0.25">
      <c r="A966" s="1">
        <v>41943</v>
      </c>
      <c r="B966" s="3">
        <v>66.805610000000001</v>
      </c>
      <c r="C966" s="11">
        <f t="shared" si="77"/>
        <v>4.4966244304790043E-3</v>
      </c>
      <c r="D966" s="3">
        <v>101.400002</v>
      </c>
      <c r="E966" s="58">
        <f t="shared" si="75"/>
        <v>11014.000019999999</v>
      </c>
      <c r="F966" s="11">
        <f t="shared" si="78"/>
        <v>1.2545271938360799E-3</v>
      </c>
      <c r="G966" s="57">
        <f t="shared" si="76"/>
        <v>220.21713630015836</v>
      </c>
      <c r="H966" s="57">
        <f t="shared" si="79"/>
        <v>104.36743714703</v>
      </c>
    </row>
    <row r="967" spans="1:8" x14ac:dyDescent="0.25">
      <c r="A967" s="1">
        <v>41946</v>
      </c>
      <c r="B967" s="3">
        <v>67.075725000000006</v>
      </c>
      <c r="C967" s="11">
        <f t="shared" si="77"/>
        <v>4.0432981601396063E-3</v>
      </c>
      <c r="D967" s="3">
        <v>101.699997</v>
      </c>
      <c r="E967" s="58">
        <f t="shared" si="75"/>
        <v>11016.999970000001</v>
      </c>
      <c r="F967" s="11">
        <f t="shared" si="78"/>
        <v>2.7237606632955709E-4</v>
      </c>
      <c r="G967" s="57">
        <f t="shared" si="76"/>
        <v>221.10753984219201</v>
      </c>
      <c r="H967" s="57">
        <f t="shared" si="79"/>
        <v>104.395864339013</v>
      </c>
    </row>
    <row r="968" spans="1:8" x14ac:dyDescent="0.25">
      <c r="A968" s="1">
        <v>41947</v>
      </c>
      <c r="B968" s="3">
        <v>67.866781000000003</v>
      </c>
      <c r="C968" s="11">
        <f t="shared" si="77"/>
        <v>1.1793476701146315E-2</v>
      </c>
      <c r="D968" s="3">
        <v>101.360001</v>
      </c>
      <c r="E968" s="58">
        <f t="shared" si="75"/>
        <v>11013.60001</v>
      </c>
      <c r="F968" s="11">
        <f t="shared" si="78"/>
        <v>-3.0861033033121146E-4</v>
      </c>
      <c r="G968" s="57">
        <f t="shared" si="76"/>
        <v>223.71516646176869</v>
      </c>
      <c r="H968" s="57">
        <f t="shared" si="79"/>
        <v>104.36364669683412</v>
      </c>
    </row>
    <row r="969" spans="1:8" x14ac:dyDescent="0.25">
      <c r="A969" s="1">
        <v>41948</v>
      </c>
      <c r="B969" s="3">
        <v>66.564435000000003</v>
      </c>
      <c r="C969" s="11">
        <f t="shared" si="77"/>
        <v>-1.9189741738303456E-2</v>
      </c>
      <c r="D969" s="3">
        <v>101.370003</v>
      </c>
      <c r="E969" s="58">
        <f t="shared" si="75"/>
        <v>11013.70003</v>
      </c>
      <c r="F969" s="11">
        <f t="shared" si="78"/>
        <v>9.0814992290480461E-6</v>
      </c>
      <c r="G969" s="57">
        <f t="shared" si="76"/>
        <v>219.42213019442579</v>
      </c>
      <c r="H969" s="57">
        <f t="shared" si="79"/>
        <v>104.36459447521115</v>
      </c>
    </row>
    <row r="970" spans="1:8" x14ac:dyDescent="0.25">
      <c r="A970" s="1">
        <v>41949</v>
      </c>
      <c r="B970" s="3">
        <v>67.471256999999994</v>
      </c>
      <c r="C970" s="11">
        <f t="shared" si="77"/>
        <v>1.3623220868621376E-2</v>
      </c>
      <c r="D970" s="3">
        <v>101.69000200000001</v>
      </c>
      <c r="E970" s="58">
        <f t="shared" si="75"/>
        <v>11016.900020000001</v>
      </c>
      <c r="F970" s="11">
        <f t="shared" si="78"/>
        <v>2.9054631879246674E-4</v>
      </c>
      <c r="G970" s="57">
        <f t="shared" si="76"/>
        <v>222.41136633752785</v>
      </c>
      <c r="H970" s="57">
        <f t="shared" si="79"/>
        <v>104.3949172239482</v>
      </c>
    </row>
    <row r="971" spans="1:8" x14ac:dyDescent="0.25">
      <c r="A971" s="1">
        <v>41950</v>
      </c>
      <c r="B971" s="3">
        <v>67.480897999999996</v>
      </c>
      <c r="C971" s="11">
        <f t="shared" si="77"/>
        <v>1.4289047556950081E-4</v>
      </c>
      <c r="D971" s="3">
        <v>101.599998</v>
      </c>
      <c r="E971" s="58">
        <f t="shared" si="75"/>
        <v>11015.999980000001</v>
      </c>
      <c r="F971" s="11">
        <f t="shared" si="78"/>
        <v>-8.1696302804465731E-5</v>
      </c>
      <c r="G971" s="57">
        <f t="shared" si="76"/>
        <v>222.44314680343589</v>
      </c>
      <c r="H971" s="57">
        <f t="shared" si="79"/>
        <v>104.38638854517943</v>
      </c>
    </row>
    <row r="972" spans="1:8" x14ac:dyDescent="0.25">
      <c r="A972" s="1">
        <v>41953</v>
      </c>
      <c r="B972" s="3">
        <v>67.982547999999994</v>
      </c>
      <c r="C972" s="11">
        <f t="shared" si="77"/>
        <v>7.4339556062220447E-3</v>
      </c>
      <c r="D972" s="3">
        <v>101.959999</v>
      </c>
      <c r="E972" s="58">
        <f t="shared" si="75"/>
        <v>11019.599990000001</v>
      </c>
      <c r="F972" s="11">
        <f t="shared" si="78"/>
        <v>3.2679829398475646E-4</v>
      </c>
      <c r="G972" s="57">
        <f t="shared" si="76"/>
        <v>224.09677928168094</v>
      </c>
      <c r="H972" s="57">
        <f t="shared" si="79"/>
        <v>104.42050183887122</v>
      </c>
    </row>
    <row r="973" spans="1:8" x14ac:dyDescent="0.25">
      <c r="A973" s="1">
        <v>41954</v>
      </c>
      <c r="B973" s="3">
        <v>67.278312</v>
      </c>
      <c r="C973" s="11">
        <f t="shared" si="77"/>
        <v>-1.0359070389653453E-2</v>
      </c>
      <c r="D973" s="3">
        <v>102.279999</v>
      </c>
      <c r="E973" s="58">
        <f t="shared" si="75"/>
        <v>11022.79999</v>
      </c>
      <c r="F973" s="11">
        <f t="shared" si="78"/>
        <v>2.9039166602261654E-4</v>
      </c>
      <c r="G973" s="57">
        <f t="shared" si="76"/>
        <v>221.77534497100737</v>
      </c>
      <c r="H973" s="57">
        <f t="shared" si="79"/>
        <v>104.45082468236713</v>
      </c>
    </row>
    <row r="974" spans="1:8" x14ac:dyDescent="0.25">
      <c r="A974" s="1">
        <v>41955</v>
      </c>
      <c r="B974" s="3">
        <v>68.165842999999995</v>
      </c>
      <c r="C974" s="11">
        <f t="shared" si="77"/>
        <v>1.319193323399665E-2</v>
      </c>
      <c r="D974" s="3">
        <v>102.459999</v>
      </c>
      <c r="E974" s="58">
        <f t="shared" si="75"/>
        <v>11024.599990000001</v>
      </c>
      <c r="F974" s="11">
        <f t="shared" si="78"/>
        <v>1.6329789179102136E-4</v>
      </c>
      <c r="G974" s="57">
        <f t="shared" si="76"/>
        <v>224.70099051481148</v>
      </c>
      <c r="H974" s="57">
        <f t="shared" si="79"/>
        <v>104.46788128183358</v>
      </c>
    </row>
    <row r="975" spans="1:8" x14ac:dyDescent="0.25">
      <c r="A975" s="1">
        <v>41956</v>
      </c>
      <c r="B975" s="3">
        <v>68.214073999999997</v>
      </c>
      <c r="C975" s="11">
        <f t="shared" si="77"/>
        <v>7.0755378173788957E-4</v>
      </c>
      <c r="D975" s="3">
        <v>102.900002</v>
      </c>
      <c r="E975" s="58">
        <f t="shared" si="75"/>
        <v>11029.000019999999</v>
      </c>
      <c r="F975" s="11">
        <f t="shared" si="78"/>
        <v>3.9911017215953228E-4</v>
      </c>
      <c r="G975" s="57">
        <f t="shared" si="76"/>
        <v>224.85997855041046</v>
      </c>
      <c r="H975" s="57">
        <f t="shared" si="79"/>
        <v>104.5095754759171</v>
      </c>
    </row>
    <row r="976" spans="1:8" x14ac:dyDescent="0.25">
      <c r="A976" s="1">
        <v>41957</v>
      </c>
      <c r="B976" s="3">
        <v>67.625604999999993</v>
      </c>
      <c r="C976" s="11">
        <f t="shared" si="77"/>
        <v>-8.6267974553169702E-3</v>
      </c>
      <c r="D976" s="3">
        <v>103.220001</v>
      </c>
      <c r="E976" s="58">
        <f t="shared" si="75"/>
        <v>11032.20001</v>
      </c>
      <c r="F976" s="11">
        <f t="shared" si="78"/>
        <v>2.9014325815560028E-4</v>
      </c>
      <c r="G976" s="57">
        <f t="shared" si="76"/>
        <v>222.92015705964917</v>
      </c>
      <c r="H976" s="57">
        <f t="shared" si="79"/>
        <v>104.53989822465415</v>
      </c>
    </row>
    <row r="977" spans="1:8" x14ac:dyDescent="0.25">
      <c r="A977" s="1">
        <v>41960</v>
      </c>
      <c r="B977" s="3">
        <v>68.252662999999998</v>
      </c>
      <c r="C977" s="11">
        <f t="shared" si="77"/>
        <v>9.2724937543997611E-3</v>
      </c>
      <c r="D977" s="3">
        <v>102.910004</v>
      </c>
      <c r="E977" s="58">
        <f t="shared" si="75"/>
        <v>11029.100039999999</v>
      </c>
      <c r="F977" s="11">
        <f t="shared" si="78"/>
        <v>-2.8099291140399853E-4</v>
      </c>
      <c r="G977" s="57">
        <f t="shared" si="76"/>
        <v>224.98718282371459</v>
      </c>
      <c r="H977" s="57">
        <f t="shared" si="79"/>
        <v>104.51052325429413</v>
      </c>
    </row>
    <row r="978" spans="1:8" x14ac:dyDescent="0.25">
      <c r="A978" s="1">
        <v>41961</v>
      </c>
      <c r="B978" s="3">
        <v>68.397369999999995</v>
      </c>
      <c r="C978" s="11">
        <f t="shared" si="77"/>
        <v>2.1201663589301535E-3</v>
      </c>
      <c r="D978" s="3">
        <v>103.68</v>
      </c>
      <c r="E978" s="58">
        <f t="shared" si="75"/>
        <v>11036.8</v>
      </c>
      <c r="F978" s="11">
        <f t="shared" si="78"/>
        <v>6.9814943849216544E-4</v>
      </c>
      <c r="G978" s="57">
        <f t="shared" si="76"/>
        <v>225.4641930799279</v>
      </c>
      <c r="H978" s="57">
        <f t="shared" si="79"/>
        <v>104.58348721742063</v>
      </c>
    </row>
    <row r="979" spans="1:8" x14ac:dyDescent="0.25">
      <c r="A979" s="1">
        <v>41962</v>
      </c>
      <c r="B979" s="3">
        <v>68.667484999999999</v>
      </c>
      <c r="C979" s="11">
        <f t="shared" si="77"/>
        <v>3.9492015555569479E-3</v>
      </c>
      <c r="D979" s="3">
        <v>103.209999</v>
      </c>
      <c r="E979" s="58">
        <f t="shared" si="75"/>
        <v>11032.099990000001</v>
      </c>
      <c r="F979" s="11">
        <f t="shared" si="78"/>
        <v>-4.258489779645057E-4</v>
      </c>
      <c r="G979" s="57">
        <f t="shared" si="76"/>
        <v>226.35459662196152</v>
      </c>
      <c r="H979" s="57">
        <f t="shared" si="79"/>
        <v>104.53895044627713</v>
      </c>
    </row>
    <row r="980" spans="1:8" x14ac:dyDescent="0.25">
      <c r="A980" s="1">
        <v>41963</v>
      </c>
      <c r="B980" s="3">
        <v>69.227013999999997</v>
      </c>
      <c r="C980" s="11">
        <f t="shared" si="77"/>
        <v>8.1483834743619598E-3</v>
      </c>
      <c r="D980" s="3">
        <v>103.66999800000001</v>
      </c>
      <c r="E980" s="58">
        <f t="shared" si="75"/>
        <v>11036.699979999999</v>
      </c>
      <c r="F980" s="11">
        <f t="shared" si="78"/>
        <v>4.1696413232008759E-4</v>
      </c>
      <c r="G980" s="57">
        <f t="shared" si="76"/>
        <v>228.19902067642175</v>
      </c>
      <c r="H980" s="57">
        <f t="shared" si="79"/>
        <v>104.58253943904361</v>
      </c>
    </row>
    <row r="981" spans="1:8" x14ac:dyDescent="0.25">
      <c r="A981" s="1">
        <v>41964</v>
      </c>
      <c r="B981" s="3">
        <v>69.439250000000001</v>
      </c>
      <c r="C981" s="11">
        <f t="shared" si="77"/>
        <v>3.0657974067754001E-3</v>
      </c>
      <c r="D981" s="3">
        <v>103.870003</v>
      </c>
      <c r="E981" s="58">
        <f t="shared" si="75"/>
        <v>11038.70003</v>
      </c>
      <c r="F981" s="11">
        <f t="shared" si="78"/>
        <v>1.8121811806290995E-4</v>
      </c>
      <c r="G981" s="57">
        <f t="shared" si="76"/>
        <v>228.89863264224022</v>
      </c>
      <c r="H981" s="57">
        <f t="shared" si="79"/>
        <v>104.601491690023</v>
      </c>
    </row>
    <row r="982" spans="1:8" x14ac:dyDescent="0.25">
      <c r="A982" s="1">
        <v>41967</v>
      </c>
      <c r="B982" s="3">
        <v>70.124187000000006</v>
      </c>
      <c r="C982" s="11">
        <f t="shared" si="77"/>
        <v>9.8638306145300385E-3</v>
      </c>
      <c r="D982" s="3">
        <v>104.68</v>
      </c>
      <c r="E982" s="58">
        <f t="shared" si="75"/>
        <v>11046.8</v>
      </c>
      <c r="F982" s="11">
        <f t="shared" si="78"/>
        <v>7.3377933796424605E-4</v>
      </c>
      <c r="G982" s="57">
        <f t="shared" si="76"/>
        <v>231.1564499825208</v>
      </c>
      <c r="H982" s="57">
        <f t="shared" si="79"/>
        <v>104.67824610334537</v>
      </c>
    </row>
    <row r="983" spans="1:8" x14ac:dyDescent="0.25">
      <c r="A983" s="1">
        <v>41968</v>
      </c>
      <c r="B983" s="3">
        <v>70.674066999999994</v>
      </c>
      <c r="C983" s="11">
        <f t="shared" si="77"/>
        <v>7.8415169362318227E-3</v>
      </c>
      <c r="D983" s="3">
        <v>104.839996</v>
      </c>
      <c r="E983" s="58">
        <f t="shared" si="75"/>
        <v>11048.399960000001</v>
      </c>
      <c r="F983" s="11">
        <f t="shared" si="78"/>
        <v>1.4483470326260767E-4</v>
      </c>
      <c r="G983" s="57">
        <f t="shared" si="76"/>
        <v>232.96906719997796</v>
      </c>
      <c r="H983" s="57">
        <f t="shared" si="79"/>
        <v>104.69340714605781</v>
      </c>
    </row>
    <row r="984" spans="1:8" x14ac:dyDescent="0.25">
      <c r="A984" s="1">
        <v>41969</v>
      </c>
      <c r="B984" s="3">
        <v>70.317125000000004</v>
      </c>
      <c r="C984" s="11">
        <f t="shared" si="77"/>
        <v>-5.0505371369103389E-3</v>
      </c>
      <c r="D984" s="3">
        <v>105.519997</v>
      </c>
      <c r="E984" s="58">
        <f t="shared" si="75"/>
        <v>11055.19997</v>
      </c>
      <c r="F984" s="11">
        <f t="shared" si="78"/>
        <v>6.1547464108993198E-4</v>
      </c>
      <c r="G984" s="57">
        <f t="shared" si="76"/>
        <v>231.79244827433308</v>
      </c>
      <c r="H984" s="57">
        <f t="shared" si="79"/>
        <v>104.75784328324552</v>
      </c>
    </row>
    <row r="985" spans="1:8" x14ac:dyDescent="0.25">
      <c r="A985" s="1">
        <v>41971</v>
      </c>
      <c r="B985" s="3">
        <v>71.387944000000005</v>
      </c>
      <c r="C985" s="11">
        <f t="shared" si="77"/>
        <v>1.5228424085882352E-2</v>
      </c>
      <c r="D985" s="3">
        <v>106.010002</v>
      </c>
      <c r="E985" s="58">
        <f t="shared" si="75"/>
        <v>11060.10002</v>
      </c>
      <c r="F985" s="11">
        <f t="shared" si="78"/>
        <v>4.4323485900727604E-4</v>
      </c>
      <c r="G985" s="57">
        <f t="shared" si="76"/>
        <v>235.32228197655959</v>
      </c>
      <c r="H985" s="57">
        <f t="shared" si="79"/>
        <v>104.80427561114308</v>
      </c>
    </row>
    <row r="986" spans="1:8" x14ac:dyDescent="0.25">
      <c r="A986" s="1">
        <v>41974</v>
      </c>
      <c r="B986" s="3">
        <v>70.452181999999993</v>
      </c>
      <c r="C986" s="11">
        <f t="shared" si="77"/>
        <v>-1.310812369102563E-2</v>
      </c>
      <c r="D986" s="3">
        <v>104.80999799999999</v>
      </c>
      <c r="E986" s="58">
        <f t="shared" si="75"/>
        <v>11048.099979999999</v>
      </c>
      <c r="F986" s="11">
        <f t="shared" si="78"/>
        <v>-1.0849847630944669E-3</v>
      </c>
      <c r="G986" s="57">
        <f t="shared" si="76"/>
        <v>232.23764839715645</v>
      </c>
      <c r="H986" s="57">
        <f t="shared" si="79"/>
        <v>104.69056456899784</v>
      </c>
    </row>
    <row r="987" spans="1:8" x14ac:dyDescent="0.25">
      <c r="A987" s="1">
        <v>41975</v>
      </c>
      <c r="B987" s="3">
        <v>70.992412999999999</v>
      </c>
      <c r="C987" s="11">
        <f t="shared" si="77"/>
        <v>7.6680520697003495E-3</v>
      </c>
      <c r="D987" s="3">
        <v>105.230003</v>
      </c>
      <c r="E987" s="58">
        <f t="shared" si="75"/>
        <v>11052.30003</v>
      </c>
      <c r="F987" s="11">
        <f t="shared" si="78"/>
        <v>3.8016039025755483E-4</v>
      </c>
      <c r="G987" s="57">
        <f t="shared" si="76"/>
        <v>234.01845877761059</v>
      </c>
      <c r="H987" s="57">
        <f t="shared" si="79"/>
        <v>104.73036377488067</v>
      </c>
    </row>
    <row r="988" spans="1:8" x14ac:dyDescent="0.25">
      <c r="A988" s="1">
        <v>41976</v>
      </c>
      <c r="B988" s="3">
        <v>69.844423000000006</v>
      </c>
      <c r="C988" s="11">
        <f t="shared" si="77"/>
        <v>-1.617060121621719E-2</v>
      </c>
      <c r="D988" s="3">
        <v>105.41999800000001</v>
      </c>
      <c r="E988" s="58">
        <f t="shared" si="75"/>
        <v>11054.199979999999</v>
      </c>
      <c r="F988" s="11">
        <f t="shared" si="78"/>
        <v>1.7190539479039824E-4</v>
      </c>
      <c r="G988" s="57">
        <f t="shared" si="76"/>
        <v>230.2342396034841</v>
      </c>
      <c r="H988" s="57">
        <f t="shared" si="79"/>
        <v>104.74836748941193</v>
      </c>
    </row>
    <row r="989" spans="1:8" x14ac:dyDescent="0.25">
      <c r="A989" s="1">
        <v>41977</v>
      </c>
      <c r="B989" s="3">
        <v>69.574307000000005</v>
      </c>
      <c r="C989" s="11">
        <f t="shared" si="77"/>
        <v>-3.8673953967663468E-3</v>
      </c>
      <c r="D989" s="3">
        <v>105.370003</v>
      </c>
      <c r="E989" s="58">
        <f t="shared" si="75"/>
        <v>11053.70003</v>
      </c>
      <c r="F989" s="11">
        <f t="shared" si="78"/>
        <v>-4.5227153561902918E-5</v>
      </c>
      <c r="G989" s="57">
        <f t="shared" si="76"/>
        <v>229.34383276506358</v>
      </c>
      <c r="H989" s="57">
        <f t="shared" si="79"/>
        <v>104.74363001891012</v>
      </c>
    </row>
    <row r="990" spans="1:8" x14ac:dyDescent="0.25">
      <c r="A990" s="1">
        <v>41978</v>
      </c>
      <c r="B990" s="3">
        <v>69.400660999999999</v>
      </c>
      <c r="C990" s="11">
        <f t="shared" si="77"/>
        <v>-2.4958351363816682E-3</v>
      </c>
      <c r="D990" s="3">
        <v>105.379997</v>
      </c>
      <c r="E990" s="58">
        <f t="shared" si="75"/>
        <v>11053.79997</v>
      </c>
      <c r="F990" s="11">
        <f t="shared" si="78"/>
        <v>9.0413164577309903E-6</v>
      </c>
      <c r="G990" s="57">
        <f t="shared" si="76"/>
        <v>228.77142836893611</v>
      </c>
      <c r="H990" s="57">
        <f t="shared" si="79"/>
        <v>104.74457703921605</v>
      </c>
    </row>
    <row r="991" spans="1:8" x14ac:dyDescent="0.25">
      <c r="A991" s="1">
        <v>41981</v>
      </c>
      <c r="B991" s="3">
        <v>69.227013999999997</v>
      </c>
      <c r="C991" s="11">
        <f t="shared" si="77"/>
        <v>-2.5020943244330562E-3</v>
      </c>
      <c r="D991" s="3">
        <v>104.629997</v>
      </c>
      <c r="E991" s="58">
        <f t="shared" si="75"/>
        <v>11046.29997</v>
      </c>
      <c r="F991" s="11">
        <f t="shared" si="78"/>
        <v>-6.784997033015787E-4</v>
      </c>
      <c r="G991" s="57">
        <f t="shared" si="76"/>
        <v>228.19902067642175</v>
      </c>
      <c r="H991" s="57">
        <f t="shared" si="79"/>
        <v>104.6735078747725</v>
      </c>
    </row>
    <row r="992" spans="1:8" x14ac:dyDescent="0.25">
      <c r="A992" s="1">
        <v>41982</v>
      </c>
      <c r="B992" s="3">
        <v>68.735014000000007</v>
      </c>
      <c r="C992" s="11">
        <f t="shared" si="77"/>
        <v>-7.1070521689696195E-3</v>
      </c>
      <c r="D992" s="3">
        <v>104.959999</v>
      </c>
      <c r="E992" s="58">
        <f t="shared" si="75"/>
        <v>11049.599990000001</v>
      </c>
      <c r="F992" s="11">
        <f t="shared" si="78"/>
        <v>2.9874437675628197E-4</v>
      </c>
      <c r="G992" s="57">
        <f t="shared" si="76"/>
        <v>226.57719833156662</v>
      </c>
      <c r="H992" s="57">
        <f t="shared" si="79"/>
        <v>104.70477849664545</v>
      </c>
    </row>
    <row r="993" spans="1:8" x14ac:dyDescent="0.25">
      <c r="A993" s="1">
        <v>41983</v>
      </c>
      <c r="B993" s="3">
        <v>68.725364999999996</v>
      </c>
      <c r="C993" s="11">
        <f t="shared" si="77"/>
        <v>-1.4037969061896506E-4</v>
      </c>
      <c r="D993" s="3">
        <v>103.30999799999999</v>
      </c>
      <c r="E993" s="58">
        <f t="shared" si="75"/>
        <v>11033.099979999999</v>
      </c>
      <c r="F993" s="11">
        <f t="shared" si="78"/>
        <v>-1.4932676309490154E-3</v>
      </c>
      <c r="G993" s="57">
        <f t="shared" si="76"/>
        <v>226.54539149456352</v>
      </c>
      <c r="H993" s="57">
        <f t="shared" si="79"/>
        <v>104.54842624011071</v>
      </c>
    </row>
    <row r="994" spans="1:8" x14ac:dyDescent="0.25">
      <c r="A994" s="1">
        <v>41984</v>
      </c>
      <c r="B994" s="3">
        <v>68.919422999999995</v>
      </c>
      <c r="C994" s="11">
        <f t="shared" si="77"/>
        <v>2.8236736174482055E-3</v>
      </c>
      <c r="D994" s="3">
        <v>103.800003</v>
      </c>
      <c r="E994" s="58">
        <f t="shared" si="75"/>
        <v>11038.000029999999</v>
      </c>
      <c r="F994" s="11">
        <f t="shared" si="78"/>
        <v>4.4412268617910163E-4</v>
      </c>
      <c r="G994" s="57">
        <f t="shared" si="76"/>
        <v>227.18508173968121</v>
      </c>
      <c r="H994" s="57">
        <f t="shared" si="79"/>
        <v>104.59485856800828</v>
      </c>
    </row>
    <row r="995" spans="1:8" x14ac:dyDescent="0.25">
      <c r="A995" s="1">
        <v>41985</v>
      </c>
      <c r="B995" s="3">
        <v>68.123788000000005</v>
      </c>
      <c r="C995" s="11">
        <f t="shared" si="77"/>
        <v>-1.1544423405866155E-2</v>
      </c>
      <c r="D995" s="3">
        <v>102.66999800000001</v>
      </c>
      <c r="E995" s="58">
        <f t="shared" si="75"/>
        <v>11026.699979999999</v>
      </c>
      <c r="F995" s="11">
        <f t="shared" si="78"/>
        <v>-1.0237407111150214E-3</v>
      </c>
      <c r="G995" s="57">
        <f t="shared" si="76"/>
        <v>224.56236096458201</v>
      </c>
      <c r="H995" s="57">
        <f t="shared" si="79"/>
        <v>104.4877805531189</v>
      </c>
    </row>
    <row r="996" spans="1:8" x14ac:dyDescent="0.25">
      <c r="A996" s="1">
        <v>41988</v>
      </c>
      <c r="B996" s="3">
        <v>67.832706999999999</v>
      </c>
      <c r="C996" s="11">
        <f t="shared" si="77"/>
        <v>-4.2728246409316738E-3</v>
      </c>
      <c r="D996" s="3">
        <v>101.610001</v>
      </c>
      <c r="E996" s="58">
        <f t="shared" si="75"/>
        <v>11016.10001</v>
      </c>
      <c r="F996" s="11">
        <f t="shared" si="78"/>
        <v>-9.6130030011021511E-4</v>
      </c>
      <c r="G996" s="57">
        <f t="shared" si="76"/>
        <v>223.60284537522674</v>
      </c>
      <c r="H996" s="57">
        <f t="shared" si="79"/>
        <v>104.38733641831533</v>
      </c>
    </row>
    <row r="997" spans="1:8" x14ac:dyDescent="0.25">
      <c r="A997" s="1">
        <v>41989</v>
      </c>
      <c r="B997" s="3">
        <v>67.813297000000006</v>
      </c>
      <c r="C997" s="11">
        <f t="shared" si="77"/>
        <v>-2.8614514823938086E-4</v>
      </c>
      <c r="D997" s="3">
        <v>99.980002999999996</v>
      </c>
      <c r="E997" s="58">
        <f t="shared" si="75"/>
        <v>10999.80003</v>
      </c>
      <c r="F997" s="11">
        <f t="shared" si="78"/>
        <v>-1.4796506917333059E-3</v>
      </c>
      <c r="G997" s="57">
        <f t="shared" si="76"/>
        <v>223.53886250589008</v>
      </c>
      <c r="H997" s="57">
        <f t="shared" si="79"/>
        <v>104.23287962377577</v>
      </c>
    </row>
    <row r="998" spans="1:8" x14ac:dyDescent="0.25">
      <c r="A998" s="1">
        <v>41990</v>
      </c>
      <c r="B998" s="3">
        <v>68.414877000000004</v>
      </c>
      <c r="C998" s="11">
        <f t="shared" si="77"/>
        <v>8.8711215442009612E-3</v>
      </c>
      <c r="D998" s="3">
        <v>101.800003</v>
      </c>
      <c r="E998" s="58">
        <f t="shared" si="75"/>
        <v>11018.000029999999</v>
      </c>
      <c r="F998" s="11">
        <f t="shared" si="78"/>
        <v>1.6545755332243897E-3</v>
      </c>
      <c r="G998" s="57">
        <f t="shared" si="76"/>
        <v>225.52190292503226</v>
      </c>
      <c r="H998" s="57">
        <f t="shared" si="79"/>
        <v>104.4053407961588</v>
      </c>
    </row>
    <row r="999" spans="1:8" x14ac:dyDescent="0.25">
      <c r="A999" s="1">
        <v>41991</v>
      </c>
      <c r="B999" s="3">
        <v>70.161388000000002</v>
      </c>
      <c r="C999" s="11">
        <f t="shared" si="77"/>
        <v>2.552823415877804E-2</v>
      </c>
      <c r="D999" s="3">
        <v>104.25</v>
      </c>
      <c r="E999" s="58">
        <f t="shared" si="75"/>
        <v>11042.5</v>
      </c>
      <c r="F999" s="11">
        <f t="shared" si="78"/>
        <v>2.2236313244955366E-3</v>
      </c>
      <c r="G999" s="57">
        <f t="shared" si="76"/>
        <v>231.27907887083572</v>
      </c>
      <c r="H999" s="57">
        <f t="shared" si="79"/>
        <v>104.63749978239775</v>
      </c>
    </row>
    <row r="1000" spans="1:8" x14ac:dyDescent="0.25">
      <c r="A1000" s="1">
        <v>41992</v>
      </c>
      <c r="B1000" s="3">
        <v>69.530708000000004</v>
      </c>
      <c r="C1000" s="11">
        <f t="shared" si="77"/>
        <v>-8.9889897845236207E-3</v>
      </c>
      <c r="D1000" s="3">
        <v>104.32</v>
      </c>
      <c r="E1000" s="58">
        <f t="shared" si="75"/>
        <v>11043.2</v>
      </c>
      <c r="F1000" s="11">
        <f t="shared" si="78"/>
        <v>6.3391442155374925E-5</v>
      </c>
      <c r="G1000" s="57">
        <f t="shared" si="76"/>
        <v>229.20011359349172</v>
      </c>
      <c r="H1000" s="57">
        <f t="shared" si="79"/>
        <v>104.64413290441249</v>
      </c>
    </row>
    <row r="1001" spans="1:8" x14ac:dyDescent="0.25">
      <c r="A1001" s="1">
        <v>41995</v>
      </c>
      <c r="B1001" s="3">
        <v>70.598021000000003</v>
      </c>
      <c r="C1001" s="11">
        <f t="shared" si="77"/>
        <v>1.5350239206538765E-2</v>
      </c>
      <c r="D1001" s="3">
        <v>104.58000199999999</v>
      </c>
      <c r="E1001" s="58">
        <f t="shared" si="75"/>
        <v>11045.800020000001</v>
      </c>
      <c r="F1001" s="11">
        <f t="shared" si="78"/>
        <v>2.3544081425672437E-4</v>
      </c>
      <c r="G1001" s="57">
        <f t="shared" si="76"/>
        <v>232.71839016331768</v>
      </c>
      <c r="H1001" s="57">
        <f t="shared" si="79"/>
        <v>104.66877040427069</v>
      </c>
    </row>
    <row r="1002" spans="1:8" x14ac:dyDescent="0.25">
      <c r="A1002" s="1">
        <v>41996</v>
      </c>
      <c r="B1002" s="3">
        <v>71.267512999999994</v>
      </c>
      <c r="C1002" s="11">
        <f t="shared" si="77"/>
        <v>9.4831553422721447E-3</v>
      </c>
      <c r="D1002" s="3">
        <v>104.209999</v>
      </c>
      <c r="E1002" s="58">
        <f t="shared" si="75"/>
        <v>11042.099990000001</v>
      </c>
      <c r="F1002" s="11">
        <f t="shared" si="78"/>
        <v>-3.3497166283116988E-4</v>
      </c>
      <c r="G1002" s="57">
        <f t="shared" si="76"/>
        <v>234.9252948082399</v>
      </c>
      <c r="H1002" s="57">
        <f t="shared" si="79"/>
        <v>104.63370933220187</v>
      </c>
    </row>
    <row r="1003" spans="1:8" x14ac:dyDescent="0.25">
      <c r="A1003" s="1">
        <v>41997</v>
      </c>
      <c r="B1003" s="3">
        <v>71.296627999999998</v>
      </c>
      <c r="C1003" s="11">
        <f t="shared" si="77"/>
        <v>4.0853116342090464E-4</v>
      </c>
      <c r="D1003" s="3">
        <v>104.300003</v>
      </c>
      <c r="E1003" s="58">
        <f t="shared" si="75"/>
        <v>11043.000029999999</v>
      </c>
      <c r="F1003" s="11">
        <f t="shared" si="78"/>
        <v>8.150985780003117E-5</v>
      </c>
      <c r="G1003" s="57">
        <f t="shared" si="76"/>
        <v>235.02126911224494</v>
      </c>
      <c r="H1003" s="57">
        <f t="shared" si="79"/>
        <v>104.64223801097063</v>
      </c>
    </row>
    <row r="1004" spans="1:8" x14ac:dyDescent="0.25">
      <c r="A1004" s="1">
        <v>41999</v>
      </c>
      <c r="B1004" s="3">
        <v>70.937619999999995</v>
      </c>
      <c r="C1004" s="11">
        <f t="shared" si="77"/>
        <v>-5.0354134560193073E-3</v>
      </c>
      <c r="D1004" s="3">
        <v>105.040001</v>
      </c>
      <c r="E1004" s="58">
        <f t="shared" si="75"/>
        <v>11050.400009999999</v>
      </c>
      <c r="F1004" s="11">
        <f t="shared" si="78"/>
        <v>6.701059476498201E-4</v>
      </c>
      <c r="G1004" s="57">
        <f t="shared" si="76"/>
        <v>233.8378398513064</v>
      </c>
      <c r="H1004" s="57">
        <f t="shared" si="79"/>
        <v>104.71235939703716</v>
      </c>
    </row>
    <row r="1005" spans="1:8" x14ac:dyDescent="0.25">
      <c r="A1005" s="1">
        <v>42002</v>
      </c>
      <c r="B1005" s="3">
        <v>70.743565000000004</v>
      </c>
      <c r="C1005" s="11">
        <f t="shared" si="77"/>
        <v>-2.7355724649345673E-3</v>
      </c>
      <c r="D1005" s="3">
        <v>105.019997</v>
      </c>
      <c r="E1005" s="58">
        <f t="shared" si="75"/>
        <v>11050.19997</v>
      </c>
      <c r="F1005" s="11">
        <f t="shared" si="78"/>
        <v>-1.8102512109850505E-5</v>
      </c>
      <c r="G1005" s="57">
        <f t="shared" si="76"/>
        <v>233.19815949534939</v>
      </c>
      <c r="H1005" s="57">
        <f t="shared" si="79"/>
        <v>104.71046384028313</v>
      </c>
    </row>
    <row r="1006" spans="1:8" x14ac:dyDescent="0.25">
      <c r="A1006" s="1">
        <v>42003</v>
      </c>
      <c r="B1006" s="3">
        <v>70.539799000000002</v>
      </c>
      <c r="C1006" s="11">
        <f t="shared" si="77"/>
        <v>-2.8803467848984095E-3</v>
      </c>
      <c r="D1006" s="3">
        <v>104.32</v>
      </c>
      <c r="E1006" s="58">
        <f t="shared" si="75"/>
        <v>11043.2</v>
      </c>
      <c r="F1006" s="11">
        <f t="shared" si="78"/>
        <v>-6.3346998416345755E-4</v>
      </c>
      <c r="G1006" s="57">
        <f t="shared" si="76"/>
        <v>232.52646792640272</v>
      </c>
      <c r="H1006" s="57">
        <f t="shared" si="79"/>
        <v>104.64413290441247</v>
      </c>
    </row>
    <row r="1007" spans="1:8" x14ac:dyDescent="0.25">
      <c r="A1007" s="1">
        <v>42004</v>
      </c>
      <c r="B1007" s="3">
        <v>69.550110000000004</v>
      </c>
      <c r="C1007" s="11">
        <f t="shared" si="77"/>
        <v>-1.4030221435703247E-2</v>
      </c>
      <c r="D1007" s="3">
        <v>103.25</v>
      </c>
      <c r="E1007" s="58">
        <f t="shared" si="75"/>
        <v>11032.5</v>
      </c>
      <c r="F1007" s="11">
        <f t="shared" si="78"/>
        <v>-9.6892205157931817E-4</v>
      </c>
      <c r="G1007" s="57">
        <f t="shared" si="76"/>
        <v>229.26407009173334</v>
      </c>
      <c r="H1007" s="57">
        <f t="shared" si="79"/>
        <v>104.54274089647299</v>
      </c>
    </row>
    <row r="1008" spans="1:8" x14ac:dyDescent="0.25">
      <c r="A1008" s="1">
        <v>42006</v>
      </c>
      <c r="B1008" s="3">
        <v>69.472485000000006</v>
      </c>
      <c r="C1008" s="11">
        <f t="shared" si="77"/>
        <v>-1.116101757423498E-3</v>
      </c>
      <c r="D1008" s="3">
        <v>102.94000200000001</v>
      </c>
      <c r="E1008" s="58">
        <f t="shared" si="75"/>
        <v>11029.400020000001</v>
      </c>
      <c r="F1008" s="11">
        <f t="shared" si="78"/>
        <v>-2.8098617720363018E-4</v>
      </c>
      <c r="G1008" s="57">
        <f t="shared" si="76"/>
        <v>229.00818806018989</v>
      </c>
      <c r="H1008" s="57">
        <f t="shared" si="79"/>
        <v>104.51336583135411</v>
      </c>
    </row>
    <row r="1009" spans="1:8" x14ac:dyDescent="0.25">
      <c r="A1009" s="1">
        <v>42009</v>
      </c>
      <c r="B1009" s="3">
        <v>69.259021000000004</v>
      </c>
      <c r="C1009" s="11">
        <f t="shared" si="77"/>
        <v>-3.0726409167600938E-3</v>
      </c>
      <c r="D1009" s="3">
        <v>101.43</v>
      </c>
      <c r="E1009" s="58">
        <f t="shared" si="75"/>
        <v>11014.3</v>
      </c>
      <c r="F1009" s="11">
        <f t="shared" si="78"/>
        <v>-1.3690699378588389E-3</v>
      </c>
      <c r="G1009" s="57">
        <f t="shared" si="76"/>
        <v>228.30452813128306</v>
      </c>
      <c r="H1009" s="57">
        <f t="shared" si="79"/>
        <v>104.37027972408997</v>
      </c>
    </row>
    <row r="1010" spans="1:8" x14ac:dyDescent="0.25">
      <c r="A1010" s="1">
        <v>42010</v>
      </c>
      <c r="B1010" s="3">
        <v>69.356055999999995</v>
      </c>
      <c r="C1010" s="11">
        <f t="shared" si="77"/>
        <v>1.4010449266961354E-3</v>
      </c>
      <c r="D1010" s="3">
        <v>100.07</v>
      </c>
      <c r="E1010" s="58">
        <f t="shared" si="75"/>
        <v>11000.7</v>
      </c>
      <c r="F1010" s="11">
        <f t="shared" si="78"/>
        <v>-1.2347584503780127E-3</v>
      </c>
      <c r="G1010" s="57">
        <f t="shared" si="76"/>
        <v>228.62439303216314</v>
      </c>
      <c r="H1010" s="57">
        <f t="shared" si="79"/>
        <v>104.24140763923234</v>
      </c>
    </row>
    <row r="1011" spans="1:8" x14ac:dyDescent="0.25">
      <c r="A1011" s="1">
        <v>42011</v>
      </c>
      <c r="B1011" s="3">
        <v>70.365146999999993</v>
      </c>
      <c r="C1011" s="11">
        <f t="shared" si="77"/>
        <v>1.4549428819885577E-2</v>
      </c>
      <c r="D1011" s="3">
        <v>101.360001</v>
      </c>
      <c r="E1011" s="58">
        <f t="shared" si="75"/>
        <v>11013.60001</v>
      </c>
      <c r="F1011" s="11">
        <f t="shared" si="78"/>
        <v>1.1726535584098633E-3</v>
      </c>
      <c r="G1011" s="57">
        <f t="shared" si="76"/>
        <v>231.95074736507414</v>
      </c>
      <c r="H1011" s="57">
        <f t="shared" si="79"/>
        <v>104.36364669683412</v>
      </c>
    </row>
    <row r="1012" spans="1:8" x14ac:dyDescent="0.25">
      <c r="A1012" s="1">
        <v>42012</v>
      </c>
      <c r="B1012" s="3">
        <v>71.995227999999997</v>
      </c>
      <c r="C1012" s="11">
        <f t="shared" si="77"/>
        <v>2.3166028488507306E-2</v>
      </c>
      <c r="D1012" s="3">
        <v>103.300003</v>
      </c>
      <c r="E1012" s="58">
        <f t="shared" si="75"/>
        <v>11033.000029999999</v>
      </c>
      <c r="F1012" s="11">
        <f t="shared" si="78"/>
        <v>1.7614603746626469E-3</v>
      </c>
      <c r="G1012" s="57">
        <f t="shared" si="76"/>
        <v>237.32412498646403</v>
      </c>
      <c r="H1012" s="57">
        <f t="shared" si="79"/>
        <v>104.5474791250459</v>
      </c>
    </row>
    <row r="1013" spans="1:8" x14ac:dyDescent="0.25">
      <c r="A1013" s="1">
        <v>42013</v>
      </c>
      <c r="B1013" s="3">
        <v>71.655629000000005</v>
      </c>
      <c r="C1013" s="11">
        <f t="shared" si="77"/>
        <v>-4.7169654077627568E-3</v>
      </c>
      <c r="D1013" s="3">
        <v>102.620003</v>
      </c>
      <c r="E1013" s="58">
        <f t="shared" si="75"/>
        <v>11026.20003</v>
      </c>
      <c r="F1013" s="11">
        <f t="shared" si="78"/>
        <v>-6.163328180467043E-4</v>
      </c>
      <c r="G1013" s="57">
        <f t="shared" si="76"/>
        <v>236.20467529847531</v>
      </c>
      <c r="H1013" s="57">
        <f t="shared" si="79"/>
        <v>104.48304308261707</v>
      </c>
    </row>
    <row r="1014" spans="1:8" x14ac:dyDescent="0.25">
      <c r="A1014" s="1">
        <v>42016</v>
      </c>
      <c r="B1014" s="3">
        <v>71.054057</v>
      </c>
      <c r="C1014" s="11">
        <f t="shared" si="77"/>
        <v>-8.3953209035399629E-3</v>
      </c>
      <c r="D1014" s="3">
        <v>101.550003</v>
      </c>
      <c r="E1014" s="58">
        <f t="shared" si="75"/>
        <v>11015.500029999999</v>
      </c>
      <c r="F1014" s="11">
        <f t="shared" si="78"/>
        <v>-9.7041591580855147E-4</v>
      </c>
      <c r="G1014" s="57">
        <f t="shared" si="76"/>
        <v>234.22166125042813</v>
      </c>
      <c r="H1014" s="57">
        <f t="shared" si="79"/>
        <v>104.38165107467759</v>
      </c>
    </row>
    <row r="1015" spans="1:8" x14ac:dyDescent="0.25">
      <c r="A1015" s="1">
        <v>42017</v>
      </c>
      <c r="B1015" s="3">
        <v>71.597414000000001</v>
      </c>
      <c r="C1015" s="11">
        <f t="shared" si="77"/>
        <v>7.6470932546469561E-3</v>
      </c>
      <c r="D1015" s="3">
        <v>101.519997</v>
      </c>
      <c r="E1015" s="58">
        <f t="shared" si="75"/>
        <v>11015.19997</v>
      </c>
      <c r="F1015" s="11">
        <f t="shared" si="78"/>
        <v>-2.7239798391573849E-5</v>
      </c>
      <c r="G1015" s="57">
        <f t="shared" si="76"/>
        <v>236.01277613626846</v>
      </c>
      <c r="H1015" s="57">
        <f t="shared" si="79"/>
        <v>104.37880773954653</v>
      </c>
    </row>
    <row r="1016" spans="1:8" x14ac:dyDescent="0.25">
      <c r="A1016" s="1">
        <v>42018</v>
      </c>
      <c r="B1016" s="3">
        <v>72.587102999999999</v>
      </c>
      <c r="C1016" s="11">
        <f t="shared" si="77"/>
        <v>1.3822971315695822E-2</v>
      </c>
      <c r="D1016" s="3">
        <v>100.959999</v>
      </c>
      <c r="E1016" s="58">
        <f t="shared" si="75"/>
        <v>11009.599990000001</v>
      </c>
      <c r="F1016" s="11">
        <f t="shared" si="78"/>
        <v>-5.0838659445590171E-4</v>
      </c>
      <c r="G1016" s="57">
        <f t="shared" si="76"/>
        <v>239.27517397093786</v>
      </c>
      <c r="H1016" s="57">
        <f t="shared" si="79"/>
        <v>104.32574295294646</v>
      </c>
    </row>
    <row r="1017" spans="1:8" x14ac:dyDescent="0.25">
      <c r="A1017" s="1">
        <v>42019</v>
      </c>
      <c r="B1017" s="3">
        <v>73.266307999999995</v>
      </c>
      <c r="C1017" s="11">
        <f t="shared" si="77"/>
        <v>9.3571030104341816E-3</v>
      </c>
      <c r="D1017" s="3">
        <v>99.650002000000001</v>
      </c>
      <c r="E1017" s="58">
        <f t="shared" si="75"/>
        <v>10996.500019999999</v>
      </c>
      <c r="F1017" s="11">
        <f t="shared" si="78"/>
        <v>-1.1898679345207638E-3</v>
      </c>
      <c r="G1017" s="57">
        <f t="shared" si="76"/>
        <v>241.51409642162349</v>
      </c>
      <c r="H1017" s="57">
        <f t="shared" si="79"/>
        <v>104.20160909666168</v>
      </c>
    </row>
    <row r="1018" spans="1:8" x14ac:dyDescent="0.25">
      <c r="A1018" s="1">
        <v>42020</v>
      </c>
      <c r="B1018" s="3">
        <v>74.188077000000007</v>
      </c>
      <c r="C1018" s="11">
        <f t="shared" si="77"/>
        <v>1.2581076147579483E-2</v>
      </c>
      <c r="D1018" s="3">
        <v>100.82</v>
      </c>
      <c r="E1018" s="58">
        <f t="shared" si="75"/>
        <v>11008.2</v>
      </c>
      <c r="F1018" s="11">
        <f t="shared" si="78"/>
        <v>1.0639730804093822E-3</v>
      </c>
      <c r="G1018" s="57">
        <f t="shared" si="76"/>
        <v>244.5526036594178</v>
      </c>
      <c r="H1018" s="57">
        <f t="shared" si="79"/>
        <v>104.31247680367588</v>
      </c>
    </row>
    <row r="1019" spans="1:8" x14ac:dyDescent="0.25">
      <c r="A1019" s="1">
        <v>42024</v>
      </c>
      <c r="B1019" s="3">
        <v>75.488264000000001</v>
      </c>
      <c r="C1019" s="11">
        <f t="shared" si="77"/>
        <v>1.7525551983238411E-2</v>
      </c>
      <c r="D1019" s="3">
        <v>101.620003</v>
      </c>
      <c r="E1019" s="58">
        <f t="shared" si="75"/>
        <v>11016.20003</v>
      </c>
      <c r="F1019" s="11">
        <f t="shared" si="78"/>
        <v>7.2673370759972038E-4</v>
      </c>
      <c r="G1019" s="57">
        <f t="shared" si="76"/>
        <v>248.83852302748724</v>
      </c>
      <c r="H1019" s="57">
        <f t="shared" si="79"/>
        <v>104.38828419669233</v>
      </c>
    </row>
    <row r="1020" spans="1:8" x14ac:dyDescent="0.25">
      <c r="A1020" s="1">
        <v>42025</v>
      </c>
      <c r="B1020" s="3">
        <v>76.400328000000002</v>
      </c>
      <c r="C1020" s="11">
        <f t="shared" si="77"/>
        <v>1.2082195982146323E-2</v>
      </c>
      <c r="D1020" s="3">
        <v>102.139999</v>
      </c>
      <c r="E1020" s="58">
        <f t="shared" si="75"/>
        <v>11021.39999</v>
      </c>
      <c r="F1020" s="11">
        <f t="shared" si="78"/>
        <v>4.7202846588107199E-4</v>
      </c>
      <c r="G1020" s="57">
        <f t="shared" si="76"/>
        <v>251.84503883061313</v>
      </c>
      <c r="H1020" s="57">
        <f t="shared" si="79"/>
        <v>104.43755843833765</v>
      </c>
    </row>
    <row r="1021" spans="1:8" x14ac:dyDescent="0.25">
      <c r="A1021" s="1">
        <v>42026</v>
      </c>
      <c r="B1021" s="3">
        <v>76.982498000000007</v>
      </c>
      <c r="C1021" s="11">
        <f t="shared" si="77"/>
        <v>7.6199934639024714E-3</v>
      </c>
      <c r="D1021" s="3">
        <v>104.029999</v>
      </c>
      <c r="E1021" s="58">
        <f t="shared" si="75"/>
        <v>11040.29999</v>
      </c>
      <c r="F1021" s="11">
        <f t="shared" si="78"/>
        <v>1.7148456654461405E-3</v>
      </c>
      <c r="G1021" s="57">
        <f t="shared" si="76"/>
        <v>253.76409638041869</v>
      </c>
      <c r="H1021" s="57">
        <f t="shared" si="79"/>
        <v>104.6166527327354</v>
      </c>
    </row>
    <row r="1022" spans="1:8" x14ac:dyDescent="0.25">
      <c r="A1022" s="1">
        <v>42027</v>
      </c>
      <c r="B1022" s="3">
        <v>76.177166</v>
      </c>
      <c r="C1022" s="11">
        <f t="shared" si="77"/>
        <v>-1.0461234967979436E-2</v>
      </c>
      <c r="D1022" s="3">
        <v>104.260002</v>
      </c>
      <c r="E1022" s="58">
        <f t="shared" si="75"/>
        <v>11042.60002</v>
      </c>
      <c r="F1022" s="11">
        <f t="shared" si="78"/>
        <v>2.0833038976147728E-4</v>
      </c>
      <c r="G1022" s="57">
        <f t="shared" si="76"/>
        <v>251.10941054174614</v>
      </c>
      <c r="H1022" s="57">
        <f t="shared" si="79"/>
        <v>104.63844756077476</v>
      </c>
    </row>
    <row r="1023" spans="1:8" x14ac:dyDescent="0.25">
      <c r="A1023" s="1">
        <v>42030</v>
      </c>
      <c r="B1023" s="3">
        <v>76.769041000000001</v>
      </c>
      <c r="C1023" s="11">
        <f t="shared" si="77"/>
        <v>7.7697167153737605E-3</v>
      </c>
      <c r="D1023" s="3">
        <v>104.139999</v>
      </c>
      <c r="E1023" s="58">
        <f t="shared" si="75"/>
        <v>11041.39999</v>
      </c>
      <c r="F1023" s="11">
        <f t="shared" si="78"/>
        <v>-1.0867277614207833E-4</v>
      </c>
      <c r="G1023" s="57">
        <f t="shared" si="76"/>
        <v>253.06045952622003</v>
      </c>
      <c r="H1023" s="57">
        <f t="shared" si="79"/>
        <v>104.62707621018713</v>
      </c>
    </row>
    <row r="1024" spans="1:8" x14ac:dyDescent="0.25">
      <c r="A1024" s="1">
        <v>42031</v>
      </c>
      <c r="B1024" s="3">
        <v>76.846659000000002</v>
      </c>
      <c r="C1024" s="11">
        <f t="shared" si="77"/>
        <v>1.0110586115046178E-3</v>
      </c>
      <c r="D1024" s="3">
        <v>101.44000200000001</v>
      </c>
      <c r="E1024" s="58">
        <f t="shared" si="75"/>
        <v>11014.400020000001</v>
      </c>
      <c r="F1024" s="11">
        <f t="shared" si="78"/>
        <v>-2.4453393613538439E-3</v>
      </c>
      <c r="G1024" s="57">
        <f t="shared" si="76"/>
        <v>253.31631848305534</v>
      </c>
      <c r="H1024" s="57">
        <f t="shared" si="79"/>
        <v>104.37122750246699</v>
      </c>
    </row>
    <row r="1025" spans="1:8" x14ac:dyDescent="0.25">
      <c r="A1025" s="1">
        <v>42032</v>
      </c>
      <c r="B1025" s="3">
        <v>76.128648999999996</v>
      </c>
      <c r="C1025" s="11">
        <f t="shared" si="77"/>
        <v>-9.3434120538669965E-3</v>
      </c>
      <c r="D1025" s="3">
        <v>100.91999800000001</v>
      </c>
      <c r="E1025" s="58">
        <f t="shared" si="75"/>
        <v>11009.199979999999</v>
      </c>
      <c r="F1025" s="11">
        <f t="shared" si="78"/>
        <v>-4.7211286956704663E-4</v>
      </c>
      <c r="G1025" s="57">
        <f t="shared" si="76"/>
        <v>250.94947973949954</v>
      </c>
      <c r="H1025" s="57">
        <f t="shared" si="79"/>
        <v>104.32195250275056</v>
      </c>
    </row>
    <row r="1026" spans="1:8" x14ac:dyDescent="0.25">
      <c r="A1026" s="1">
        <v>42033</v>
      </c>
      <c r="B1026" s="3">
        <v>76.730228999999994</v>
      </c>
      <c r="C1026" s="11">
        <f t="shared" si="77"/>
        <v>7.9021499514591205E-3</v>
      </c>
      <c r="D1026" s="3">
        <v>101.889999</v>
      </c>
      <c r="E1026" s="58">
        <f t="shared" si="75"/>
        <v>11018.89999</v>
      </c>
      <c r="F1026" s="11">
        <f t="shared" si="78"/>
        <v>8.8108218740890517E-4</v>
      </c>
      <c r="G1026" s="57">
        <f t="shared" si="76"/>
        <v>252.93252015864172</v>
      </c>
      <c r="H1026" s="57">
        <f t="shared" si="79"/>
        <v>104.41386871685647</v>
      </c>
    </row>
    <row r="1027" spans="1:8" x14ac:dyDescent="0.25">
      <c r="A1027" s="1">
        <v>42034</v>
      </c>
      <c r="B1027" s="3">
        <v>74.974006000000003</v>
      </c>
      <c r="C1027" s="11">
        <f t="shared" si="77"/>
        <v>-2.2888280445507229E-2</v>
      </c>
      <c r="D1027" s="3">
        <v>101.099998</v>
      </c>
      <c r="E1027" s="58">
        <f t="shared" ref="E1027:E1090" si="80">10000+(10*D1027)</f>
        <v>11010.999980000001</v>
      </c>
      <c r="F1027" s="11">
        <f t="shared" si="78"/>
        <v>-7.1695087596483251E-4</v>
      </c>
      <c r="G1027" s="57">
        <f t="shared" ref="G1027:G1090" si="81">G1026*(1+C1027)</f>
        <v>247.1433297034618</v>
      </c>
      <c r="H1027" s="57">
        <f t="shared" si="79"/>
        <v>104.33900910221705</v>
      </c>
    </row>
    <row r="1028" spans="1:8" x14ac:dyDescent="0.25">
      <c r="A1028" s="1">
        <v>42037</v>
      </c>
      <c r="B1028" s="3">
        <v>76.167461000000003</v>
      </c>
      <c r="C1028" s="11">
        <f t="shared" ref="C1028:C1091" si="82">(B1028-B1027)/B1027</f>
        <v>1.5918250386674018E-2</v>
      </c>
      <c r="D1028" s="3">
        <v>101.980003</v>
      </c>
      <c r="E1028" s="58">
        <f t="shared" si="80"/>
        <v>11019.80003</v>
      </c>
      <c r="F1028" s="11">
        <f t="shared" ref="F1028:F1091" si="83">(E1028-E1027)/E1027</f>
        <v>7.9920534156606438E-4</v>
      </c>
      <c r="G1028" s="57">
        <f t="shared" si="81"/>
        <v>251.07741910707782</v>
      </c>
      <c r="H1028" s="57">
        <f t="shared" ref="H1028:H1091" si="84">H1027*(1+F1028)</f>
        <v>104.42239739562524</v>
      </c>
    </row>
    <row r="1029" spans="1:8" x14ac:dyDescent="0.25">
      <c r="A1029" s="1">
        <v>42038</v>
      </c>
      <c r="B1029" s="3">
        <v>75.507666</v>
      </c>
      <c r="C1029" s="11">
        <f t="shared" si="82"/>
        <v>-8.6624260719416982E-3</v>
      </c>
      <c r="D1029" s="3">
        <v>102.959999</v>
      </c>
      <c r="E1029" s="58">
        <f t="shared" si="80"/>
        <v>11029.599990000001</v>
      </c>
      <c r="F1029" s="11">
        <f t="shared" si="83"/>
        <v>8.8930470365352742E-4</v>
      </c>
      <c r="G1029" s="57">
        <f t="shared" si="81"/>
        <v>248.90247952572884</v>
      </c>
      <c r="H1029" s="57">
        <f t="shared" si="84"/>
        <v>104.51526072479595</v>
      </c>
    </row>
    <row r="1030" spans="1:8" x14ac:dyDescent="0.25">
      <c r="A1030" s="1">
        <v>42039</v>
      </c>
      <c r="B1030" s="3">
        <v>76.313006000000001</v>
      </c>
      <c r="C1030" s="11">
        <f t="shared" si="82"/>
        <v>1.0665672012693401E-2</v>
      </c>
      <c r="D1030" s="3">
        <v>102.870003</v>
      </c>
      <c r="E1030" s="58">
        <f t="shared" si="80"/>
        <v>11028.70003</v>
      </c>
      <c r="F1030" s="11">
        <f t="shared" si="83"/>
        <v>-8.1594980853031519E-5</v>
      </c>
      <c r="G1030" s="57">
        <f t="shared" si="81"/>
        <v>251.55719173549639</v>
      </c>
      <c r="H1030" s="57">
        <f t="shared" si="84"/>
        <v>104.50673280409826</v>
      </c>
    </row>
    <row r="1031" spans="1:8" x14ac:dyDescent="0.25">
      <c r="A1031" s="1">
        <v>42040</v>
      </c>
      <c r="B1031" s="3">
        <v>75.061335999999997</v>
      </c>
      <c r="C1031" s="11">
        <f t="shared" si="82"/>
        <v>-1.6401791327680163E-2</v>
      </c>
      <c r="D1031" s="3">
        <v>103.760002</v>
      </c>
      <c r="E1031" s="58">
        <f t="shared" si="80"/>
        <v>11037.60002</v>
      </c>
      <c r="F1031" s="11">
        <f t="shared" si="83"/>
        <v>8.0698450187151284E-4</v>
      </c>
      <c r="G1031" s="57">
        <f t="shared" si="81"/>
        <v>247.43120316967355</v>
      </c>
      <c r="H1031" s="57">
        <f t="shared" si="84"/>
        <v>104.59106811781238</v>
      </c>
    </row>
    <row r="1032" spans="1:8" x14ac:dyDescent="0.25">
      <c r="A1032" s="1">
        <v>42041</v>
      </c>
      <c r="B1032" s="3">
        <v>75.672612999999998</v>
      </c>
      <c r="C1032" s="11">
        <f t="shared" si="82"/>
        <v>8.1436999735789561E-3</v>
      </c>
      <c r="D1032" s="3">
        <v>103.129997</v>
      </c>
      <c r="E1032" s="58">
        <f t="shared" si="80"/>
        <v>11031.29997</v>
      </c>
      <c r="F1032" s="11">
        <f t="shared" si="83"/>
        <v>-5.7078078464378235E-4</v>
      </c>
      <c r="G1032" s="57">
        <f t="shared" si="81"/>
        <v>249.446208652389</v>
      </c>
      <c r="H1032" s="57">
        <f t="shared" si="84"/>
        <v>104.53136954588537</v>
      </c>
    </row>
    <row r="1033" spans="1:8" x14ac:dyDescent="0.25">
      <c r="A1033" s="1">
        <v>42044</v>
      </c>
      <c r="B1033" s="3">
        <v>75.565881000000005</v>
      </c>
      <c r="C1033" s="11">
        <f t="shared" si="82"/>
        <v>-1.4104442250460392E-3</v>
      </c>
      <c r="D1033" s="3">
        <v>102.800003</v>
      </c>
      <c r="E1033" s="58">
        <f t="shared" si="80"/>
        <v>11028.000029999999</v>
      </c>
      <c r="F1033" s="11">
        <f t="shared" si="83"/>
        <v>-2.9914334747265404E-4</v>
      </c>
      <c r="G1033" s="57">
        <f t="shared" si="81"/>
        <v>249.09437868793563</v>
      </c>
      <c r="H1033" s="57">
        <f t="shared" si="84"/>
        <v>104.50009968208352</v>
      </c>
    </row>
    <row r="1034" spans="1:8" x14ac:dyDescent="0.25">
      <c r="A1034" s="1">
        <v>42045</v>
      </c>
      <c r="B1034" s="3">
        <v>76.448845000000006</v>
      </c>
      <c r="C1034" s="11">
        <f t="shared" si="82"/>
        <v>1.168469140193047E-2</v>
      </c>
      <c r="D1034" s="3">
        <v>104.400002</v>
      </c>
      <c r="E1034" s="58">
        <f t="shared" si="80"/>
        <v>11044.000019999999</v>
      </c>
      <c r="F1034" s="11">
        <f t="shared" si="83"/>
        <v>1.4508514650412323E-3</v>
      </c>
      <c r="G1034" s="57">
        <f t="shared" si="81"/>
        <v>252.00496963285974</v>
      </c>
      <c r="H1034" s="57">
        <f t="shared" si="84"/>
        <v>104.65171380480423</v>
      </c>
    </row>
    <row r="1035" spans="1:8" x14ac:dyDescent="0.25">
      <c r="A1035" s="1">
        <v>42046</v>
      </c>
      <c r="B1035" s="3">
        <v>77.128041999999994</v>
      </c>
      <c r="C1035" s="11">
        <f t="shared" si="82"/>
        <v>8.8843330464964884E-3</v>
      </c>
      <c r="D1035" s="3">
        <v>104.779999</v>
      </c>
      <c r="E1035" s="58">
        <f t="shared" si="80"/>
        <v>11047.79999</v>
      </c>
      <c r="F1035" s="11">
        <f t="shared" si="83"/>
        <v>3.440755154942521E-4</v>
      </c>
      <c r="G1035" s="57">
        <f t="shared" si="81"/>
        <v>254.24386571245032</v>
      </c>
      <c r="H1035" s="57">
        <f t="shared" si="84"/>
        <v>104.68772189717897</v>
      </c>
    </row>
    <row r="1036" spans="1:8" x14ac:dyDescent="0.25">
      <c r="A1036" s="1">
        <v>42047</v>
      </c>
      <c r="B1036" s="3">
        <v>75.973406999999995</v>
      </c>
      <c r="C1036" s="11">
        <f t="shared" si="82"/>
        <v>-1.4970365771764296E-2</v>
      </c>
      <c r="D1036" s="3">
        <v>106</v>
      </c>
      <c r="E1036" s="58">
        <f t="shared" si="80"/>
        <v>11060</v>
      </c>
      <c r="F1036" s="11">
        <f t="shared" si="83"/>
        <v>1.1042931634391831E-3</v>
      </c>
      <c r="G1036" s="57">
        <f t="shared" si="81"/>
        <v>250.43774204750761</v>
      </c>
      <c r="H1036" s="57">
        <f t="shared" si="84"/>
        <v>104.80332783276604</v>
      </c>
    </row>
    <row r="1037" spans="1:8" x14ac:dyDescent="0.25">
      <c r="A1037" s="1">
        <v>42048</v>
      </c>
      <c r="B1037" s="3">
        <v>74.663515000000004</v>
      </c>
      <c r="C1037" s="11">
        <f t="shared" si="82"/>
        <v>-1.7241453973493526E-2</v>
      </c>
      <c r="D1037" s="3">
        <v>106.910004</v>
      </c>
      <c r="E1037" s="58">
        <f t="shared" si="80"/>
        <v>11069.100039999999</v>
      </c>
      <c r="F1037" s="11">
        <f t="shared" si="83"/>
        <v>8.2278842676305184E-4</v>
      </c>
      <c r="G1037" s="57">
        <f t="shared" si="81"/>
        <v>246.11983124476987</v>
      </c>
      <c r="H1037" s="57">
        <f t="shared" si="84"/>
        <v>104.8895587979931</v>
      </c>
    </row>
    <row r="1038" spans="1:8" x14ac:dyDescent="0.25">
      <c r="A1038" s="1">
        <v>42052</v>
      </c>
      <c r="B1038" s="3">
        <v>74.779951999999994</v>
      </c>
      <c r="C1038" s="11">
        <f t="shared" si="82"/>
        <v>1.5594899329343197E-3</v>
      </c>
      <c r="D1038" s="3">
        <v>107.010002</v>
      </c>
      <c r="E1038" s="58">
        <f t="shared" si="80"/>
        <v>11070.10002</v>
      </c>
      <c r="F1038" s="11">
        <f t="shared" si="83"/>
        <v>9.0339774361683815E-5</v>
      </c>
      <c r="G1038" s="57">
        <f t="shared" si="81"/>
        <v>246.50365264389157</v>
      </c>
      <c r="H1038" s="57">
        <f t="shared" si="84"/>
        <v>104.89903449706782</v>
      </c>
    </row>
    <row r="1039" spans="1:8" x14ac:dyDescent="0.25">
      <c r="A1039" s="1">
        <v>42053</v>
      </c>
      <c r="B1039" s="3">
        <v>75.701721000000006</v>
      </c>
      <c r="C1039" s="11">
        <f t="shared" si="82"/>
        <v>1.2326418717145097E-2</v>
      </c>
      <c r="D1039" s="3">
        <v>107.160004</v>
      </c>
      <c r="E1039" s="58">
        <f t="shared" si="80"/>
        <v>11071.600039999999</v>
      </c>
      <c r="F1039" s="11">
        <f t="shared" si="83"/>
        <v>1.3550193740702036E-4</v>
      </c>
      <c r="G1039" s="57">
        <f t="shared" si="81"/>
        <v>249.54215988168585</v>
      </c>
      <c r="H1039" s="57">
        <f t="shared" si="84"/>
        <v>104.91324851947429</v>
      </c>
    </row>
    <row r="1040" spans="1:8" x14ac:dyDescent="0.25">
      <c r="A1040" s="1">
        <v>42054</v>
      </c>
      <c r="B1040" s="3">
        <v>75.895781999999997</v>
      </c>
      <c r="C1040" s="11">
        <f t="shared" si="82"/>
        <v>2.5634952209341541E-3</v>
      </c>
      <c r="D1040" s="3">
        <v>107.69000200000001</v>
      </c>
      <c r="E1040" s="58">
        <f t="shared" si="80"/>
        <v>11076.900020000001</v>
      </c>
      <c r="F1040" s="11">
        <f t="shared" si="83"/>
        <v>4.7870045710227778E-4</v>
      </c>
      <c r="G1040" s="57">
        <f t="shared" si="81"/>
        <v>250.18186001596413</v>
      </c>
      <c r="H1040" s="57">
        <f t="shared" si="84"/>
        <v>104.96347053949665</v>
      </c>
    </row>
    <row r="1041" spans="1:8" x14ac:dyDescent="0.25">
      <c r="A1041" s="1">
        <v>42055</v>
      </c>
      <c r="B1041" s="3">
        <v>76.477952999999999</v>
      </c>
      <c r="C1041" s="11">
        <f t="shared" si="82"/>
        <v>7.6706634368692911E-3</v>
      </c>
      <c r="D1041" s="3">
        <v>108.410004</v>
      </c>
      <c r="E1041" s="58">
        <f t="shared" si="80"/>
        <v>11084.100039999999</v>
      </c>
      <c r="F1041" s="11">
        <f t="shared" si="83"/>
        <v>6.5000315855504151E-4</v>
      </c>
      <c r="G1041" s="57">
        <f t="shared" si="81"/>
        <v>252.10092086215653</v>
      </c>
      <c r="H1041" s="57">
        <f t="shared" si="84"/>
        <v>105.03169712688022</v>
      </c>
    </row>
    <row r="1042" spans="1:8" x14ac:dyDescent="0.25">
      <c r="A1042" s="1">
        <v>42058</v>
      </c>
      <c r="B1042" s="3">
        <v>76.507059999999996</v>
      </c>
      <c r="C1042" s="11">
        <f t="shared" si="82"/>
        <v>3.8059334564036017E-4</v>
      </c>
      <c r="D1042" s="3">
        <v>108.519997</v>
      </c>
      <c r="E1042" s="58">
        <f t="shared" si="80"/>
        <v>11085.19997</v>
      </c>
      <c r="F1042" s="11">
        <f t="shared" si="83"/>
        <v>9.9234939781390964E-5</v>
      </c>
      <c r="G1042" s="57">
        <f t="shared" si="81"/>
        <v>252.19686879506651</v>
      </c>
      <c r="H1042" s="57">
        <f t="shared" si="84"/>
        <v>105.04211994101975</v>
      </c>
    </row>
    <row r="1043" spans="1:8" x14ac:dyDescent="0.25">
      <c r="A1043" s="1">
        <v>42059</v>
      </c>
      <c r="B1043" s="3">
        <v>76.565281999999996</v>
      </c>
      <c r="C1043" s="11">
        <f t="shared" si="82"/>
        <v>7.6100166442156668E-4</v>
      </c>
      <c r="D1043" s="3">
        <v>108.599998</v>
      </c>
      <c r="E1043" s="58">
        <f t="shared" si="80"/>
        <v>11085.999980000001</v>
      </c>
      <c r="F1043" s="11">
        <f t="shared" si="83"/>
        <v>7.2169198766455707E-5</v>
      </c>
      <c r="G1043" s="57">
        <f t="shared" si="81"/>
        <v>252.38879103198144</v>
      </c>
      <c r="H1043" s="57">
        <f t="shared" si="84"/>
        <v>105.04970074665262</v>
      </c>
    </row>
    <row r="1044" spans="1:8" x14ac:dyDescent="0.25">
      <c r="A1044" s="1">
        <v>42060</v>
      </c>
      <c r="B1044" s="3">
        <v>76.681712000000005</v>
      </c>
      <c r="C1044" s="11">
        <f t="shared" si="82"/>
        <v>1.5206631120356646E-3</v>
      </c>
      <c r="D1044" s="3">
        <v>108.33000199999999</v>
      </c>
      <c r="E1044" s="58">
        <f t="shared" si="80"/>
        <v>11083.300020000001</v>
      </c>
      <c r="F1044" s="11">
        <f t="shared" si="83"/>
        <v>-2.4354681624308636E-4</v>
      </c>
      <c r="G1044" s="57">
        <f t="shared" si="81"/>
        <v>252.77258935639506</v>
      </c>
      <c r="H1044" s="57">
        <f t="shared" si="84"/>
        <v>105.02411622648849</v>
      </c>
    </row>
    <row r="1045" spans="1:8" x14ac:dyDescent="0.25">
      <c r="A1045" s="1">
        <v>42061</v>
      </c>
      <c r="B1045" s="3">
        <v>75.866675000000001</v>
      </c>
      <c r="C1045" s="11">
        <f t="shared" si="82"/>
        <v>-1.0628831552430698E-2</v>
      </c>
      <c r="D1045" s="3">
        <v>108.879997</v>
      </c>
      <c r="E1045" s="58">
        <f t="shared" si="80"/>
        <v>11088.79997</v>
      </c>
      <c r="F1045" s="11">
        <f t="shared" si="83"/>
        <v>4.9623758177390234E-4</v>
      </c>
      <c r="G1045" s="57">
        <f t="shared" si="81"/>
        <v>250.08591208305421</v>
      </c>
      <c r="H1045" s="57">
        <f t="shared" si="84"/>
        <v>105.07623313995266</v>
      </c>
    </row>
    <row r="1046" spans="1:8" x14ac:dyDescent="0.25">
      <c r="A1046" s="1">
        <v>42062</v>
      </c>
      <c r="B1046" s="3">
        <v>76.448845000000006</v>
      </c>
      <c r="C1046" s="11">
        <f t="shared" si="82"/>
        <v>7.6735931817231342E-3</v>
      </c>
      <c r="D1046" s="3">
        <v>108.400002</v>
      </c>
      <c r="E1046" s="58">
        <f t="shared" si="80"/>
        <v>11084.000019999999</v>
      </c>
      <c r="F1046" s="11">
        <f t="shared" si="83"/>
        <v>-4.3286469347327721E-4</v>
      </c>
      <c r="G1046" s="57">
        <f t="shared" si="81"/>
        <v>252.00496963285974</v>
      </c>
      <c r="H1046" s="57">
        <f t="shared" si="84"/>
        <v>105.03074934850321</v>
      </c>
    </row>
    <row r="1047" spans="1:8" x14ac:dyDescent="0.25">
      <c r="A1047" s="1">
        <v>42065</v>
      </c>
      <c r="B1047" s="3">
        <v>76.846659000000002</v>
      </c>
      <c r="C1047" s="11">
        <f t="shared" si="82"/>
        <v>5.2036626583435858E-3</v>
      </c>
      <c r="D1047" s="3">
        <v>109.379997</v>
      </c>
      <c r="E1047" s="58">
        <f t="shared" si="80"/>
        <v>11093.79997</v>
      </c>
      <c r="F1047" s="11">
        <f t="shared" si="83"/>
        <v>8.8415283131698663E-4</v>
      </c>
      <c r="G1047" s="57">
        <f t="shared" si="81"/>
        <v>253.31631848305526</v>
      </c>
      <c r="H1047" s="57">
        <f t="shared" si="84"/>
        <v>105.12361258291503</v>
      </c>
    </row>
    <row r="1048" spans="1:8" x14ac:dyDescent="0.25">
      <c r="A1048" s="1">
        <v>42066</v>
      </c>
      <c r="B1048" s="3">
        <v>76.642899</v>
      </c>
      <c r="C1048" s="11">
        <f t="shared" si="82"/>
        <v>-2.6515141016085369E-3</v>
      </c>
      <c r="D1048" s="3">
        <v>108.870003</v>
      </c>
      <c r="E1048" s="58">
        <f t="shared" si="80"/>
        <v>11088.70003</v>
      </c>
      <c r="F1048" s="11">
        <f t="shared" si="83"/>
        <v>-4.5971083071547943E-4</v>
      </c>
      <c r="G1048" s="57">
        <f t="shared" si="81"/>
        <v>252.64464669242986</v>
      </c>
      <c r="H1048" s="57">
        <f t="shared" si="84"/>
        <v>105.07528611964672</v>
      </c>
    </row>
    <row r="1049" spans="1:8" x14ac:dyDescent="0.25">
      <c r="A1049" s="1">
        <v>42067</v>
      </c>
      <c r="B1049" s="3">
        <v>75.701721000000006</v>
      </c>
      <c r="C1049" s="11">
        <f t="shared" si="82"/>
        <v>-1.2280041755727346E-2</v>
      </c>
      <c r="D1049" s="3">
        <v>108.449997</v>
      </c>
      <c r="E1049" s="58">
        <f t="shared" si="80"/>
        <v>11084.499970000001</v>
      </c>
      <c r="F1049" s="11">
        <f t="shared" si="83"/>
        <v>-3.7876937681027807E-4</v>
      </c>
      <c r="G1049" s="57">
        <f t="shared" si="81"/>
        <v>249.54215988168582</v>
      </c>
      <c r="H1049" s="57">
        <f t="shared" si="84"/>
        <v>105.03548681900502</v>
      </c>
    </row>
    <row r="1050" spans="1:8" x14ac:dyDescent="0.25">
      <c r="A1050" s="1">
        <v>42068</v>
      </c>
      <c r="B1050" s="3">
        <v>76.555577</v>
      </c>
      <c r="C1050" s="11">
        <f t="shared" si="82"/>
        <v>1.127921517134324E-2</v>
      </c>
      <c r="D1050" s="3">
        <v>108.639999</v>
      </c>
      <c r="E1050" s="58">
        <f t="shared" si="80"/>
        <v>11086.39999</v>
      </c>
      <c r="F1050" s="11">
        <f t="shared" si="83"/>
        <v>1.7141233300027071E-4</v>
      </c>
      <c r="G1050" s="57">
        <f t="shared" si="81"/>
        <v>252.35679959731308</v>
      </c>
      <c r="H1050" s="57">
        <f t="shared" si="84"/>
        <v>105.05349119684848</v>
      </c>
    </row>
    <row r="1051" spans="1:8" x14ac:dyDescent="0.25">
      <c r="A1051" s="1">
        <v>42069</v>
      </c>
      <c r="B1051" s="3">
        <v>76.021917000000002</v>
      </c>
      <c r="C1051" s="11">
        <f t="shared" si="82"/>
        <v>-6.9708833884172487E-3</v>
      </c>
      <c r="D1051" s="3">
        <v>107.410004</v>
      </c>
      <c r="E1051" s="58">
        <f t="shared" si="80"/>
        <v>11074.100039999999</v>
      </c>
      <c r="F1051" s="11">
        <f t="shared" si="83"/>
        <v>-1.1094629465917851E-3</v>
      </c>
      <c r="G1051" s="57">
        <f t="shared" si="81"/>
        <v>250.59764977504605</v>
      </c>
      <c r="H1051" s="57">
        <f t="shared" si="84"/>
        <v>104.93693824095547</v>
      </c>
    </row>
    <row r="1052" spans="1:8" x14ac:dyDescent="0.25">
      <c r="A1052" s="1">
        <v>42072</v>
      </c>
      <c r="B1052" s="3">
        <v>76.448845000000006</v>
      </c>
      <c r="C1052" s="11">
        <f t="shared" si="82"/>
        <v>5.6158541753163595E-3</v>
      </c>
      <c r="D1052" s="3">
        <v>107.720001</v>
      </c>
      <c r="E1052" s="58">
        <f t="shared" si="80"/>
        <v>11077.20001</v>
      </c>
      <c r="F1052" s="11">
        <f t="shared" si="83"/>
        <v>2.7992974497285846E-4</v>
      </c>
      <c r="G1052" s="57">
        <f t="shared" si="81"/>
        <v>252.00496963285971</v>
      </c>
      <c r="H1052" s="57">
        <f t="shared" si="84"/>
        <v>104.96631321131549</v>
      </c>
    </row>
    <row r="1053" spans="1:8" x14ac:dyDescent="0.25">
      <c r="A1053" s="1">
        <v>42073</v>
      </c>
      <c r="B1053" s="3">
        <v>75.633801000000005</v>
      </c>
      <c r="C1053" s="11">
        <f t="shared" si="82"/>
        <v>-1.0661299068677889E-2</v>
      </c>
      <c r="D1053" s="3">
        <v>105.720001</v>
      </c>
      <c r="E1053" s="58">
        <f t="shared" si="80"/>
        <v>11057.20001</v>
      </c>
      <c r="F1053" s="11">
        <f t="shared" si="83"/>
        <v>-1.8055104161651767E-3</v>
      </c>
      <c r="G1053" s="57">
        <f t="shared" si="81"/>
        <v>249.31826928481073</v>
      </c>
      <c r="H1053" s="57">
        <f t="shared" si="84"/>
        <v>104.77679543946601</v>
      </c>
    </row>
    <row r="1054" spans="1:8" x14ac:dyDescent="0.25">
      <c r="A1054" s="1">
        <v>42074</v>
      </c>
      <c r="B1054" s="3">
        <v>74.585898</v>
      </c>
      <c r="C1054" s="11">
        <f t="shared" si="82"/>
        <v>-1.3854956198750412E-2</v>
      </c>
      <c r="D1054" s="3">
        <v>105.110001</v>
      </c>
      <c r="E1054" s="58">
        <f t="shared" si="80"/>
        <v>11051.10001</v>
      </c>
      <c r="F1054" s="11">
        <f t="shared" si="83"/>
        <v>-5.5167673502184967E-4</v>
      </c>
      <c r="G1054" s="57">
        <f t="shared" si="81"/>
        <v>245.86397558432139</v>
      </c>
      <c r="H1054" s="57">
        <f t="shared" si="84"/>
        <v>104.71899251905191</v>
      </c>
    </row>
    <row r="1055" spans="1:8" x14ac:dyDescent="0.25">
      <c r="A1055" s="1">
        <v>42075</v>
      </c>
      <c r="B1055" s="3">
        <v>75.728261000000003</v>
      </c>
      <c r="C1055" s="11">
        <f t="shared" si="82"/>
        <v>1.5316072215152562E-2</v>
      </c>
      <c r="D1055" s="3">
        <v>105.800003</v>
      </c>
      <c r="E1055" s="58">
        <f t="shared" si="80"/>
        <v>11058.000029999999</v>
      </c>
      <c r="F1055" s="11">
        <f t="shared" si="83"/>
        <v>6.2437404364772651E-4</v>
      </c>
      <c r="G1055" s="57">
        <f t="shared" si="81"/>
        <v>249.62964598947539</v>
      </c>
      <c r="H1055" s="57">
        <f t="shared" si="84"/>
        <v>104.78437633985776</v>
      </c>
    </row>
    <row r="1056" spans="1:8" x14ac:dyDescent="0.25">
      <c r="A1056" s="1">
        <v>42076</v>
      </c>
      <c r="B1056" s="3">
        <v>74.878811999999996</v>
      </c>
      <c r="C1056" s="11">
        <f t="shared" si="82"/>
        <v>-1.121706729803299E-2</v>
      </c>
      <c r="D1056" s="3">
        <v>105.339996</v>
      </c>
      <c r="E1056" s="58">
        <f t="shared" si="80"/>
        <v>11053.399960000001</v>
      </c>
      <c r="F1056" s="11">
        <f t="shared" si="83"/>
        <v>-4.1599475379985109E-4</v>
      </c>
      <c r="G1056" s="57">
        <f t="shared" si="81"/>
        <v>246.82953345082731</v>
      </c>
      <c r="H1056" s="57">
        <f t="shared" si="84"/>
        <v>104.74078658902019</v>
      </c>
    </row>
    <row r="1057" spans="1:8" x14ac:dyDescent="0.25">
      <c r="A1057" s="1">
        <v>42079</v>
      </c>
      <c r="B1057" s="3">
        <v>75.445109000000002</v>
      </c>
      <c r="C1057" s="11">
        <f t="shared" si="82"/>
        <v>7.5628470173913264E-3</v>
      </c>
      <c r="D1057" s="3">
        <v>106.699997</v>
      </c>
      <c r="E1057" s="58">
        <f t="shared" si="80"/>
        <v>11066.999970000001</v>
      </c>
      <c r="F1057" s="11">
        <f t="shared" si="83"/>
        <v>1.2303915581826201E-3</v>
      </c>
      <c r="G1057" s="57">
        <f t="shared" si="81"/>
        <v>248.69626745169001</v>
      </c>
      <c r="H1057" s="57">
        <f t="shared" si="84"/>
        <v>104.86965876863673</v>
      </c>
    </row>
    <row r="1058" spans="1:8" x14ac:dyDescent="0.25">
      <c r="A1058" s="1">
        <v>42080</v>
      </c>
      <c r="B1058" s="3">
        <v>73.951244000000003</v>
      </c>
      <c r="C1058" s="11">
        <f t="shared" si="82"/>
        <v>-1.9800687145935459E-2</v>
      </c>
      <c r="D1058" s="3">
        <v>106.870003</v>
      </c>
      <c r="E1058" s="58">
        <f t="shared" si="80"/>
        <v>11068.70003</v>
      </c>
      <c r="F1058" s="11">
        <f t="shared" si="83"/>
        <v>1.5361525296897708E-4</v>
      </c>
      <c r="G1058" s="57">
        <f t="shared" si="81"/>
        <v>243.77191046551721</v>
      </c>
      <c r="H1058" s="57">
        <f t="shared" si="84"/>
        <v>104.88576834779725</v>
      </c>
    </row>
    <row r="1059" spans="1:8" x14ac:dyDescent="0.25">
      <c r="A1059" s="1">
        <v>42081</v>
      </c>
      <c r="B1059" s="3">
        <v>74.839755999999994</v>
      </c>
      <c r="C1059" s="11">
        <f t="shared" si="82"/>
        <v>1.201483507160463E-2</v>
      </c>
      <c r="D1059" s="3">
        <v>107.91999800000001</v>
      </c>
      <c r="E1059" s="58">
        <f t="shared" si="80"/>
        <v>11079.199979999999</v>
      </c>
      <c r="F1059" s="11">
        <f t="shared" si="83"/>
        <v>9.4861636610812049E-4</v>
      </c>
      <c r="G1059" s="57">
        <f t="shared" si="81"/>
        <v>246.70078976485038</v>
      </c>
      <c r="H1059" s="57">
        <f t="shared" si="84"/>
        <v>104.98526470422379</v>
      </c>
    </row>
    <row r="1060" spans="1:8" x14ac:dyDescent="0.25">
      <c r="A1060" s="1">
        <v>42082</v>
      </c>
      <c r="B1060" s="3">
        <v>74.312509000000006</v>
      </c>
      <c r="C1060" s="11">
        <f t="shared" si="82"/>
        <v>-7.0450122793023068E-3</v>
      </c>
      <c r="D1060" s="3">
        <v>108.08000199999999</v>
      </c>
      <c r="E1060" s="58">
        <f t="shared" si="80"/>
        <v>11080.800020000001</v>
      </c>
      <c r="F1060" s="11">
        <f t="shared" si="83"/>
        <v>1.4441836981817638E-4</v>
      </c>
      <c r="G1060" s="57">
        <f t="shared" si="81"/>
        <v>244.96277967164343</v>
      </c>
      <c r="H1060" s="57">
        <f t="shared" si="84"/>
        <v>105.00042650500731</v>
      </c>
    </row>
    <row r="1061" spans="1:8" x14ac:dyDescent="0.25">
      <c r="A1061" s="1">
        <v>42083</v>
      </c>
      <c r="B1061" s="3">
        <v>75.210779000000002</v>
      </c>
      <c r="C1061" s="11">
        <f t="shared" si="82"/>
        <v>1.2087736130669421E-2</v>
      </c>
      <c r="D1061" s="3">
        <v>108.529999</v>
      </c>
      <c r="E1061" s="58">
        <f t="shared" si="80"/>
        <v>11085.29999</v>
      </c>
      <c r="F1061" s="11">
        <f t="shared" si="83"/>
        <v>4.0610515412938013E-4</v>
      </c>
      <c r="G1061" s="57">
        <f t="shared" si="81"/>
        <v>247.92382511414959</v>
      </c>
      <c r="H1061" s="57">
        <f t="shared" si="84"/>
        <v>105.04306771939677</v>
      </c>
    </row>
    <row r="1062" spans="1:8" x14ac:dyDescent="0.25">
      <c r="A1062" s="1">
        <v>42086</v>
      </c>
      <c r="B1062" s="3">
        <v>75.572042999999994</v>
      </c>
      <c r="C1062" s="11">
        <f t="shared" si="82"/>
        <v>4.8033540511525797E-3</v>
      </c>
      <c r="D1062" s="3">
        <v>108.32</v>
      </c>
      <c r="E1062" s="58">
        <f t="shared" si="80"/>
        <v>11083.2</v>
      </c>
      <c r="F1062" s="11">
        <f t="shared" si="83"/>
        <v>-1.8943916735615537E-4</v>
      </c>
      <c r="G1062" s="57">
        <f t="shared" si="81"/>
        <v>249.11469102388887</v>
      </c>
      <c r="H1062" s="57">
        <f t="shared" si="84"/>
        <v>105.02316844811148</v>
      </c>
    </row>
    <row r="1063" spans="1:8" x14ac:dyDescent="0.25">
      <c r="A1063" s="1">
        <v>42087</v>
      </c>
      <c r="B1063" s="3">
        <v>75.777083000000005</v>
      </c>
      <c r="C1063" s="11">
        <f t="shared" si="82"/>
        <v>2.7131726477212085E-3</v>
      </c>
      <c r="D1063" s="3">
        <v>107.93</v>
      </c>
      <c r="E1063" s="58">
        <f t="shared" si="80"/>
        <v>11079.3</v>
      </c>
      <c r="F1063" s="11">
        <f t="shared" si="83"/>
        <v>-3.5188393243841624E-4</v>
      </c>
      <c r="G1063" s="57">
        <f t="shared" si="81"/>
        <v>249.7905821897204</v>
      </c>
      <c r="H1063" s="57">
        <f t="shared" si="84"/>
        <v>104.98621248260081</v>
      </c>
    </row>
    <row r="1064" spans="1:8" x14ac:dyDescent="0.25">
      <c r="A1064" s="1">
        <v>42088</v>
      </c>
      <c r="B1064" s="3">
        <v>75.347471999999996</v>
      </c>
      <c r="C1064" s="11">
        <f t="shared" si="82"/>
        <v>-5.6694053530670797E-3</v>
      </c>
      <c r="D1064" s="3">
        <v>105.459999</v>
      </c>
      <c r="E1064" s="58">
        <f t="shared" si="80"/>
        <v>11054.599990000001</v>
      </c>
      <c r="F1064" s="11">
        <f t="shared" si="83"/>
        <v>-2.2293836253191681E-3</v>
      </c>
      <c r="G1064" s="57">
        <f t="shared" si="81"/>
        <v>248.37441812590828</v>
      </c>
      <c r="H1064" s="57">
        <f t="shared" si="84"/>
        <v>104.75215793960781</v>
      </c>
    </row>
    <row r="1065" spans="1:8" x14ac:dyDescent="0.25">
      <c r="A1065" s="1">
        <v>42089</v>
      </c>
      <c r="B1065" s="3">
        <v>77.231892000000002</v>
      </c>
      <c r="C1065" s="11">
        <f t="shared" si="82"/>
        <v>2.500973091705062E-2</v>
      </c>
      <c r="D1065" s="3">
        <v>105.099998</v>
      </c>
      <c r="E1065" s="58">
        <f t="shared" si="80"/>
        <v>11050.999980000001</v>
      </c>
      <c r="F1065" s="11">
        <f t="shared" si="83"/>
        <v>-3.2565719277555797E-4</v>
      </c>
      <c r="G1065" s="57">
        <f t="shared" si="81"/>
        <v>254.58619548991629</v>
      </c>
      <c r="H1065" s="57">
        <f t="shared" si="84"/>
        <v>104.71804464591602</v>
      </c>
    </row>
    <row r="1066" spans="1:8" x14ac:dyDescent="0.25">
      <c r="A1066" s="1">
        <v>42090</v>
      </c>
      <c r="B1066" s="3">
        <v>77.056141999999994</v>
      </c>
      <c r="C1066" s="11">
        <f t="shared" si="82"/>
        <v>-2.2756143278220846E-3</v>
      </c>
      <c r="D1066" s="3">
        <v>105.519997</v>
      </c>
      <c r="E1066" s="58">
        <f t="shared" si="80"/>
        <v>11055.19997</v>
      </c>
      <c r="F1066" s="11">
        <f t="shared" si="83"/>
        <v>3.8005519931230339E-4</v>
      </c>
      <c r="G1066" s="57">
        <f t="shared" si="81"/>
        <v>254.00685549579373</v>
      </c>
      <c r="H1066" s="57">
        <f t="shared" si="84"/>
        <v>104.75784328324552</v>
      </c>
    </row>
    <row r="1067" spans="1:8" x14ac:dyDescent="0.25">
      <c r="A1067" s="1">
        <v>42093</v>
      </c>
      <c r="B1067" s="3">
        <v>77.788428999999994</v>
      </c>
      <c r="C1067" s="11">
        <f t="shared" si="82"/>
        <v>9.5032917687469937E-3</v>
      </c>
      <c r="D1067" s="3">
        <v>106.730003</v>
      </c>
      <c r="E1067" s="58">
        <f t="shared" si="80"/>
        <v>11067.30003</v>
      </c>
      <c r="F1067" s="11">
        <f t="shared" si="83"/>
        <v>1.094512992332663E-3</v>
      </c>
      <c r="G1067" s="57">
        <f t="shared" si="81"/>
        <v>256.42075675483221</v>
      </c>
      <c r="H1067" s="57">
        <f t="shared" si="84"/>
        <v>104.87250210376779</v>
      </c>
    </row>
    <row r="1068" spans="1:8" x14ac:dyDescent="0.25">
      <c r="A1068" s="1">
        <v>42094</v>
      </c>
      <c r="B1068" s="3">
        <v>76.626538999999994</v>
      </c>
      <c r="C1068" s="11">
        <f t="shared" si="82"/>
        <v>-1.493654024045144E-2</v>
      </c>
      <c r="D1068" s="3">
        <v>105.599998</v>
      </c>
      <c r="E1068" s="58">
        <f t="shared" si="80"/>
        <v>11055.999980000001</v>
      </c>
      <c r="F1068" s="11">
        <f t="shared" si="83"/>
        <v>-1.0210304201900115E-3</v>
      </c>
      <c r="G1068" s="57">
        <f t="shared" si="81"/>
        <v>252.59071780307664</v>
      </c>
      <c r="H1068" s="57">
        <f t="shared" si="84"/>
        <v>104.7654240888784</v>
      </c>
    </row>
    <row r="1069" spans="1:8" x14ac:dyDescent="0.25">
      <c r="A1069" s="1">
        <v>42095</v>
      </c>
      <c r="B1069" s="3">
        <v>76.646062999999998</v>
      </c>
      <c r="C1069" s="11">
        <f t="shared" si="82"/>
        <v>2.5479422997303972E-4</v>
      </c>
      <c r="D1069" s="3">
        <v>105.050003</v>
      </c>
      <c r="E1069" s="58">
        <f t="shared" si="80"/>
        <v>11050.500029999999</v>
      </c>
      <c r="F1069" s="11">
        <f t="shared" si="83"/>
        <v>-4.9746291696368679E-4</v>
      </c>
      <c r="G1069" s="57">
        <f t="shared" si="81"/>
        <v>252.65507646051762</v>
      </c>
      <c r="H1069" s="57">
        <f t="shared" si="84"/>
        <v>104.71330717541422</v>
      </c>
    </row>
    <row r="1070" spans="1:8" x14ac:dyDescent="0.25">
      <c r="A1070" s="1">
        <v>42096</v>
      </c>
      <c r="B1070" s="3">
        <v>76.275040000000004</v>
      </c>
      <c r="C1070" s="11">
        <f t="shared" si="82"/>
        <v>-4.8407313497627908E-3</v>
      </c>
      <c r="D1070" s="3">
        <v>105.120003</v>
      </c>
      <c r="E1070" s="58">
        <f t="shared" si="80"/>
        <v>11051.20003</v>
      </c>
      <c r="F1070" s="11">
        <f t="shared" si="83"/>
        <v>6.3345549803209007E-5</v>
      </c>
      <c r="G1070" s="57">
        <f t="shared" si="81"/>
        <v>251.43204111121847</v>
      </c>
      <c r="H1070" s="57">
        <f t="shared" si="84"/>
        <v>104.71994029742895</v>
      </c>
    </row>
    <row r="1071" spans="1:8" x14ac:dyDescent="0.25">
      <c r="A1071" s="1">
        <v>42100</v>
      </c>
      <c r="B1071" s="3">
        <v>76.821811999999994</v>
      </c>
      <c r="C1071" s="11">
        <f t="shared" si="82"/>
        <v>7.1684262636897995E-3</v>
      </c>
      <c r="D1071" s="3">
        <v>105.980003</v>
      </c>
      <c r="E1071" s="58">
        <f t="shared" si="80"/>
        <v>11059.80003</v>
      </c>
      <c r="F1071" s="11">
        <f t="shared" si="83"/>
        <v>7.7819603089750275E-4</v>
      </c>
      <c r="G1071" s="57">
        <f t="shared" si="81"/>
        <v>253.23441315825323</v>
      </c>
      <c r="H1071" s="57">
        <f t="shared" si="84"/>
        <v>104.80143293932423</v>
      </c>
    </row>
    <row r="1072" spans="1:8" x14ac:dyDescent="0.25">
      <c r="A1072" s="1">
        <v>42101</v>
      </c>
      <c r="B1072" s="3">
        <v>77.456462999999999</v>
      </c>
      <c r="C1072" s="11">
        <f t="shared" si="82"/>
        <v>8.2613385896183403E-3</v>
      </c>
      <c r="D1072" s="3">
        <v>105.800003</v>
      </c>
      <c r="E1072" s="58">
        <f t="shared" si="80"/>
        <v>11058.000029999999</v>
      </c>
      <c r="F1072" s="11">
        <f t="shared" si="83"/>
        <v>-1.6275158638660227E-4</v>
      </c>
      <c r="G1072" s="57">
        <f t="shared" si="81"/>
        <v>255.32646838789688</v>
      </c>
      <c r="H1072" s="57">
        <f t="shared" si="84"/>
        <v>104.78437633985777</v>
      </c>
    </row>
    <row r="1073" spans="1:8" x14ac:dyDescent="0.25">
      <c r="A1073" s="1">
        <v>42102</v>
      </c>
      <c r="B1073" s="3">
        <v>76.958505000000002</v>
      </c>
      <c r="C1073" s="11">
        <f t="shared" si="82"/>
        <v>-6.4288760513115219E-3</v>
      </c>
      <c r="D1073" s="3">
        <v>106.639999</v>
      </c>
      <c r="E1073" s="58">
        <f t="shared" si="80"/>
        <v>11066.39999</v>
      </c>
      <c r="F1073" s="11">
        <f t="shared" si="83"/>
        <v>7.5962741700233536E-4</v>
      </c>
      <c r="G1073" s="57">
        <f t="shared" si="81"/>
        <v>253.685006170012</v>
      </c>
      <c r="H1073" s="57">
        <f t="shared" si="84"/>
        <v>104.86397342499902</v>
      </c>
    </row>
    <row r="1074" spans="1:8" x14ac:dyDescent="0.25">
      <c r="A1074" s="1">
        <v>42103</v>
      </c>
      <c r="B1074" s="3">
        <v>77.153779</v>
      </c>
      <c r="C1074" s="11">
        <f t="shared" si="82"/>
        <v>2.5373933654246235E-3</v>
      </c>
      <c r="D1074" s="3">
        <v>107.30999799999999</v>
      </c>
      <c r="E1074" s="58">
        <f t="shared" si="80"/>
        <v>11073.099979999999</v>
      </c>
      <c r="F1074" s="11">
        <f t="shared" si="83"/>
        <v>6.0543537248369068E-4</v>
      </c>
      <c r="G1074" s="57">
        <f t="shared" si="81"/>
        <v>254.32870482157551</v>
      </c>
      <c r="H1074" s="57">
        <f t="shared" si="84"/>
        <v>104.92746178380969</v>
      </c>
    </row>
    <row r="1075" spans="1:8" x14ac:dyDescent="0.25">
      <c r="A1075" s="1">
        <v>42104</v>
      </c>
      <c r="B1075" s="3">
        <v>76.860868999999994</v>
      </c>
      <c r="C1075" s="11">
        <f t="shared" si="82"/>
        <v>-3.7964439823486317E-3</v>
      </c>
      <c r="D1075" s="3">
        <v>107.75</v>
      </c>
      <c r="E1075" s="58">
        <f t="shared" si="80"/>
        <v>11077.5</v>
      </c>
      <c r="F1075" s="11">
        <f t="shared" si="83"/>
        <v>3.9736117328915786E-4</v>
      </c>
      <c r="G1075" s="57">
        <f t="shared" si="81"/>
        <v>253.36316014061711</v>
      </c>
      <c r="H1075" s="57">
        <f t="shared" si="84"/>
        <v>104.96915588313436</v>
      </c>
    </row>
    <row r="1076" spans="1:8" x14ac:dyDescent="0.25">
      <c r="A1076" s="1">
        <v>42107</v>
      </c>
      <c r="B1076" s="3">
        <v>76.255509000000004</v>
      </c>
      <c r="C1076" s="11">
        <f t="shared" si="82"/>
        <v>-7.8760493847654829E-3</v>
      </c>
      <c r="D1076" s="3">
        <v>107.480003</v>
      </c>
      <c r="E1076" s="58">
        <f t="shared" si="80"/>
        <v>11074.80003</v>
      </c>
      <c r="F1076" s="11">
        <f t="shared" si="83"/>
        <v>-2.4373459715636801E-4</v>
      </c>
      <c r="G1076" s="57">
        <f t="shared" si="81"/>
        <v>251.36765937906935</v>
      </c>
      <c r="H1076" s="57">
        <f t="shared" si="84"/>
        <v>104.94357126821134</v>
      </c>
    </row>
    <row r="1077" spans="1:8" x14ac:dyDescent="0.25">
      <c r="A1077" s="1">
        <v>42108</v>
      </c>
      <c r="B1077" s="3">
        <v>76.304331000000005</v>
      </c>
      <c r="C1077" s="11">
        <f t="shared" si="82"/>
        <v>6.4024226761113417E-4</v>
      </c>
      <c r="D1077" s="3">
        <v>107.16999800000001</v>
      </c>
      <c r="E1077" s="58">
        <f t="shared" si="80"/>
        <v>11071.699979999999</v>
      </c>
      <c r="F1077" s="11">
        <f t="shared" si="83"/>
        <v>-2.7991927543642698E-4</v>
      </c>
      <c r="G1077" s="57">
        <f t="shared" si="81"/>
        <v>251.5285955793143</v>
      </c>
      <c r="H1077" s="57">
        <f t="shared" si="84"/>
        <v>104.91419553978022</v>
      </c>
    </row>
    <row r="1078" spans="1:8" x14ac:dyDescent="0.25">
      <c r="A1078" s="1">
        <v>42109</v>
      </c>
      <c r="B1078" s="3">
        <v>76.177396000000002</v>
      </c>
      <c r="C1078" s="11">
        <f t="shared" si="82"/>
        <v>-1.6635359793666642E-3</v>
      </c>
      <c r="D1078" s="3">
        <v>107.839996</v>
      </c>
      <c r="E1078" s="58">
        <f t="shared" si="80"/>
        <v>11078.399960000001</v>
      </c>
      <c r="F1078" s="11">
        <f t="shared" si="83"/>
        <v>6.0514464915994168E-4</v>
      </c>
      <c r="G1078" s="57">
        <f t="shared" si="81"/>
        <v>251.11016871072854</v>
      </c>
      <c r="H1078" s="57">
        <f t="shared" si="84"/>
        <v>104.97768380383204</v>
      </c>
    </row>
    <row r="1079" spans="1:8" x14ac:dyDescent="0.25">
      <c r="A1079" s="1">
        <v>42110</v>
      </c>
      <c r="B1079" s="3">
        <v>76.509370000000004</v>
      </c>
      <c r="C1079" s="11">
        <f t="shared" si="82"/>
        <v>4.35790690456264E-3</v>
      </c>
      <c r="D1079" s="3">
        <v>107.69000200000001</v>
      </c>
      <c r="E1079" s="58">
        <f t="shared" si="80"/>
        <v>11076.900020000001</v>
      </c>
      <c r="F1079" s="11">
        <f t="shared" si="83"/>
        <v>-1.3539319806248417E-4</v>
      </c>
      <c r="G1079" s="57">
        <f t="shared" si="81"/>
        <v>252.20448344875894</v>
      </c>
      <c r="H1079" s="57">
        <f t="shared" si="84"/>
        <v>104.96347053949665</v>
      </c>
    </row>
    <row r="1080" spans="1:8" x14ac:dyDescent="0.25">
      <c r="A1080" s="1">
        <v>42111</v>
      </c>
      <c r="B1080" s="3">
        <v>75.161963999999998</v>
      </c>
      <c r="C1080" s="11">
        <f t="shared" si="82"/>
        <v>-1.7610993267883481E-2</v>
      </c>
      <c r="D1080" s="3">
        <v>106.010002</v>
      </c>
      <c r="E1080" s="58">
        <f t="shared" si="80"/>
        <v>11060.10002</v>
      </c>
      <c r="F1080" s="11">
        <f t="shared" si="83"/>
        <v>-1.5166698236571327E-3</v>
      </c>
      <c r="G1080" s="57">
        <f t="shared" si="81"/>
        <v>247.76291198861281</v>
      </c>
      <c r="H1080" s="57">
        <f t="shared" si="84"/>
        <v>104.80427561114307</v>
      </c>
    </row>
    <row r="1081" spans="1:8" x14ac:dyDescent="0.25">
      <c r="A1081" s="1">
        <v>42114</v>
      </c>
      <c r="B1081" s="3">
        <v>75.952832000000001</v>
      </c>
      <c r="C1081" s="11">
        <f t="shared" si="82"/>
        <v>1.0522183800306274E-2</v>
      </c>
      <c r="D1081" s="3">
        <v>107.599998</v>
      </c>
      <c r="E1081" s="58">
        <f t="shared" si="80"/>
        <v>11075.999980000001</v>
      </c>
      <c r="F1081" s="11">
        <f t="shared" si="83"/>
        <v>1.4375964024962449E-3</v>
      </c>
      <c r="G1081" s="57">
        <f t="shared" si="81"/>
        <v>250.36991888745609</v>
      </c>
      <c r="H1081" s="57">
        <f t="shared" si="84"/>
        <v>104.95494186072787</v>
      </c>
    </row>
    <row r="1082" spans="1:8" x14ac:dyDescent="0.25">
      <c r="A1082" s="1">
        <v>42115</v>
      </c>
      <c r="B1082" s="3">
        <v>77.319770000000005</v>
      </c>
      <c r="C1082" s="11">
        <f t="shared" si="82"/>
        <v>1.7997195943924838E-2</v>
      </c>
      <c r="D1082" s="3">
        <v>108.05999799999999</v>
      </c>
      <c r="E1082" s="58">
        <f t="shared" si="80"/>
        <v>11080.599979999999</v>
      </c>
      <c r="F1082" s="11">
        <f t="shared" si="83"/>
        <v>4.1531238789317373E-4</v>
      </c>
      <c r="G1082" s="57">
        <f t="shared" si="81"/>
        <v>254.87587537613823</v>
      </c>
      <c r="H1082" s="57">
        <f t="shared" si="84"/>
        <v>104.99853094825323</v>
      </c>
    </row>
    <row r="1083" spans="1:8" x14ac:dyDescent="0.25">
      <c r="A1083" s="1">
        <v>42116</v>
      </c>
      <c r="B1083" s="3">
        <v>76.948740000000001</v>
      </c>
      <c r="C1083" s="11">
        <f t="shared" si="82"/>
        <v>-4.7986433482666152E-3</v>
      </c>
      <c r="D1083" s="3">
        <v>108.650002</v>
      </c>
      <c r="E1083" s="58">
        <f t="shared" si="80"/>
        <v>11086.500019999999</v>
      </c>
      <c r="F1083" s="11">
        <f t="shared" si="83"/>
        <v>5.3246575191323218E-4</v>
      </c>
      <c r="G1083" s="57">
        <f t="shared" si="81"/>
        <v>253.65281695213088</v>
      </c>
      <c r="H1083" s="57">
        <f t="shared" si="84"/>
        <v>105.05443906998438</v>
      </c>
    </row>
    <row r="1084" spans="1:8" x14ac:dyDescent="0.25">
      <c r="A1084" s="1">
        <v>42117</v>
      </c>
      <c r="B1084" s="3">
        <v>77.085432999999995</v>
      </c>
      <c r="C1084" s="11">
        <f t="shared" si="82"/>
        <v>1.7764163519765751E-3</v>
      </c>
      <c r="D1084" s="3">
        <v>109.05999799999999</v>
      </c>
      <c r="E1084" s="58">
        <f t="shared" si="80"/>
        <v>11090.599979999999</v>
      </c>
      <c r="F1084" s="11">
        <f t="shared" si="83"/>
        <v>3.6981554075706891E-4</v>
      </c>
      <c r="G1084" s="57">
        <f t="shared" si="81"/>
        <v>254.10340996388959</v>
      </c>
      <c r="H1084" s="57">
        <f t="shared" si="84"/>
        <v>105.09328983417797</v>
      </c>
    </row>
    <row r="1085" spans="1:8" x14ac:dyDescent="0.25">
      <c r="A1085" s="1">
        <v>42118</v>
      </c>
      <c r="B1085" s="3">
        <v>76.997562000000002</v>
      </c>
      <c r="C1085" s="11">
        <f t="shared" si="82"/>
        <v>-1.1399170579996965E-3</v>
      </c>
      <c r="D1085" s="3">
        <v>110.540001</v>
      </c>
      <c r="E1085" s="58">
        <f t="shared" si="80"/>
        <v>11105.400009999999</v>
      </c>
      <c r="F1085" s="11">
        <f t="shared" si="83"/>
        <v>1.3344661268722754E-3</v>
      </c>
      <c r="G1085" s="57">
        <f t="shared" si="81"/>
        <v>253.81375315237588</v>
      </c>
      <c r="H1085" s="57">
        <f t="shared" si="84"/>
        <v>105.23353326962325</v>
      </c>
    </row>
    <row r="1086" spans="1:8" x14ac:dyDescent="0.25">
      <c r="A1086" s="1">
        <v>42121</v>
      </c>
      <c r="B1086" s="3">
        <v>75.415818999999999</v>
      </c>
      <c r="C1086" s="11">
        <f t="shared" si="82"/>
        <v>-2.0542767315152172E-2</v>
      </c>
      <c r="D1086" s="3">
        <v>110.260002</v>
      </c>
      <c r="E1086" s="58">
        <f t="shared" si="80"/>
        <v>11102.60002</v>
      </c>
      <c r="F1086" s="11">
        <f t="shared" si="83"/>
        <v>-2.5212869392171719E-4</v>
      </c>
      <c r="G1086" s="57">
        <f t="shared" si="81"/>
        <v>248.59971627998115</v>
      </c>
      <c r="H1086" s="57">
        <f t="shared" si="84"/>
        <v>105.20700087632321</v>
      </c>
    </row>
    <row r="1087" spans="1:8" x14ac:dyDescent="0.25">
      <c r="A1087" s="1">
        <v>42122</v>
      </c>
      <c r="B1087" s="3">
        <v>74.449202</v>
      </c>
      <c r="C1087" s="11">
        <f t="shared" si="82"/>
        <v>-1.2817165056577843E-2</v>
      </c>
      <c r="D1087" s="3">
        <v>110.040001</v>
      </c>
      <c r="E1087" s="58">
        <f t="shared" si="80"/>
        <v>11100.400009999999</v>
      </c>
      <c r="F1087" s="11">
        <f t="shared" si="83"/>
        <v>-1.9815268459977135E-4</v>
      </c>
      <c r="G1087" s="57">
        <f t="shared" si="81"/>
        <v>245.41337268340223</v>
      </c>
      <c r="H1087" s="57">
        <f t="shared" si="84"/>
        <v>105.18615382666087</v>
      </c>
    </row>
    <row r="1088" spans="1:8" x14ac:dyDescent="0.25">
      <c r="A1088" s="1">
        <v>42123</v>
      </c>
      <c r="B1088" s="3">
        <v>73.521641000000002</v>
      </c>
      <c r="C1088" s="11">
        <f t="shared" si="82"/>
        <v>-1.2458978405168093E-2</v>
      </c>
      <c r="D1088" s="3">
        <v>109.349998</v>
      </c>
      <c r="E1088" s="58">
        <f t="shared" si="80"/>
        <v>11093.499980000001</v>
      </c>
      <c r="F1088" s="11">
        <f t="shared" si="83"/>
        <v>-6.2160192369489927E-4</v>
      </c>
      <c r="G1088" s="57">
        <f t="shared" si="81"/>
        <v>242.35577277280026</v>
      </c>
      <c r="H1088" s="57">
        <f t="shared" si="84"/>
        <v>105.12076991109615</v>
      </c>
    </row>
    <row r="1089" spans="1:8" x14ac:dyDescent="0.25">
      <c r="A1089" s="1">
        <v>42124</v>
      </c>
      <c r="B1089" s="3">
        <v>72.818644000000006</v>
      </c>
      <c r="C1089" s="11">
        <f t="shared" si="82"/>
        <v>-9.5617697107712313E-3</v>
      </c>
      <c r="D1089" s="3">
        <v>107.629997</v>
      </c>
      <c r="E1089" s="58">
        <f t="shared" si="80"/>
        <v>11076.29997</v>
      </c>
      <c r="F1089" s="11">
        <f t="shared" si="83"/>
        <v>-1.5504583793220933E-3</v>
      </c>
      <c r="G1089" s="57">
        <f t="shared" si="81"/>
        <v>240.03842268547075</v>
      </c>
      <c r="H1089" s="57">
        <f t="shared" si="84"/>
        <v>104.9577845325467</v>
      </c>
    </row>
    <row r="1090" spans="1:8" x14ac:dyDescent="0.25">
      <c r="A1090" s="1">
        <v>42125</v>
      </c>
      <c r="B1090" s="3">
        <v>74.175815</v>
      </c>
      <c r="C1090" s="11">
        <f t="shared" si="82"/>
        <v>1.8637685700381813E-2</v>
      </c>
      <c r="D1090" s="3">
        <v>109.050003</v>
      </c>
      <c r="E1090" s="58">
        <f t="shared" si="80"/>
        <v>11090.500029999999</v>
      </c>
      <c r="F1090" s="11">
        <f t="shared" si="83"/>
        <v>1.2820219783194634E-3</v>
      </c>
      <c r="G1090" s="57">
        <f t="shared" si="81"/>
        <v>244.51218336349797</v>
      </c>
      <c r="H1090" s="57">
        <f t="shared" si="84"/>
        <v>105.09234271911313</v>
      </c>
    </row>
    <row r="1091" spans="1:8" x14ac:dyDescent="0.25">
      <c r="A1091" s="1">
        <v>42128</v>
      </c>
      <c r="B1091" s="3">
        <v>74.371088999999998</v>
      </c>
      <c r="C1091" s="11">
        <f t="shared" si="82"/>
        <v>2.632583140475069E-3</v>
      </c>
      <c r="D1091" s="3">
        <v>109.230003</v>
      </c>
      <c r="E1091" s="58">
        <f t="shared" ref="E1091:E1154" si="85">10000+(10*D1091)</f>
        <v>11092.30003</v>
      </c>
      <c r="F1091" s="11">
        <f t="shared" si="83"/>
        <v>1.6230106804310531E-4</v>
      </c>
      <c r="G1091" s="57">
        <f t="shared" ref="G1091:G1154" si="86">G1090*(1+C1091)</f>
        <v>245.15588201506145</v>
      </c>
      <c r="H1091" s="57">
        <f t="shared" si="84"/>
        <v>105.10939931857961</v>
      </c>
    </row>
    <row r="1092" spans="1:8" x14ac:dyDescent="0.25">
      <c r="A1092" s="1">
        <v>42129</v>
      </c>
      <c r="B1092" s="3">
        <v>73.765736000000004</v>
      </c>
      <c r="C1092" s="11">
        <f t="shared" ref="C1092:C1155" si="87">(B1092-B1091)/B1091</f>
        <v>-8.139628021313414E-3</v>
      </c>
      <c r="D1092" s="3">
        <v>107.449997</v>
      </c>
      <c r="E1092" s="58">
        <f t="shared" si="85"/>
        <v>11074.499970000001</v>
      </c>
      <c r="F1092" s="11">
        <f t="shared" ref="F1092:F1155" si="88">(E1092-E1091)/E1091</f>
        <v>-1.6047221903354497E-3</v>
      </c>
      <c r="G1092" s="57">
        <f t="shared" si="86"/>
        <v>243.16040432822186</v>
      </c>
      <c r="H1092" s="57">
        <f t="shared" ref="H1092:H1155" si="89">H1091*(1+F1092)</f>
        <v>104.94072793308025</v>
      </c>
    </row>
    <row r="1093" spans="1:8" x14ac:dyDescent="0.25">
      <c r="A1093" s="1">
        <v>42130</v>
      </c>
      <c r="B1093" s="3">
        <v>73.736439000000004</v>
      </c>
      <c r="C1093" s="11">
        <f t="shared" si="87"/>
        <v>-3.9716271522051487E-4</v>
      </c>
      <c r="D1093" s="3">
        <v>106.709999</v>
      </c>
      <c r="E1093" s="58">
        <f t="shared" si="85"/>
        <v>11067.099990000001</v>
      </c>
      <c r="F1093" s="11">
        <f t="shared" si="88"/>
        <v>-6.6819992054233948E-4</v>
      </c>
      <c r="G1093" s="57">
        <f t="shared" si="86"/>
        <v>243.06383008180475</v>
      </c>
      <c r="H1093" s="57">
        <f t="shared" si="89"/>
        <v>104.87060654701371</v>
      </c>
    </row>
    <row r="1094" spans="1:8" x14ac:dyDescent="0.25">
      <c r="A1094" s="1">
        <v>42131</v>
      </c>
      <c r="B1094" s="3">
        <v>73.961010000000002</v>
      </c>
      <c r="C1094" s="11">
        <f t="shared" si="87"/>
        <v>3.0455905254659424E-3</v>
      </c>
      <c r="D1094" s="3">
        <v>107.349998</v>
      </c>
      <c r="E1094" s="58">
        <f t="shared" si="85"/>
        <v>11073.499980000001</v>
      </c>
      <c r="F1094" s="11">
        <f t="shared" si="88"/>
        <v>5.7828970604609925E-4</v>
      </c>
      <c r="G1094" s="57">
        <f t="shared" si="86"/>
        <v>243.8041029797854</v>
      </c>
      <c r="H1094" s="57">
        <f t="shared" si="89"/>
        <v>104.93125213924665</v>
      </c>
    </row>
    <row r="1095" spans="1:8" x14ac:dyDescent="0.25">
      <c r="A1095" s="1">
        <v>42132</v>
      </c>
      <c r="B1095" s="3">
        <v>74.703063</v>
      </c>
      <c r="C1095" s="11">
        <f t="shared" si="87"/>
        <v>1.0033029565172224E-2</v>
      </c>
      <c r="D1095" s="3">
        <v>108.69000200000001</v>
      </c>
      <c r="E1095" s="58">
        <f t="shared" si="85"/>
        <v>11086.900020000001</v>
      </c>
      <c r="F1095" s="11">
        <f t="shared" si="88"/>
        <v>1.2100997899672588E-3</v>
      </c>
      <c r="G1095" s="57">
        <f t="shared" si="86"/>
        <v>246.2501967530919</v>
      </c>
      <c r="H1095" s="57">
        <f t="shared" si="89"/>
        <v>105.05822942542136</v>
      </c>
    </row>
    <row r="1096" spans="1:8" x14ac:dyDescent="0.25">
      <c r="A1096" s="1">
        <v>42135</v>
      </c>
      <c r="B1096" s="3">
        <v>74.566370000000006</v>
      </c>
      <c r="C1096" s="11">
        <f t="shared" si="87"/>
        <v>-1.829817875071521E-3</v>
      </c>
      <c r="D1096" s="3">
        <v>108.269997</v>
      </c>
      <c r="E1096" s="58">
        <f t="shared" si="85"/>
        <v>11082.69997</v>
      </c>
      <c r="F1096" s="11">
        <f t="shared" si="88"/>
        <v>-3.788299698224647E-4</v>
      </c>
      <c r="G1096" s="57">
        <f t="shared" si="86"/>
        <v>245.79960374133321</v>
      </c>
      <c r="H1096" s="57">
        <f t="shared" si="89"/>
        <v>105.01843021953853</v>
      </c>
    </row>
    <row r="1097" spans="1:8" x14ac:dyDescent="0.25">
      <c r="A1097" s="1">
        <v>42136</v>
      </c>
      <c r="B1097" s="3">
        <v>73.970776000000001</v>
      </c>
      <c r="C1097" s="11">
        <f t="shared" si="87"/>
        <v>-7.9874345499184873E-3</v>
      </c>
      <c r="D1097" s="3">
        <v>107.779999</v>
      </c>
      <c r="E1097" s="58">
        <f t="shared" si="85"/>
        <v>11077.79999</v>
      </c>
      <c r="F1097" s="11">
        <f t="shared" si="88"/>
        <v>-4.4212872434190256E-4</v>
      </c>
      <c r="G1097" s="57">
        <f t="shared" si="86"/>
        <v>243.83629549405342</v>
      </c>
      <c r="H1097" s="57">
        <f t="shared" si="89"/>
        <v>104.97199855495317</v>
      </c>
    </row>
    <row r="1098" spans="1:8" x14ac:dyDescent="0.25">
      <c r="A1098" s="1">
        <v>42137</v>
      </c>
      <c r="B1098" s="3">
        <v>75.191254999999998</v>
      </c>
      <c r="C1098" s="11">
        <f t="shared" si="87"/>
        <v>1.6499475414452829E-2</v>
      </c>
      <c r="D1098" s="3">
        <v>108</v>
      </c>
      <c r="E1098" s="58">
        <f t="shared" si="85"/>
        <v>11080</v>
      </c>
      <c r="F1098" s="11">
        <f t="shared" si="88"/>
        <v>1.9859629186178105E-4</v>
      </c>
      <c r="G1098" s="57">
        <f t="shared" si="86"/>
        <v>247.85946645670879</v>
      </c>
      <c r="H1098" s="57">
        <f t="shared" si="89"/>
        <v>104.99284560461551</v>
      </c>
    </row>
    <row r="1099" spans="1:8" x14ac:dyDescent="0.25">
      <c r="A1099" s="1">
        <v>42138</v>
      </c>
      <c r="B1099" s="3">
        <v>75.825905000000006</v>
      </c>
      <c r="C1099" s="11">
        <f t="shared" si="87"/>
        <v>8.4404762229332089E-3</v>
      </c>
      <c r="D1099" s="3">
        <v>109.58000199999999</v>
      </c>
      <c r="E1099" s="58">
        <f t="shared" si="85"/>
        <v>11095.800020000001</v>
      </c>
      <c r="F1099" s="11">
        <f t="shared" si="88"/>
        <v>1.4259945848375979E-3</v>
      </c>
      <c r="G1099" s="57">
        <f t="shared" si="86"/>
        <v>249.95151838996557</v>
      </c>
      <c r="H1099" s="57">
        <f t="shared" si="89"/>
        <v>105.14256483389438</v>
      </c>
    </row>
    <row r="1100" spans="1:8" x14ac:dyDescent="0.25">
      <c r="A1100" s="1">
        <v>42139</v>
      </c>
      <c r="B1100" s="3">
        <v>75.581809000000007</v>
      </c>
      <c r="C1100" s="11">
        <f t="shared" si="87"/>
        <v>-3.21916368818808E-3</v>
      </c>
      <c r="D1100" s="3">
        <v>109.58000199999999</v>
      </c>
      <c r="E1100" s="58">
        <f t="shared" si="85"/>
        <v>11095.800020000001</v>
      </c>
      <c r="F1100" s="11">
        <f t="shared" si="88"/>
        <v>0</v>
      </c>
      <c r="G1100" s="57">
        <f t="shared" si="86"/>
        <v>249.14688353815711</v>
      </c>
      <c r="H1100" s="57">
        <f t="shared" si="89"/>
        <v>105.14256483389438</v>
      </c>
    </row>
    <row r="1101" spans="1:8" x14ac:dyDescent="0.25">
      <c r="A1101" s="1">
        <v>42142</v>
      </c>
      <c r="B1101" s="3">
        <v>75.523221000000007</v>
      </c>
      <c r="C1101" s="11">
        <f t="shared" si="87"/>
        <v>-7.7516006530090195E-4</v>
      </c>
      <c r="D1101" s="3">
        <v>110.05999799999999</v>
      </c>
      <c r="E1101" s="58">
        <f t="shared" si="85"/>
        <v>11100.599979999999</v>
      </c>
      <c r="F1101" s="11">
        <f t="shared" si="88"/>
        <v>4.3259251170232101E-4</v>
      </c>
      <c r="G1101" s="57">
        <f t="shared" si="86"/>
        <v>248.95375482364418</v>
      </c>
      <c r="H1101" s="57">
        <f t="shared" si="89"/>
        <v>105.1880487201027</v>
      </c>
    </row>
    <row r="1102" spans="1:8" x14ac:dyDescent="0.25">
      <c r="A1102" s="1">
        <v>42143</v>
      </c>
      <c r="B1102" s="3">
        <v>75.650155999999996</v>
      </c>
      <c r="C1102" s="11">
        <f t="shared" si="87"/>
        <v>1.680741344440128E-3</v>
      </c>
      <c r="D1102" s="3">
        <v>109.94000200000001</v>
      </c>
      <c r="E1102" s="58">
        <f t="shared" si="85"/>
        <v>11099.400020000001</v>
      </c>
      <c r="F1102" s="11">
        <f t="shared" si="88"/>
        <v>-1.080986615282123E-4</v>
      </c>
      <c r="G1102" s="57">
        <f t="shared" si="86"/>
        <v>249.3721816922299</v>
      </c>
      <c r="H1102" s="57">
        <f t="shared" si="89"/>
        <v>105.1766780328273</v>
      </c>
    </row>
    <row r="1103" spans="1:8" x14ac:dyDescent="0.25">
      <c r="A1103" s="1">
        <v>42144</v>
      </c>
      <c r="B1103" s="3">
        <v>75.572042999999994</v>
      </c>
      <c r="C1103" s="11">
        <f t="shared" si="87"/>
        <v>-1.0325557028593819E-3</v>
      </c>
      <c r="D1103" s="3">
        <v>110.010002</v>
      </c>
      <c r="E1103" s="58">
        <f t="shared" si="85"/>
        <v>11100.10002</v>
      </c>
      <c r="F1103" s="11">
        <f t="shared" si="88"/>
        <v>6.306647194781512E-5</v>
      </c>
      <c r="G1103" s="57">
        <f t="shared" si="86"/>
        <v>249.11469102388909</v>
      </c>
      <c r="H1103" s="57">
        <f t="shared" si="89"/>
        <v>105.18331115484203</v>
      </c>
    </row>
    <row r="1104" spans="1:8" x14ac:dyDescent="0.25">
      <c r="A1104" s="1">
        <v>42145</v>
      </c>
      <c r="B1104" s="3">
        <v>75.855194999999995</v>
      </c>
      <c r="C1104" s="11">
        <f t="shared" si="87"/>
        <v>3.7467823914724813E-3</v>
      </c>
      <c r="D1104" s="3">
        <v>110.58000199999999</v>
      </c>
      <c r="E1104" s="58">
        <f t="shared" si="85"/>
        <v>11105.800020000001</v>
      </c>
      <c r="F1104" s="11">
        <f t="shared" si="88"/>
        <v>5.1350888638215417E-4</v>
      </c>
      <c r="G1104" s="57">
        <f t="shared" si="86"/>
        <v>250.04806956167451</v>
      </c>
      <c r="H1104" s="57">
        <f t="shared" si="89"/>
        <v>105.23732371981914</v>
      </c>
    </row>
    <row r="1105" spans="1:8" x14ac:dyDescent="0.25">
      <c r="A1105" s="1">
        <v>42146</v>
      </c>
      <c r="B1105" s="3">
        <v>75.240069000000005</v>
      </c>
      <c r="C1105" s="11">
        <f t="shared" si="87"/>
        <v>-8.1092138778364412E-3</v>
      </c>
      <c r="D1105" s="3">
        <v>110.470001</v>
      </c>
      <c r="E1105" s="58">
        <f t="shared" si="85"/>
        <v>11104.70001</v>
      </c>
      <c r="F1105" s="11">
        <f t="shared" si="88"/>
        <v>-9.9048244882777133E-5</v>
      </c>
      <c r="G1105" s="57">
        <f t="shared" si="86"/>
        <v>248.02037628585876</v>
      </c>
      <c r="H1105" s="57">
        <f t="shared" si="89"/>
        <v>105.22690014760853</v>
      </c>
    </row>
    <row r="1106" spans="1:8" x14ac:dyDescent="0.25">
      <c r="A1106" s="1">
        <v>42150</v>
      </c>
      <c r="B1106" s="3">
        <v>74.634716999999995</v>
      </c>
      <c r="C1106" s="11">
        <f t="shared" si="87"/>
        <v>-8.045606656740447E-3</v>
      </c>
      <c r="D1106" s="3">
        <v>109.199997</v>
      </c>
      <c r="E1106" s="58">
        <f t="shared" si="85"/>
        <v>11091.999970000001</v>
      </c>
      <c r="F1106" s="11">
        <f t="shared" si="88"/>
        <v>-1.1436634928060265E-3</v>
      </c>
      <c r="G1106" s="57">
        <f t="shared" si="86"/>
        <v>246.02490189540597</v>
      </c>
      <c r="H1106" s="57">
        <f t="shared" si="89"/>
        <v>105.10655598344857</v>
      </c>
    </row>
    <row r="1107" spans="1:8" x14ac:dyDescent="0.25">
      <c r="A1107" s="1">
        <v>42151</v>
      </c>
      <c r="B1107" s="3">
        <v>75.542753000000005</v>
      </c>
      <c r="C1107" s="11">
        <f t="shared" si="87"/>
        <v>1.2166402399569759E-2</v>
      </c>
      <c r="D1107" s="3">
        <v>110.959999</v>
      </c>
      <c r="E1107" s="58">
        <f t="shared" si="85"/>
        <v>11109.599990000001</v>
      </c>
      <c r="F1107" s="11">
        <f t="shared" si="88"/>
        <v>1.5867309815724654E-3</v>
      </c>
      <c r="G1107" s="57">
        <f t="shared" si="86"/>
        <v>249.01813985218016</v>
      </c>
      <c r="H1107" s="57">
        <f t="shared" si="89"/>
        <v>105.27333181219389</v>
      </c>
    </row>
    <row r="1108" spans="1:8" x14ac:dyDescent="0.25">
      <c r="A1108" s="1">
        <v>42152</v>
      </c>
      <c r="B1108" s="3">
        <v>75.171723</v>
      </c>
      <c r="C1108" s="11">
        <f t="shared" si="87"/>
        <v>-4.9115234124444025E-3</v>
      </c>
      <c r="D1108" s="3">
        <v>110.709999</v>
      </c>
      <c r="E1108" s="58">
        <f t="shared" si="85"/>
        <v>11107.099990000001</v>
      </c>
      <c r="F1108" s="11">
        <f t="shared" si="88"/>
        <v>-2.2503060436472114E-4</v>
      </c>
      <c r="G1108" s="57">
        <f t="shared" si="86"/>
        <v>247.79508142817284</v>
      </c>
      <c r="H1108" s="57">
        <f t="shared" si="89"/>
        <v>105.2496420907127</v>
      </c>
    </row>
    <row r="1109" spans="1:8" x14ac:dyDescent="0.25">
      <c r="A1109" s="1">
        <v>42153</v>
      </c>
      <c r="B1109" s="3">
        <v>74.829989999999995</v>
      </c>
      <c r="C1109" s="11">
        <f t="shared" si="87"/>
        <v>-4.5460312250659059E-3</v>
      </c>
      <c r="D1109" s="3">
        <v>110.050003</v>
      </c>
      <c r="E1109" s="58">
        <f t="shared" si="85"/>
        <v>11100.500029999999</v>
      </c>
      <c r="F1109" s="11">
        <f t="shared" si="88"/>
        <v>-5.9421091067366665E-4</v>
      </c>
      <c r="G1109" s="57">
        <f t="shared" si="86"/>
        <v>246.66859725058262</v>
      </c>
      <c r="H1109" s="57">
        <f t="shared" si="89"/>
        <v>105.1871016050379</v>
      </c>
    </row>
    <row r="1110" spans="1:8" x14ac:dyDescent="0.25">
      <c r="A1110" s="1">
        <v>42156</v>
      </c>
      <c r="B1110" s="3">
        <v>74.654240999999999</v>
      </c>
      <c r="C1110" s="11">
        <f t="shared" si="87"/>
        <v>-2.3486439060060836E-3</v>
      </c>
      <c r="D1110" s="3">
        <v>110.41999800000001</v>
      </c>
      <c r="E1110" s="58">
        <f t="shared" si="85"/>
        <v>11104.199979999999</v>
      </c>
      <c r="F1110" s="11">
        <f t="shared" si="88"/>
        <v>3.3331381379223977E-4</v>
      </c>
      <c r="G1110" s="57">
        <f t="shared" si="86"/>
        <v>246.08926055284698</v>
      </c>
      <c r="H1110" s="57">
        <f t="shared" si="89"/>
        <v>105.22216191903561</v>
      </c>
    </row>
    <row r="1111" spans="1:8" x14ac:dyDescent="0.25">
      <c r="A1111" s="1">
        <v>42157</v>
      </c>
      <c r="B1111" s="3">
        <v>74.205106000000001</v>
      </c>
      <c r="C1111" s="11">
        <f t="shared" si="87"/>
        <v>-6.0162020802006187E-3</v>
      </c>
      <c r="D1111" s="3">
        <v>110.07</v>
      </c>
      <c r="E1111" s="58">
        <f t="shared" si="85"/>
        <v>11100.7</v>
      </c>
      <c r="F1111" s="11">
        <f t="shared" si="88"/>
        <v>-3.1519425139159702E-4</v>
      </c>
      <c r="G1111" s="57">
        <f t="shared" si="86"/>
        <v>244.60873783159391</v>
      </c>
      <c r="H1111" s="57">
        <f t="shared" si="89"/>
        <v>105.18899649847974</v>
      </c>
    </row>
    <row r="1112" spans="1:8" x14ac:dyDescent="0.25">
      <c r="A1112" s="1">
        <v>42158</v>
      </c>
      <c r="B1112" s="3">
        <v>74.341798999999995</v>
      </c>
      <c r="C1112" s="11">
        <f t="shared" si="87"/>
        <v>1.8420969575866377E-3</v>
      </c>
      <c r="D1112" s="3">
        <v>110.400002</v>
      </c>
      <c r="E1112" s="58">
        <f t="shared" si="85"/>
        <v>11104.000019999999</v>
      </c>
      <c r="F1112" s="11">
        <f t="shared" si="88"/>
        <v>2.9728035168942202E-4</v>
      </c>
      <c r="G1112" s="57">
        <f t="shared" si="86"/>
        <v>245.05933084335263</v>
      </c>
      <c r="H1112" s="57">
        <f t="shared" si="89"/>
        <v>105.22026712035266</v>
      </c>
    </row>
    <row r="1113" spans="1:8" x14ac:dyDescent="0.25">
      <c r="A1113" s="1">
        <v>42159</v>
      </c>
      <c r="B1113" s="3">
        <v>73.482584000000003</v>
      </c>
      <c r="C1113" s="11">
        <f t="shared" si="87"/>
        <v>-1.1557629914228897E-2</v>
      </c>
      <c r="D1113" s="3">
        <v>109.55999799999999</v>
      </c>
      <c r="E1113" s="58">
        <f t="shared" si="85"/>
        <v>11095.599979999999</v>
      </c>
      <c r="F1113" s="11">
        <f t="shared" si="88"/>
        <v>-7.564877507988734E-4</v>
      </c>
      <c r="G1113" s="57">
        <f t="shared" si="86"/>
        <v>242.22702579043656</v>
      </c>
      <c r="H1113" s="57">
        <f t="shared" si="89"/>
        <v>105.14066927714033</v>
      </c>
    </row>
    <row r="1114" spans="1:8" x14ac:dyDescent="0.25">
      <c r="A1114" s="1">
        <v>42160</v>
      </c>
      <c r="B1114" s="3">
        <v>72.115646999999996</v>
      </c>
      <c r="C1114" s="11">
        <f t="shared" si="87"/>
        <v>-1.860219014617133E-2</v>
      </c>
      <c r="D1114" s="3">
        <v>109.300003</v>
      </c>
      <c r="E1114" s="58">
        <f t="shared" si="85"/>
        <v>11093.000029999999</v>
      </c>
      <c r="F1114" s="11">
        <f t="shared" si="88"/>
        <v>-2.3432261479201309E-4</v>
      </c>
      <c r="G1114" s="57">
        <f t="shared" si="86"/>
        <v>237.72107259814129</v>
      </c>
      <c r="H1114" s="57">
        <f t="shared" si="89"/>
        <v>105.11603244059432</v>
      </c>
    </row>
    <row r="1115" spans="1:8" x14ac:dyDescent="0.25">
      <c r="A1115" s="1">
        <v>42163</v>
      </c>
      <c r="B1115" s="3">
        <v>71.725092000000004</v>
      </c>
      <c r="C1115" s="11">
        <f t="shared" si="87"/>
        <v>-5.4156762956032558E-3</v>
      </c>
      <c r="D1115" s="3">
        <v>108.19000200000001</v>
      </c>
      <c r="E1115" s="58">
        <f t="shared" si="85"/>
        <v>11081.900020000001</v>
      </c>
      <c r="F1115" s="11">
        <f t="shared" si="88"/>
        <v>-1.0006319273397038E-3</v>
      </c>
      <c r="G1115" s="57">
        <f t="shared" si="86"/>
        <v>236.43365222030616</v>
      </c>
      <c r="H1115" s="57">
        <f t="shared" si="89"/>
        <v>105.01084998245899</v>
      </c>
    </row>
    <row r="1116" spans="1:8" x14ac:dyDescent="0.25">
      <c r="A1116" s="1">
        <v>42164</v>
      </c>
      <c r="B1116" s="3">
        <v>71.539576999999994</v>
      </c>
      <c r="C1116" s="11">
        <f t="shared" si="87"/>
        <v>-2.5864728064762805E-3</v>
      </c>
      <c r="D1116" s="3">
        <v>108.010002</v>
      </c>
      <c r="E1116" s="58">
        <f t="shared" si="85"/>
        <v>11080.10002</v>
      </c>
      <c r="F1116" s="11">
        <f t="shared" si="88"/>
        <v>-1.6242702034421452E-4</v>
      </c>
      <c r="G1116" s="57">
        <f t="shared" si="86"/>
        <v>235.82212300830247</v>
      </c>
      <c r="H1116" s="57">
        <f t="shared" si="89"/>
        <v>104.99379338299254</v>
      </c>
    </row>
    <row r="1117" spans="1:8" x14ac:dyDescent="0.25">
      <c r="A1117" s="1">
        <v>42165</v>
      </c>
      <c r="B1117" s="3">
        <v>72.291396000000006</v>
      </c>
      <c r="C1117" s="11">
        <f t="shared" si="87"/>
        <v>1.0509133986073357E-2</v>
      </c>
      <c r="D1117" s="3">
        <v>109.489998</v>
      </c>
      <c r="E1117" s="58">
        <f t="shared" si="85"/>
        <v>11094.89998</v>
      </c>
      <c r="F1117" s="11">
        <f t="shared" si="88"/>
        <v>1.3357244044084255E-3</v>
      </c>
      <c r="G1117" s="57">
        <f t="shared" si="86"/>
        <v>238.30040929587702</v>
      </c>
      <c r="H1117" s="57">
        <f t="shared" si="89"/>
        <v>105.1340361551256</v>
      </c>
    </row>
    <row r="1118" spans="1:8" x14ac:dyDescent="0.25">
      <c r="A1118" s="1">
        <v>42166</v>
      </c>
      <c r="B1118" s="3">
        <v>72.890871000000004</v>
      </c>
      <c r="C1118" s="11">
        <f t="shared" si="87"/>
        <v>8.292480615535466E-3</v>
      </c>
      <c r="D1118" s="3">
        <v>109.650002</v>
      </c>
      <c r="E1118" s="58">
        <f t="shared" si="85"/>
        <v>11096.500019999999</v>
      </c>
      <c r="F1118" s="11">
        <f t="shared" si="88"/>
        <v>1.4421400849792549E-4</v>
      </c>
      <c r="G1118" s="57">
        <f t="shared" si="86"/>
        <v>240.27651082063727</v>
      </c>
      <c r="H1118" s="57">
        <f t="shared" si="89"/>
        <v>105.1491979559091</v>
      </c>
    </row>
    <row r="1119" spans="1:8" x14ac:dyDescent="0.25">
      <c r="A1119" s="1">
        <v>42167</v>
      </c>
      <c r="B1119" s="3">
        <v>72.271737999999999</v>
      </c>
      <c r="C1119" s="11">
        <f t="shared" si="87"/>
        <v>-8.4939717622527101E-3</v>
      </c>
      <c r="D1119" s="3">
        <v>108.75</v>
      </c>
      <c r="E1119" s="58">
        <f t="shared" si="85"/>
        <v>11087.5</v>
      </c>
      <c r="F1119" s="11">
        <f t="shared" si="88"/>
        <v>-8.1106835342478517E-4</v>
      </c>
      <c r="G1119" s="57">
        <f t="shared" si="86"/>
        <v>238.23560892259417</v>
      </c>
      <c r="H1119" s="57">
        <f t="shared" si="89"/>
        <v>105.06391476905907</v>
      </c>
    </row>
    <row r="1120" spans="1:8" x14ac:dyDescent="0.25">
      <c r="A1120" s="1">
        <v>42170</v>
      </c>
      <c r="B1120" s="3">
        <v>71.495362</v>
      </c>
      <c r="C1120" s="11">
        <f t="shared" si="87"/>
        <v>-1.0742456477247014E-2</v>
      </c>
      <c r="D1120" s="3">
        <v>108.209999</v>
      </c>
      <c r="E1120" s="58">
        <f t="shared" si="85"/>
        <v>11082.099990000001</v>
      </c>
      <c r="F1120" s="11">
        <f t="shared" si="88"/>
        <v>-4.8703585118370992E-4</v>
      </c>
      <c r="G1120" s="57">
        <f t="shared" si="86"/>
        <v>235.67637326241277</v>
      </c>
      <c r="H1120" s="57">
        <f t="shared" si="89"/>
        <v>105.01274487590082</v>
      </c>
    </row>
    <row r="1121" spans="1:8" x14ac:dyDescent="0.25">
      <c r="A1121" s="1">
        <v>42171</v>
      </c>
      <c r="B1121" s="3">
        <v>72.271737999999999</v>
      </c>
      <c r="C1121" s="11">
        <f t="shared" si="87"/>
        <v>1.0859109993736364E-2</v>
      </c>
      <c r="D1121" s="3">
        <v>108.800003</v>
      </c>
      <c r="E1121" s="58">
        <f t="shared" si="85"/>
        <v>11088.000029999999</v>
      </c>
      <c r="F1121" s="11">
        <f t="shared" si="88"/>
        <v>5.323936803784988E-4</v>
      </c>
      <c r="G1121" s="57">
        <f t="shared" si="86"/>
        <v>238.23560892259417</v>
      </c>
      <c r="H1121" s="57">
        <f t="shared" si="89"/>
        <v>105.06865299763196</v>
      </c>
    </row>
    <row r="1122" spans="1:8" x14ac:dyDescent="0.25">
      <c r="A1122" s="1">
        <v>42172</v>
      </c>
      <c r="B1122" s="3">
        <v>72.812248999999994</v>
      </c>
      <c r="C1122" s="11">
        <f t="shared" si="87"/>
        <v>7.4788709246205627E-3</v>
      </c>
      <c r="D1122" s="3">
        <v>109.099998</v>
      </c>
      <c r="E1122" s="58">
        <f t="shared" si="85"/>
        <v>11090.999980000001</v>
      </c>
      <c r="F1122" s="11">
        <f t="shared" si="88"/>
        <v>2.7055826045134518E-4</v>
      </c>
      <c r="G1122" s="57">
        <f t="shared" si="86"/>
        <v>240.01734229137463</v>
      </c>
      <c r="H1122" s="57">
        <f t="shared" si="89"/>
        <v>105.09708018961497</v>
      </c>
    </row>
    <row r="1123" spans="1:8" x14ac:dyDescent="0.25">
      <c r="A1123" s="1">
        <v>42173</v>
      </c>
      <c r="B1123" s="3">
        <v>73.480521999999993</v>
      </c>
      <c r="C1123" s="11">
        <f t="shared" si="87"/>
        <v>9.1780299218610778E-3</v>
      </c>
      <c r="D1123" s="3">
        <v>110.69000200000001</v>
      </c>
      <c r="E1123" s="58">
        <f t="shared" si="85"/>
        <v>11106.900020000001</v>
      </c>
      <c r="F1123" s="11">
        <f t="shared" si="88"/>
        <v>1.4335984157129577E-3</v>
      </c>
      <c r="G1123" s="57">
        <f t="shared" si="86"/>
        <v>242.22022864069046</v>
      </c>
      <c r="H1123" s="57">
        <f t="shared" si="89"/>
        <v>105.24774719727087</v>
      </c>
    </row>
    <row r="1124" spans="1:8" x14ac:dyDescent="0.25">
      <c r="A1124" s="1">
        <v>42174</v>
      </c>
      <c r="B1124" s="3">
        <v>73.313455000000005</v>
      </c>
      <c r="C1124" s="11">
        <f t="shared" si="87"/>
        <v>-2.2736229337073678E-3</v>
      </c>
      <c r="D1124" s="3">
        <v>109.889999</v>
      </c>
      <c r="E1124" s="58">
        <f t="shared" si="85"/>
        <v>11098.89999</v>
      </c>
      <c r="F1124" s="11">
        <f t="shared" si="88"/>
        <v>-7.2027568318752731E-4</v>
      </c>
      <c r="G1124" s="57">
        <f t="shared" si="86"/>
        <v>241.66951117384514</v>
      </c>
      <c r="H1124" s="57">
        <f t="shared" si="89"/>
        <v>105.17193980425441</v>
      </c>
    </row>
    <row r="1125" spans="1:8" x14ac:dyDescent="0.25">
      <c r="A1125" s="1">
        <v>42177</v>
      </c>
      <c r="B1125" s="3">
        <v>73.392077</v>
      </c>
      <c r="C1125" s="11">
        <f t="shared" si="87"/>
        <v>1.0724088777427792E-3</v>
      </c>
      <c r="D1125" s="3">
        <v>110.699997</v>
      </c>
      <c r="E1125" s="58">
        <f t="shared" si="85"/>
        <v>11106.999970000001</v>
      </c>
      <c r="F1125" s="11">
        <f t="shared" si="88"/>
        <v>7.2980025113289352E-4</v>
      </c>
      <c r="G1125" s="57">
        <f t="shared" si="86"/>
        <v>241.92867970310772</v>
      </c>
      <c r="H1125" s="57">
        <f t="shared" si="89"/>
        <v>105.24869431233569</v>
      </c>
    </row>
    <row r="1126" spans="1:8" x14ac:dyDescent="0.25">
      <c r="A1126" s="1">
        <v>42178</v>
      </c>
      <c r="B1126" s="3">
        <v>72.969493</v>
      </c>
      <c r="C1126" s="11">
        <f t="shared" si="87"/>
        <v>-5.7578967277353453E-3</v>
      </c>
      <c r="D1126" s="3">
        <v>110.790001</v>
      </c>
      <c r="E1126" s="58">
        <f t="shared" si="85"/>
        <v>11107.900009999999</v>
      </c>
      <c r="F1126" s="11">
        <f t="shared" si="88"/>
        <v>8.1033582644245359E-5</v>
      </c>
      <c r="G1126" s="57">
        <f t="shared" si="86"/>
        <v>240.53567934989988</v>
      </c>
      <c r="H1126" s="57">
        <f t="shared" si="89"/>
        <v>105.25722299110444</v>
      </c>
    </row>
    <row r="1127" spans="1:8" x14ac:dyDescent="0.25">
      <c r="A1127" s="1">
        <v>42179</v>
      </c>
      <c r="B1127" s="3">
        <v>73.136559000000005</v>
      </c>
      <c r="C1127" s="11">
        <f t="shared" si="87"/>
        <v>2.2895321473592463E-3</v>
      </c>
      <c r="D1127" s="3">
        <v>110.220001</v>
      </c>
      <c r="E1127" s="58">
        <f t="shared" si="85"/>
        <v>11102.20001</v>
      </c>
      <c r="F1127" s="11">
        <f t="shared" si="88"/>
        <v>-5.1314829939659394E-4</v>
      </c>
      <c r="G1127" s="57">
        <f t="shared" si="86"/>
        <v>241.08639352035837</v>
      </c>
      <c r="H1127" s="57">
        <f t="shared" si="89"/>
        <v>105.20321042612734</v>
      </c>
    </row>
    <row r="1128" spans="1:8" x14ac:dyDescent="0.25">
      <c r="A1128" s="1">
        <v>42180</v>
      </c>
      <c r="B1128" s="3">
        <v>73.401906999999994</v>
      </c>
      <c r="C1128" s="11">
        <f t="shared" si="87"/>
        <v>3.6281170953091843E-3</v>
      </c>
      <c r="D1128" s="3">
        <v>110</v>
      </c>
      <c r="E1128" s="58">
        <f t="shared" si="85"/>
        <v>11100</v>
      </c>
      <c r="F1128" s="11">
        <f t="shared" si="88"/>
        <v>-1.9815982400054734E-4</v>
      </c>
      <c r="G1128" s="57">
        <f t="shared" si="86"/>
        <v>241.96108318613602</v>
      </c>
      <c r="H1128" s="57">
        <f t="shared" si="89"/>
        <v>105.18236337646501</v>
      </c>
    </row>
    <row r="1129" spans="1:8" x14ac:dyDescent="0.25">
      <c r="A1129" s="1">
        <v>42181</v>
      </c>
      <c r="B1129" s="3">
        <v>73.578802999999994</v>
      </c>
      <c r="C1129" s="11">
        <f t="shared" si="87"/>
        <v>2.4099646348425155E-3</v>
      </c>
      <c r="D1129" s="3">
        <v>109.269997</v>
      </c>
      <c r="E1129" s="58">
        <f t="shared" si="85"/>
        <v>11092.69997</v>
      </c>
      <c r="F1129" s="11">
        <f t="shared" si="88"/>
        <v>-6.5766036036039041E-4</v>
      </c>
      <c r="G1129" s="57">
        <f t="shared" si="86"/>
        <v>242.54420083962282</v>
      </c>
      <c r="H1129" s="57">
        <f t="shared" si="89"/>
        <v>105.11318910546328</v>
      </c>
    </row>
    <row r="1130" spans="1:8" x14ac:dyDescent="0.25">
      <c r="A1130" s="1">
        <v>42184</v>
      </c>
      <c r="B1130" s="3">
        <v>72.065360999999996</v>
      </c>
      <c r="C1130" s="11">
        <f t="shared" si="87"/>
        <v>-2.05689945785065E-2</v>
      </c>
      <c r="D1130" s="3">
        <v>106.69000200000001</v>
      </c>
      <c r="E1130" s="58">
        <f t="shared" si="85"/>
        <v>11066.900020000001</v>
      </c>
      <c r="F1130" s="11">
        <f t="shared" si="88"/>
        <v>-2.3258494387997691E-3</v>
      </c>
      <c r="G1130" s="57">
        <f t="shared" si="86"/>
        <v>237.55531048750444</v>
      </c>
      <c r="H1130" s="57">
        <f t="shared" si="89"/>
        <v>104.86871165357188</v>
      </c>
    </row>
    <row r="1131" spans="1:8" x14ac:dyDescent="0.25">
      <c r="A1131" s="1">
        <v>42185</v>
      </c>
      <c r="B1131" s="3">
        <v>71.642775999999998</v>
      </c>
      <c r="C1131" s="11">
        <f t="shared" si="87"/>
        <v>-5.8639128998465434E-3</v>
      </c>
      <c r="D1131" s="3">
        <v>107.07</v>
      </c>
      <c r="E1131" s="58">
        <f t="shared" si="85"/>
        <v>11070.7</v>
      </c>
      <c r="F1131" s="11">
        <f t="shared" si="88"/>
        <v>3.4336444651460559E-4</v>
      </c>
      <c r="G1131" s="57">
        <f t="shared" si="86"/>
        <v>236.16230683790971</v>
      </c>
      <c r="H1131" s="57">
        <f t="shared" si="89"/>
        <v>104.9047198407055</v>
      </c>
    </row>
    <row r="1132" spans="1:8" x14ac:dyDescent="0.25">
      <c r="A1132" s="1">
        <v>42186</v>
      </c>
      <c r="B1132" s="3">
        <v>73.283974000000001</v>
      </c>
      <c r="C1132" s="11">
        <f t="shared" si="87"/>
        <v>2.2908073802165384E-2</v>
      </c>
      <c r="D1132" s="3">
        <v>107.91999800000001</v>
      </c>
      <c r="E1132" s="58">
        <f t="shared" si="85"/>
        <v>11079.199979999999</v>
      </c>
      <c r="F1132" s="11">
        <f t="shared" si="88"/>
        <v>7.6779065461070079E-4</v>
      </c>
      <c r="G1132" s="57">
        <f t="shared" si="86"/>
        <v>241.57233039224218</v>
      </c>
      <c r="H1132" s="57">
        <f t="shared" si="89"/>
        <v>104.98526470422374</v>
      </c>
    </row>
    <row r="1133" spans="1:8" x14ac:dyDescent="0.25">
      <c r="A1133" s="1">
        <v>42187</v>
      </c>
      <c r="B1133" s="3">
        <v>72.900700000000001</v>
      </c>
      <c r="C1133" s="11">
        <f t="shared" si="87"/>
        <v>-5.2299838433980134E-3</v>
      </c>
      <c r="D1133" s="3">
        <v>107.949997</v>
      </c>
      <c r="E1133" s="58">
        <f t="shared" si="85"/>
        <v>11079.499970000001</v>
      </c>
      <c r="F1133" s="11">
        <f t="shared" si="88"/>
        <v>2.7076864804578067E-5</v>
      </c>
      <c r="G1133" s="57">
        <f t="shared" si="86"/>
        <v>240.30891100727874</v>
      </c>
      <c r="H1133" s="57">
        <f t="shared" si="89"/>
        <v>104.98810737604261</v>
      </c>
    </row>
    <row r="1134" spans="1:8" x14ac:dyDescent="0.25">
      <c r="A1134" s="1">
        <v>42191</v>
      </c>
      <c r="B1134" s="3">
        <v>73.853972999999996</v>
      </c>
      <c r="C1134" s="11">
        <f t="shared" si="87"/>
        <v>1.3076321626541251E-2</v>
      </c>
      <c r="D1134" s="3">
        <v>107.699997</v>
      </c>
      <c r="E1134" s="58">
        <f t="shared" si="85"/>
        <v>11076.999970000001</v>
      </c>
      <c r="F1134" s="11">
        <f t="shared" si="88"/>
        <v>-2.2564195196256675E-4</v>
      </c>
      <c r="G1134" s="57">
        <f t="shared" si="86"/>
        <v>243.4512676173338</v>
      </c>
      <c r="H1134" s="57">
        <f t="shared" si="89"/>
        <v>104.96441765456142</v>
      </c>
    </row>
    <row r="1135" spans="1:8" x14ac:dyDescent="0.25">
      <c r="A1135" s="1">
        <v>42192</v>
      </c>
      <c r="B1135" s="3">
        <v>76.006198999999995</v>
      </c>
      <c r="C1135" s="11">
        <f t="shared" si="87"/>
        <v>2.9141641438843093E-2</v>
      </c>
      <c r="D1135" s="3">
        <v>107.970001</v>
      </c>
      <c r="E1135" s="58">
        <f t="shared" si="85"/>
        <v>11079.70001</v>
      </c>
      <c r="F1135" s="11">
        <f t="shared" si="88"/>
        <v>2.4375191904958693E-4</v>
      </c>
      <c r="G1135" s="57">
        <f t="shared" si="86"/>
        <v>250.54583716606996</v>
      </c>
      <c r="H1135" s="57">
        <f t="shared" si="89"/>
        <v>104.99000293279664</v>
      </c>
    </row>
    <row r="1136" spans="1:8" x14ac:dyDescent="0.25">
      <c r="A1136" s="1">
        <v>42193</v>
      </c>
      <c r="B1136" s="3">
        <v>74.817068000000006</v>
      </c>
      <c r="C1136" s="11">
        <f t="shared" si="87"/>
        <v>-1.5645184414497415E-2</v>
      </c>
      <c r="D1136" s="3">
        <v>106.089996</v>
      </c>
      <c r="E1136" s="58">
        <f t="shared" si="85"/>
        <v>11060.899960000001</v>
      </c>
      <c r="F1136" s="11">
        <f t="shared" si="88"/>
        <v>-1.6968013559060095E-3</v>
      </c>
      <c r="G1136" s="57">
        <f t="shared" si="86"/>
        <v>246.62600133932216</v>
      </c>
      <c r="H1136" s="57">
        <f t="shared" si="89"/>
        <v>104.8118557534637</v>
      </c>
    </row>
    <row r="1137" spans="1:8" x14ac:dyDescent="0.25">
      <c r="A1137" s="1">
        <v>42194</v>
      </c>
      <c r="B1137" s="3">
        <v>75.023444999999995</v>
      </c>
      <c r="C1137" s="11">
        <f t="shared" si="87"/>
        <v>2.7584213805329706E-3</v>
      </c>
      <c r="D1137" s="3">
        <v>106.029999</v>
      </c>
      <c r="E1137" s="58">
        <f t="shared" si="85"/>
        <v>11060.29999</v>
      </c>
      <c r="F1137" s="11">
        <f t="shared" si="88"/>
        <v>-5.424242169903159E-5</v>
      </c>
      <c r="G1137" s="57">
        <f t="shared" si="86"/>
        <v>247.30629977441188</v>
      </c>
      <c r="H1137" s="57">
        <f t="shared" si="89"/>
        <v>104.80617050458487</v>
      </c>
    </row>
    <row r="1138" spans="1:8" x14ac:dyDescent="0.25">
      <c r="A1138" s="1">
        <v>42195</v>
      </c>
      <c r="B1138" s="3">
        <v>75.848962999999998</v>
      </c>
      <c r="C1138" s="11">
        <f t="shared" si="87"/>
        <v>1.1003466982887849E-2</v>
      </c>
      <c r="D1138" s="3">
        <v>107.650002</v>
      </c>
      <c r="E1138" s="58">
        <f t="shared" si="85"/>
        <v>11076.500019999999</v>
      </c>
      <c r="F1138" s="11">
        <f t="shared" si="88"/>
        <v>1.464700777975912E-3</v>
      </c>
      <c r="G1138" s="57">
        <f t="shared" si="86"/>
        <v>250.02752647863977</v>
      </c>
      <c r="H1138" s="57">
        <f t="shared" si="89"/>
        <v>104.95968018405962</v>
      </c>
    </row>
    <row r="1139" spans="1:8" x14ac:dyDescent="0.25">
      <c r="A1139" s="1">
        <v>42198</v>
      </c>
      <c r="B1139" s="3">
        <v>76.959472000000005</v>
      </c>
      <c r="C1139" s="11">
        <f t="shared" si="87"/>
        <v>1.4641057122956415E-2</v>
      </c>
      <c r="D1139" s="3">
        <v>109.540001</v>
      </c>
      <c r="E1139" s="58">
        <f t="shared" si="85"/>
        <v>11095.400009999999</v>
      </c>
      <c r="F1139" s="11">
        <f t="shared" si="88"/>
        <v>1.7063142658667995E-3</v>
      </c>
      <c r="G1139" s="57">
        <f t="shared" si="86"/>
        <v>253.68819377612505</v>
      </c>
      <c r="H1139" s="57">
        <f t="shared" si="89"/>
        <v>105.1387743836985</v>
      </c>
    </row>
    <row r="1140" spans="1:8" x14ac:dyDescent="0.25">
      <c r="A1140" s="1">
        <v>42199</v>
      </c>
      <c r="B1140" s="3">
        <v>77.21499</v>
      </c>
      <c r="C1140" s="11">
        <f t="shared" si="87"/>
        <v>3.3201631113061042E-3</v>
      </c>
      <c r="D1140" s="3">
        <v>110.260002</v>
      </c>
      <c r="E1140" s="58">
        <f t="shared" si="85"/>
        <v>11102.60002</v>
      </c>
      <c r="F1140" s="11">
        <f t="shared" si="88"/>
        <v>6.489184701327839E-4</v>
      </c>
      <c r="G1140" s="57">
        <f t="shared" si="86"/>
        <v>254.53047995887439</v>
      </c>
      <c r="H1140" s="57">
        <f t="shared" si="89"/>
        <v>105.20700087632321</v>
      </c>
    </row>
    <row r="1141" spans="1:8" x14ac:dyDescent="0.25">
      <c r="A1141" s="1">
        <v>42200</v>
      </c>
      <c r="B1141" s="3">
        <v>76.969301999999999</v>
      </c>
      <c r="C1141" s="11">
        <f t="shared" si="87"/>
        <v>-3.1818692199532921E-3</v>
      </c>
      <c r="D1141" s="3">
        <v>110.379997</v>
      </c>
      <c r="E1141" s="58">
        <f t="shared" si="85"/>
        <v>11103.79997</v>
      </c>
      <c r="F1141" s="11">
        <f t="shared" si="88"/>
        <v>1.0807828777390935E-4</v>
      </c>
      <c r="G1141" s="57">
        <f t="shared" si="86"/>
        <v>253.72059725915329</v>
      </c>
      <c r="H1141" s="57">
        <f t="shared" si="89"/>
        <v>105.21837146883973</v>
      </c>
    </row>
    <row r="1142" spans="1:8" x14ac:dyDescent="0.25">
      <c r="A1142" s="1">
        <v>42201</v>
      </c>
      <c r="B1142" s="3">
        <v>77.401715999999993</v>
      </c>
      <c r="C1142" s="11">
        <f t="shared" si="87"/>
        <v>5.6180059941298979E-3</v>
      </c>
      <c r="D1142" s="3">
        <v>111.94000200000001</v>
      </c>
      <c r="E1142" s="58">
        <f t="shared" si="85"/>
        <v>11119.400020000001</v>
      </c>
      <c r="F1142" s="11">
        <f t="shared" si="88"/>
        <v>1.4049289470405436E-3</v>
      </c>
      <c r="G1142" s="57">
        <f t="shared" si="86"/>
        <v>255.14600109538947</v>
      </c>
      <c r="H1142" s="57">
        <f t="shared" si="89"/>
        <v>105.36619580467678</v>
      </c>
    </row>
    <row r="1143" spans="1:8" x14ac:dyDescent="0.25">
      <c r="A1143" s="1">
        <v>42202</v>
      </c>
      <c r="B1143" s="3">
        <v>77.313264000000004</v>
      </c>
      <c r="C1143" s="11">
        <f t="shared" si="87"/>
        <v>-1.142765361946104E-3</v>
      </c>
      <c r="D1143" s="3">
        <v>113.589996</v>
      </c>
      <c r="E1143" s="58">
        <f t="shared" si="85"/>
        <v>11135.899960000001</v>
      </c>
      <c r="F1143" s="11">
        <f t="shared" si="88"/>
        <v>1.4838876171665686E-3</v>
      </c>
      <c r="G1143" s="57">
        <f t="shared" si="86"/>
        <v>254.85442908309858</v>
      </c>
      <c r="H1143" s="57">
        <f t="shared" si="89"/>
        <v>105.52254739789929</v>
      </c>
    </row>
    <row r="1144" spans="1:8" x14ac:dyDescent="0.25">
      <c r="A1144" s="1">
        <v>42205</v>
      </c>
      <c r="B1144" s="3">
        <v>77.784988999999996</v>
      </c>
      <c r="C1144" s="11">
        <f t="shared" si="87"/>
        <v>6.1014756795158996E-3</v>
      </c>
      <c r="D1144" s="3">
        <v>113.980003</v>
      </c>
      <c r="E1144" s="58">
        <f t="shared" si="85"/>
        <v>11139.80003</v>
      </c>
      <c r="F1144" s="11">
        <f t="shared" si="88"/>
        <v>3.5022494939867318E-4</v>
      </c>
      <c r="G1144" s="57">
        <f t="shared" si="86"/>
        <v>256.40941718396601</v>
      </c>
      <c r="H1144" s="57">
        <f t="shared" si="89"/>
        <v>105.55950402672214</v>
      </c>
    </row>
    <row r="1145" spans="1:8" x14ac:dyDescent="0.25">
      <c r="A1145" s="1">
        <v>42206</v>
      </c>
      <c r="B1145" s="3">
        <v>77.421368000000001</v>
      </c>
      <c r="C1145" s="11">
        <f t="shared" si="87"/>
        <v>-4.6746937252892702E-3</v>
      </c>
      <c r="D1145" s="3">
        <v>113.910004</v>
      </c>
      <c r="E1145" s="58">
        <f t="shared" si="85"/>
        <v>11139.100039999999</v>
      </c>
      <c r="F1145" s="11">
        <f t="shared" si="88"/>
        <v>-6.2836855070636332E-5</v>
      </c>
      <c r="G1145" s="57">
        <f t="shared" si="86"/>
        <v>255.21078169035104</v>
      </c>
      <c r="H1145" s="57">
        <f t="shared" si="89"/>
        <v>105.55287099946628</v>
      </c>
    </row>
    <row r="1146" spans="1:8" x14ac:dyDescent="0.25">
      <c r="A1146" s="1">
        <v>42207</v>
      </c>
      <c r="B1146" s="3">
        <v>77.362404999999995</v>
      </c>
      <c r="C1146" s="11">
        <f t="shared" si="87"/>
        <v>-7.6158561290218545E-4</v>
      </c>
      <c r="D1146" s="3">
        <v>112.620003</v>
      </c>
      <c r="E1146" s="58">
        <f t="shared" si="85"/>
        <v>11126.20003</v>
      </c>
      <c r="F1146" s="11">
        <f t="shared" si="88"/>
        <v>-1.1580836830332826E-3</v>
      </c>
      <c r="G1146" s="57">
        <f t="shared" si="86"/>
        <v>255.01641683075815</v>
      </c>
      <c r="H1146" s="57">
        <f t="shared" si="89"/>
        <v>105.43063194186448</v>
      </c>
    </row>
    <row r="1147" spans="1:8" x14ac:dyDescent="0.25">
      <c r="A1147" s="1">
        <v>42208</v>
      </c>
      <c r="B1147" s="3">
        <v>75.927584999999993</v>
      </c>
      <c r="C1147" s="11">
        <f t="shared" si="87"/>
        <v>-1.8546734683338787E-2</v>
      </c>
      <c r="D1147" s="3">
        <v>112.199997</v>
      </c>
      <c r="E1147" s="58">
        <f t="shared" si="85"/>
        <v>11121.999970000001</v>
      </c>
      <c r="F1147" s="11">
        <f t="shared" si="88"/>
        <v>-3.7749276380744811E-4</v>
      </c>
      <c r="G1147" s="57">
        <f t="shared" si="86"/>
        <v>250.28669500790235</v>
      </c>
      <c r="H1147" s="57">
        <f t="shared" si="89"/>
        <v>105.39083264122277</v>
      </c>
    </row>
    <row r="1148" spans="1:8" x14ac:dyDescent="0.25">
      <c r="A1148" s="1">
        <v>42209</v>
      </c>
      <c r="B1148" s="3">
        <v>76.576199000000003</v>
      </c>
      <c r="C1148" s="11">
        <f t="shared" si="87"/>
        <v>8.5425343108174612E-3</v>
      </c>
      <c r="D1148" s="3">
        <v>111.099998</v>
      </c>
      <c r="E1148" s="58">
        <f t="shared" si="85"/>
        <v>11110.999980000001</v>
      </c>
      <c r="F1148" s="11">
        <f t="shared" si="88"/>
        <v>-9.8902985341405751E-4</v>
      </c>
      <c r="G1148" s="57">
        <f t="shared" si="86"/>
        <v>252.42477768754844</v>
      </c>
      <c r="H1148" s="57">
        <f t="shared" si="89"/>
        <v>105.28659796146444</v>
      </c>
    </row>
    <row r="1149" spans="1:8" x14ac:dyDescent="0.25">
      <c r="A1149" s="1">
        <v>42212</v>
      </c>
      <c r="B1149" s="3">
        <v>76.301029</v>
      </c>
      <c r="C1149" s="11">
        <f t="shared" si="87"/>
        <v>-3.5934141886567496E-3</v>
      </c>
      <c r="D1149" s="3">
        <v>110.18</v>
      </c>
      <c r="E1149" s="58">
        <f t="shared" si="85"/>
        <v>11101.8</v>
      </c>
      <c r="F1149" s="11">
        <f t="shared" si="88"/>
        <v>-8.2800648155533809E-4</v>
      </c>
      <c r="G1149" s="57">
        <f t="shared" si="86"/>
        <v>251.51771090983746</v>
      </c>
      <c r="H1149" s="57">
        <f t="shared" si="89"/>
        <v>105.19941997593143</v>
      </c>
    </row>
    <row r="1150" spans="1:8" x14ac:dyDescent="0.25">
      <c r="A1150" s="1">
        <v>42213</v>
      </c>
      <c r="B1150" s="3">
        <v>77.617923000000005</v>
      </c>
      <c r="C1150" s="11">
        <f t="shared" si="87"/>
        <v>1.7259190567403816E-2</v>
      </c>
      <c r="D1150" s="3">
        <v>111.129997</v>
      </c>
      <c r="E1150" s="58">
        <f t="shared" si="85"/>
        <v>11111.29997</v>
      </c>
      <c r="F1150" s="11">
        <f t="shared" si="88"/>
        <v>8.5571438865776346E-4</v>
      </c>
      <c r="G1150" s="57">
        <f t="shared" si="86"/>
        <v>255.85870301350752</v>
      </c>
      <c r="H1150" s="57">
        <f t="shared" si="89"/>
        <v>105.28944063328329</v>
      </c>
    </row>
    <row r="1151" spans="1:8" x14ac:dyDescent="0.25">
      <c r="A1151" s="1">
        <v>42214</v>
      </c>
      <c r="B1151" s="3">
        <v>78.128951999999998</v>
      </c>
      <c r="C1151" s="11">
        <f t="shared" si="87"/>
        <v>6.5839045963648557E-3</v>
      </c>
      <c r="D1151" s="3">
        <v>111.550003</v>
      </c>
      <c r="E1151" s="58">
        <f t="shared" si="85"/>
        <v>11115.500029999999</v>
      </c>
      <c r="F1151" s="11">
        <f t="shared" si="88"/>
        <v>3.7799897503795066E-4</v>
      </c>
      <c r="G1151" s="57">
        <f t="shared" si="86"/>
        <v>257.54325230429811</v>
      </c>
      <c r="H1151" s="57">
        <f t="shared" si="89"/>
        <v>105.32923993392498</v>
      </c>
    </row>
    <row r="1152" spans="1:8" x14ac:dyDescent="0.25">
      <c r="A1152" s="1">
        <v>42215</v>
      </c>
      <c r="B1152" s="3">
        <v>78.443432999999999</v>
      </c>
      <c r="C1152" s="11">
        <f t="shared" si="87"/>
        <v>4.0251531852110427E-3</v>
      </c>
      <c r="D1152" s="3">
        <v>112.08000199999999</v>
      </c>
      <c r="E1152" s="58">
        <f t="shared" si="85"/>
        <v>11120.800020000001</v>
      </c>
      <c r="F1152" s="11">
        <f t="shared" si="88"/>
        <v>4.7681075846313901E-4</v>
      </c>
      <c r="G1152" s="57">
        <f t="shared" si="86"/>
        <v>258.57990334664038</v>
      </c>
      <c r="H1152" s="57">
        <f t="shared" si="89"/>
        <v>105.37946204870623</v>
      </c>
    </row>
    <row r="1153" spans="1:8" x14ac:dyDescent="0.25">
      <c r="A1153" s="1">
        <v>42216</v>
      </c>
      <c r="B1153" s="3">
        <v>78.836535999999995</v>
      </c>
      <c r="C1153" s="11">
        <f t="shared" si="87"/>
        <v>5.0112926597691921E-3</v>
      </c>
      <c r="D1153" s="3">
        <v>111.949997</v>
      </c>
      <c r="E1153" s="58">
        <f t="shared" si="85"/>
        <v>11119.499970000001</v>
      </c>
      <c r="F1153" s="11">
        <f t="shared" si="88"/>
        <v>-1.1690256075658019E-4</v>
      </c>
      <c r="G1153" s="57">
        <f t="shared" si="86"/>
        <v>259.87572291824523</v>
      </c>
      <c r="H1153" s="57">
        <f t="shared" si="89"/>
        <v>105.36714291974158</v>
      </c>
    </row>
    <row r="1154" spans="1:8" x14ac:dyDescent="0.25">
      <c r="A1154" s="1">
        <v>42219</v>
      </c>
      <c r="B1154" s="3">
        <v>79.219809999999995</v>
      </c>
      <c r="C1154" s="11">
        <f t="shared" si="87"/>
        <v>4.8616291309400012E-3</v>
      </c>
      <c r="D1154" s="3">
        <v>111.599998</v>
      </c>
      <c r="E1154" s="58">
        <f t="shared" si="85"/>
        <v>11115.999980000001</v>
      </c>
      <c r="F1154" s="11">
        <f t="shared" si="88"/>
        <v>-3.1476145595063591E-4</v>
      </c>
      <c r="G1154" s="57">
        <f t="shared" si="86"/>
        <v>261.13914230320864</v>
      </c>
      <c r="H1154" s="57">
        <f t="shared" si="89"/>
        <v>105.3339774044268</v>
      </c>
    </row>
    <row r="1155" spans="1:8" x14ac:dyDescent="0.25">
      <c r="A1155" s="1">
        <v>42220</v>
      </c>
      <c r="B1155" s="3">
        <v>80.123941000000002</v>
      </c>
      <c r="C1155" s="11">
        <f t="shared" si="87"/>
        <v>1.1412940778323083E-2</v>
      </c>
      <c r="D1155" s="3">
        <v>111.389999</v>
      </c>
      <c r="E1155" s="58">
        <f t="shared" ref="E1155:E1218" si="90">10000+(10*D1155)</f>
        <v>11113.89999</v>
      </c>
      <c r="F1155" s="11">
        <f t="shared" si="88"/>
        <v>-1.8891597731008779E-4</v>
      </c>
      <c r="G1155" s="57">
        <f t="shared" ref="G1155:G1218" si="91">G1154*(1+C1155)</f>
        <v>264.11950786921722</v>
      </c>
      <c r="H1155" s="57">
        <f t="shared" si="89"/>
        <v>105.31407813314149</v>
      </c>
    </row>
    <row r="1156" spans="1:8" x14ac:dyDescent="0.25">
      <c r="A1156" s="1">
        <v>42221</v>
      </c>
      <c r="B1156" s="3">
        <v>81.804450000000003</v>
      </c>
      <c r="C1156" s="11">
        <f t="shared" ref="C1156:C1219" si="92">(B1156-B1155)/B1155</f>
        <v>2.0973868472096258E-2</v>
      </c>
      <c r="D1156" s="3">
        <v>112.25</v>
      </c>
      <c r="E1156" s="58">
        <f t="shared" si="90"/>
        <v>11122.5</v>
      </c>
      <c r="F1156" s="11">
        <f t="shared" ref="F1156:F1219" si="93">(E1156-E1155)/E1155</f>
        <v>7.7380667522095558E-4</v>
      </c>
      <c r="G1156" s="57">
        <f t="shared" si="91"/>
        <v>269.65911568818092</v>
      </c>
      <c r="H1156" s="57">
        <f t="shared" ref="H1156:H1219" si="94">H1155*(1+F1156)</f>
        <v>105.39557086979566</v>
      </c>
    </row>
    <row r="1157" spans="1:8" x14ac:dyDescent="0.25">
      <c r="A1157" s="1">
        <v>42222</v>
      </c>
      <c r="B1157" s="3">
        <v>80.870836999999995</v>
      </c>
      <c r="C1157" s="11">
        <f t="shared" si="92"/>
        <v>-1.1412740993919136E-2</v>
      </c>
      <c r="D1157" s="3">
        <v>110.449997</v>
      </c>
      <c r="E1157" s="58">
        <f t="shared" si="90"/>
        <v>11104.499970000001</v>
      </c>
      <c r="F1157" s="11">
        <f t="shared" si="93"/>
        <v>-1.6183438975049891E-3</v>
      </c>
      <c r="G1157" s="57">
        <f t="shared" si="91"/>
        <v>266.58156604418247</v>
      </c>
      <c r="H1157" s="57">
        <f t="shared" si="94"/>
        <v>105.22500459085447</v>
      </c>
    </row>
    <row r="1158" spans="1:8" x14ac:dyDescent="0.25">
      <c r="A1158" s="1">
        <v>42223</v>
      </c>
      <c r="B1158" s="3">
        <v>80.458082000000005</v>
      </c>
      <c r="C1158" s="11">
        <f t="shared" si="92"/>
        <v>-5.103879412055424E-3</v>
      </c>
      <c r="D1158" s="3">
        <v>110.30999799999999</v>
      </c>
      <c r="E1158" s="58">
        <f t="shared" si="90"/>
        <v>11103.099979999999</v>
      </c>
      <c r="F1158" s="11">
        <f t="shared" si="93"/>
        <v>-1.2607411443864478E-4</v>
      </c>
      <c r="G1158" s="57">
        <f t="shared" si="91"/>
        <v>265.22096587761604</v>
      </c>
      <c r="H1158" s="57">
        <f t="shared" si="94"/>
        <v>105.21173844158388</v>
      </c>
    </row>
    <row r="1159" spans="1:8" x14ac:dyDescent="0.25">
      <c r="A1159" s="1">
        <v>42226</v>
      </c>
      <c r="B1159" s="3">
        <v>80.359800000000007</v>
      </c>
      <c r="C1159" s="11">
        <f t="shared" si="92"/>
        <v>-1.2215304858994467E-3</v>
      </c>
      <c r="D1159" s="3">
        <v>111.57</v>
      </c>
      <c r="E1159" s="58">
        <f t="shared" si="90"/>
        <v>11115.7</v>
      </c>
      <c r="F1159" s="11">
        <f t="shared" si="93"/>
        <v>1.1348200072680674E-3</v>
      </c>
      <c r="G1159" s="57">
        <f t="shared" si="91"/>
        <v>264.89699038229685</v>
      </c>
      <c r="H1159" s="57">
        <f t="shared" si="94"/>
        <v>105.33113482736684</v>
      </c>
    </row>
    <row r="1160" spans="1:8" x14ac:dyDescent="0.25">
      <c r="A1160" s="1">
        <v>42227</v>
      </c>
      <c r="B1160" s="3">
        <v>80.251704000000004</v>
      </c>
      <c r="C1160" s="11">
        <f t="shared" si="92"/>
        <v>-1.3451501870338563E-3</v>
      </c>
      <c r="D1160" s="3">
        <v>110.139999</v>
      </c>
      <c r="E1160" s="58">
        <f t="shared" si="90"/>
        <v>11101.39999</v>
      </c>
      <c r="F1160" s="11">
        <f t="shared" si="93"/>
        <v>-1.2864695880602066E-3</v>
      </c>
      <c r="G1160" s="57">
        <f t="shared" si="91"/>
        <v>264.54066414613942</v>
      </c>
      <c r="H1160" s="57">
        <f t="shared" si="94"/>
        <v>105.19562952573555</v>
      </c>
    </row>
    <row r="1161" spans="1:8" x14ac:dyDescent="0.25">
      <c r="A1161" s="1">
        <v>42228</v>
      </c>
      <c r="B1161" s="3">
        <v>80.202563999999995</v>
      </c>
      <c r="C1161" s="11">
        <f t="shared" si="92"/>
        <v>-6.1232344673962805E-4</v>
      </c>
      <c r="D1161" s="3">
        <v>110.519997</v>
      </c>
      <c r="E1161" s="58">
        <f t="shared" si="90"/>
        <v>11105.19997</v>
      </c>
      <c r="F1161" s="11">
        <f t="shared" si="93"/>
        <v>3.4229736820786132E-4</v>
      </c>
      <c r="G1161" s="57">
        <f t="shared" si="91"/>
        <v>264.37867969486666</v>
      </c>
      <c r="H1161" s="57">
        <f t="shared" si="94"/>
        <v>105.23163771286919</v>
      </c>
    </row>
    <row r="1162" spans="1:8" x14ac:dyDescent="0.25">
      <c r="A1162" s="1">
        <v>42229</v>
      </c>
      <c r="B1162" s="3">
        <v>80.703770000000006</v>
      </c>
      <c r="C1162" s="11">
        <f t="shared" si="92"/>
        <v>6.2492515825305845E-3</v>
      </c>
      <c r="D1162" s="3">
        <v>110.339996</v>
      </c>
      <c r="E1162" s="58">
        <f t="shared" si="90"/>
        <v>11103.399960000001</v>
      </c>
      <c r="F1162" s="11">
        <f t="shared" si="93"/>
        <v>-1.6208713079112792E-4</v>
      </c>
      <c r="G1162" s="57">
        <f t="shared" si="91"/>
        <v>266.03084857733717</v>
      </c>
      <c r="H1162" s="57">
        <f t="shared" si="94"/>
        <v>105.21458101864386</v>
      </c>
    </row>
    <row r="1163" spans="1:8" x14ac:dyDescent="0.25">
      <c r="A1163" s="1">
        <v>42230</v>
      </c>
      <c r="B1163" s="3">
        <v>80.831525999999997</v>
      </c>
      <c r="C1163" s="11">
        <f t="shared" si="92"/>
        <v>1.5830239405171637E-3</v>
      </c>
      <c r="D1163" s="3">
        <v>110.510002</v>
      </c>
      <c r="E1163" s="58">
        <f t="shared" si="90"/>
        <v>11105.10002</v>
      </c>
      <c r="F1163" s="11">
        <f t="shared" si="93"/>
        <v>1.5311166004320102E-4</v>
      </c>
      <c r="G1163" s="57">
        <f t="shared" si="91"/>
        <v>266.4519817795512</v>
      </c>
      <c r="H1163" s="57">
        <f t="shared" si="94"/>
        <v>105.23069059780438</v>
      </c>
    </row>
    <row r="1164" spans="1:8" x14ac:dyDescent="0.25">
      <c r="A1164" s="1">
        <v>42233</v>
      </c>
      <c r="B1164" s="3">
        <v>81.568590999999998</v>
      </c>
      <c r="C1164" s="11">
        <f t="shared" si="92"/>
        <v>9.1185337760418036E-3</v>
      </c>
      <c r="D1164" s="3">
        <v>111.43</v>
      </c>
      <c r="E1164" s="58">
        <f t="shared" si="90"/>
        <v>11114.3</v>
      </c>
      <c r="F1164" s="11">
        <f t="shared" si="93"/>
        <v>8.2844638800465427E-4</v>
      </c>
      <c r="G1164" s="57">
        <f t="shared" si="91"/>
        <v>268.88163317510129</v>
      </c>
      <c r="H1164" s="57">
        <f t="shared" si="94"/>
        <v>105.31786858333736</v>
      </c>
    </row>
    <row r="1165" spans="1:8" x14ac:dyDescent="0.25">
      <c r="A1165" s="1">
        <v>42234</v>
      </c>
      <c r="B1165" s="3">
        <v>81.352384000000001</v>
      </c>
      <c r="C1165" s="11">
        <f t="shared" si="92"/>
        <v>-2.6506158479554605E-3</v>
      </c>
      <c r="D1165" s="3">
        <v>110.860001</v>
      </c>
      <c r="E1165" s="58">
        <f t="shared" si="90"/>
        <v>11108.60001</v>
      </c>
      <c r="F1165" s="11">
        <f t="shared" si="93"/>
        <v>-5.1285191150132368E-4</v>
      </c>
      <c r="G1165" s="57">
        <f t="shared" si="91"/>
        <v>268.16893125698323</v>
      </c>
      <c r="H1165" s="57">
        <f t="shared" si="94"/>
        <v>105.26385611311915</v>
      </c>
    </row>
    <row r="1166" spans="1:8" x14ac:dyDescent="0.25">
      <c r="A1166" s="1">
        <v>42235</v>
      </c>
      <c r="B1166" s="3">
        <v>81.165657999999993</v>
      </c>
      <c r="C1166" s="11">
        <f t="shared" si="92"/>
        <v>-2.295273854543799E-3</v>
      </c>
      <c r="D1166" s="3">
        <v>110.129997</v>
      </c>
      <c r="E1166" s="58">
        <f t="shared" si="90"/>
        <v>11101.29997</v>
      </c>
      <c r="F1166" s="11">
        <f t="shared" si="93"/>
        <v>-6.571521157867382E-4</v>
      </c>
      <c r="G1166" s="57">
        <f t="shared" si="91"/>
        <v>267.55341012046813</v>
      </c>
      <c r="H1166" s="57">
        <f t="shared" si="94"/>
        <v>105.19468174735853</v>
      </c>
    </row>
    <row r="1167" spans="1:8" x14ac:dyDescent="0.25">
      <c r="A1167" s="1">
        <v>42236</v>
      </c>
      <c r="B1167" s="3">
        <v>80.015838000000002</v>
      </c>
      <c r="C1167" s="11">
        <f t="shared" si="92"/>
        <v>-1.4166336210814571E-2</v>
      </c>
      <c r="D1167" s="3">
        <v>107.08000199999999</v>
      </c>
      <c r="E1167" s="58">
        <f t="shared" si="90"/>
        <v>11070.800020000001</v>
      </c>
      <c r="F1167" s="11">
        <f t="shared" si="93"/>
        <v>-2.7474214805853448E-3</v>
      </c>
      <c r="G1167" s="57">
        <f t="shared" si="91"/>
        <v>263.76315855835162</v>
      </c>
      <c r="H1167" s="57">
        <f t="shared" si="94"/>
        <v>104.90566761908249</v>
      </c>
    </row>
    <row r="1168" spans="1:8" x14ac:dyDescent="0.25">
      <c r="A1168" s="1">
        <v>42237</v>
      </c>
      <c r="B1168" s="3">
        <v>77.637574999999998</v>
      </c>
      <c r="C1168" s="11">
        <f t="shared" si="92"/>
        <v>-2.97224032072251E-2</v>
      </c>
      <c r="D1168" s="3">
        <v>102.400002</v>
      </c>
      <c r="E1168" s="58">
        <f t="shared" si="90"/>
        <v>11024.000019999999</v>
      </c>
      <c r="F1168" s="11">
        <f t="shared" si="93"/>
        <v>-4.2273367701931523E-3</v>
      </c>
      <c r="G1168" s="57">
        <f t="shared" si="91"/>
        <v>255.92348360846904</v>
      </c>
      <c r="H1168" s="57">
        <f t="shared" si="94"/>
        <v>104.46219603295468</v>
      </c>
    </row>
    <row r="1169" spans="1:8" x14ac:dyDescent="0.25">
      <c r="A1169" s="1">
        <v>42240</v>
      </c>
      <c r="B1169" s="3">
        <v>75.426378</v>
      </c>
      <c r="C1169" s="11">
        <f t="shared" si="92"/>
        <v>-2.8481015796796828E-2</v>
      </c>
      <c r="D1169" s="3">
        <v>98.459998999999996</v>
      </c>
      <c r="E1169" s="58">
        <f t="shared" si="90"/>
        <v>10984.599990000001</v>
      </c>
      <c r="F1169" s="11">
        <f t="shared" si="93"/>
        <v>-3.5740230341544284E-3</v>
      </c>
      <c r="G1169" s="57">
        <f t="shared" si="91"/>
        <v>248.63452282904495</v>
      </c>
      <c r="H1169" s="57">
        <f t="shared" si="94"/>
        <v>104.08884573813454</v>
      </c>
    </row>
    <row r="1170" spans="1:8" x14ac:dyDescent="0.25">
      <c r="A1170" s="1">
        <v>42241</v>
      </c>
      <c r="B1170" s="3">
        <v>73.726209999999995</v>
      </c>
      <c r="C1170" s="11">
        <f t="shared" si="92"/>
        <v>-2.2540761535705785E-2</v>
      </c>
      <c r="D1170" s="3">
        <v>98.089995999999999</v>
      </c>
      <c r="E1170" s="58">
        <f t="shared" si="90"/>
        <v>10980.899960000001</v>
      </c>
      <c r="F1170" s="11">
        <f t="shared" si="93"/>
        <v>-3.3683793705445339E-4</v>
      </c>
      <c r="G1170" s="57">
        <f t="shared" si="91"/>
        <v>243.03011134041145</v>
      </c>
      <c r="H1170" s="57">
        <f t="shared" si="94"/>
        <v>104.05378466606572</v>
      </c>
    </row>
    <row r="1171" spans="1:8" x14ac:dyDescent="0.25">
      <c r="A1171" s="1">
        <v>42242</v>
      </c>
      <c r="B1171" s="3">
        <v>75.298623000000006</v>
      </c>
      <c r="C1171" s="11">
        <f t="shared" si="92"/>
        <v>2.132773405821365E-2</v>
      </c>
      <c r="D1171" s="3">
        <v>103.029999</v>
      </c>
      <c r="E1171" s="58">
        <f t="shared" si="90"/>
        <v>11030.29999</v>
      </c>
      <c r="F1171" s="11">
        <f t="shared" si="93"/>
        <v>4.4987232540090348E-3</v>
      </c>
      <c r="G1171" s="57">
        <f t="shared" si="91"/>
        <v>248.21339292321781</v>
      </c>
      <c r="H1171" s="57">
        <f t="shared" si="94"/>
        <v>104.5218938468106</v>
      </c>
    </row>
    <row r="1172" spans="1:8" x14ac:dyDescent="0.25">
      <c r="A1172" s="1">
        <v>42243</v>
      </c>
      <c r="B1172" s="3">
        <v>75.731029000000007</v>
      </c>
      <c r="C1172" s="11">
        <f t="shared" si="92"/>
        <v>5.7425485722361787E-3</v>
      </c>
      <c r="D1172" s="3">
        <v>105.639999</v>
      </c>
      <c r="E1172" s="58">
        <f t="shared" si="90"/>
        <v>11056.39999</v>
      </c>
      <c r="F1172" s="11">
        <f t="shared" si="93"/>
        <v>2.3662094434115538E-3</v>
      </c>
      <c r="G1172" s="57">
        <f t="shared" si="91"/>
        <v>249.63877038835895</v>
      </c>
      <c r="H1172" s="57">
        <f t="shared" si="94"/>
        <v>104.76921453907418</v>
      </c>
    </row>
    <row r="1173" spans="1:8" x14ac:dyDescent="0.25">
      <c r="A1173" s="1">
        <v>42244</v>
      </c>
      <c r="B1173" s="3">
        <v>75.780169999999998</v>
      </c>
      <c r="C1173" s="11">
        <f t="shared" si="92"/>
        <v>6.4888858171980809E-4</v>
      </c>
      <c r="D1173" s="3">
        <v>105.620003</v>
      </c>
      <c r="E1173" s="58">
        <f t="shared" si="90"/>
        <v>11056.20003</v>
      </c>
      <c r="F1173" s="11">
        <f t="shared" si="93"/>
        <v>-1.8085452785786841E-5</v>
      </c>
      <c r="G1173" s="57">
        <f t="shared" si="91"/>
        <v>249.80075813601852</v>
      </c>
      <c r="H1173" s="57">
        <f t="shared" si="94"/>
        <v>104.76731974039123</v>
      </c>
    </row>
    <row r="1174" spans="1:8" x14ac:dyDescent="0.25">
      <c r="A1174" s="1">
        <v>42247</v>
      </c>
      <c r="B1174" s="3">
        <v>75.406726000000006</v>
      </c>
      <c r="C1174" s="11">
        <f t="shared" si="92"/>
        <v>-4.9279910562353198E-3</v>
      </c>
      <c r="D1174" s="3">
        <v>104.30999799999999</v>
      </c>
      <c r="E1174" s="58">
        <f t="shared" si="90"/>
        <v>11043.099979999999</v>
      </c>
      <c r="F1174" s="11">
        <f t="shared" si="93"/>
        <v>-1.1848600752930589E-3</v>
      </c>
      <c r="G1174" s="57">
        <f t="shared" si="91"/>
        <v>248.56974223408341</v>
      </c>
      <c r="H1174" s="57">
        <f t="shared" si="94"/>
        <v>104.64318512603538</v>
      </c>
    </row>
    <row r="1175" spans="1:8" x14ac:dyDescent="0.25">
      <c r="A1175" s="1">
        <v>42248</v>
      </c>
      <c r="B1175" s="3">
        <v>74.109491000000006</v>
      </c>
      <c r="C1175" s="11">
        <f t="shared" si="92"/>
        <v>-1.7203173626713357E-2</v>
      </c>
      <c r="D1175" s="3">
        <v>101.050003</v>
      </c>
      <c r="E1175" s="58">
        <f t="shared" si="90"/>
        <v>11010.500029999999</v>
      </c>
      <c r="F1175" s="11">
        <f t="shared" si="93"/>
        <v>-2.9520650957648767E-3</v>
      </c>
      <c r="G1175" s="57">
        <f t="shared" si="91"/>
        <v>244.29355380008309</v>
      </c>
      <c r="H1175" s="57">
        <f t="shared" si="94"/>
        <v>104.33427163171515</v>
      </c>
    </row>
    <row r="1176" spans="1:8" x14ac:dyDescent="0.25">
      <c r="A1176" s="1">
        <v>42249</v>
      </c>
      <c r="B1176" s="3">
        <v>75.288792999999998</v>
      </c>
      <c r="C1176" s="11">
        <f t="shared" si="92"/>
        <v>1.5912968556213571E-2</v>
      </c>
      <c r="D1176" s="3">
        <v>103.900002</v>
      </c>
      <c r="E1176" s="58">
        <f t="shared" si="90"/>
        <v>11039.000019999999</v>
      </c>
      <c r="F1176" s="11">
        <f t="shared" si="93"/>
        <v>2.5884373936103842E-3</v>
      </c>
      <c r="G1176" s="57">
        <f t="shared" si="91"/>
        <v>248.18098944018948</v>
      </c>
      <c r="H1176" s="57">
        <f t="shared" si="94"/>
        <v>104.60433436184179</v>
      </c>
    </row>
    <row r="1177" spans="1:8" x14ac:dyDescent="0.25">
      <c r="A1177" s="1">
        <v>42250</v>
      </c>
      <c r="B1177" s="3">
        <v>75.622926000000007</v>
      </c>
      <c r="C1177" s="11">
        <f t="shared" si="92"/>
        <v>4.4380177538509407E-3</v>
      </c>
      <c r="D1177" s="3">
        <v>103.389999</v>
      </c>
      <c r="E1177" s="58">
        <f t="shared" si="90"/>
        <v>11033.89999</v>
      </c>
      <c r="F1177" s="11">
        <f t="shared" si="93"/>
        <v>-4.6200108621791689E-4</v>
      </c>
      <c r="G1177" s="57">
        <f t="shared" si="91"/>
        <v>249.28242107749335</v>
      </c>
      <c r="H1177" s="57">
        <f t="shared" si="94"/>
        <v>104.55600704574351</v>
      </c>
    </row>
    <row r="1178" spans="1:8" x14ac:dyDescent="0.25">
      <c r="A1178" s="1">
        <v>42251</v>
      </c>
      <c r="B1178" s="3">
        <v>74.463275999999993</v>
      </c>
      <c r="C1178" s="11">
        <f t="shared" si="92"/>
        <v>-1.5334635425241458E-2</v>
      </c>
      <c r="D1178" s="3">
        <v>102.160004</v>
      </c>
      <c r="E1178" s="58">
        <f t="shared" si="90"/>
        <v>11021.600039999999</v>
      </c>
      <c r="F1178" s="11">
        <f t="shared" si="93"/>
        <v>-1.1147418420638174E-3</v>
      </c>
      <c r="G1178" s="57">
        <f t="shared" si="91"/>
        <v>245.45976603234845</v>
      </c>
      <c r="H1178" s="57">
        <f t="shared" si="94"/>
        <v>104.4394540898505</v>
      </c>
    </row>
    <row r="1179" spans="1:8" x14ac:dyDescent="0.25">
      <c r="A1179" s="1">
        <v>42255</v>
      </c>
      <c r="B1179" s="3">
        <v>76.330510000000004</v>
      </c>
      <c r="C1179" s="11">
        <f t="shared" si="92"/>
        <v>2.5075904530442773E-2</v>
      </c>
      <c r="D1179" s="3">
        <v>105.040001</v>
      </c>
      <c r="E1179" s="58">
        <f t="shared" si="90"/>
        <v>11050.400009999999</v>
      </c>
      <c r="F1179" s="11">
        <f t="shared" si="93"/>
        <v>2.6130480053239195E-3</v>
      </c>
      <c r="G1179" s="57">
        <f t="shared" si="91"/>
        <v>251.61489169144042</v>
      </c>
      <c r="H1179" s="57">
        <f t="shared" si="94"/>
        <v>104.7123593970371</v>
      </c>
    </row>
    <row r="1180" spans="1:8" x14ac:dyDescent="0.25">
      <c r="A1180" s="1">
        <v>42256</v>
      </c>
      <c r="B1180" s="3">
        <v>74.708963999999995</v>
      </c>
      <c r="C1180" s="11">
        <f t="shared" si="92"/>
        <v>-2.1243746439005964E-2</v>
      </c>
      <c r="D1180" s="3">
        <v>103.860001</v>
      </c>
      <c r="E1180" s="58">
        <f t="shared" si="90"/>
        <v>11038.60001</v>
      </c>
      <c r="F1180" s="11">
        <f t="shared" si="93"/>
        <v>-1.0678346475531137E-3</v>
      </c>
      <c r="G1180" s="57">
        <f t="shared" si="91"/>
        <v>246.26964873206953</v>
      </c>
      <c r="H1180" s="57">
        <f t="shared" si="94"/>
        <v>104.60054391164591</v>
      </c>
    </row>
    <row r="1181" spans="1:8" x14ac:dyDescent="0.25">
      <c r="A1181" s="1">
        <v>42257</v>
      </c>
      <c r="B1181" s="3">
        <v>75.114453999999995</v>
      </c>
      <c r="C1181" s="11">
        <f t="shared" si="92"/>
        <v>5.4275950072069047E-3</v>
      </c>
      <c r="D1181" s="3">
        <v>104.989998</v>
      </c>
      <c r="E1181" s="58">
        <f t="shared" si="90"/>
        <v>11049.89998</v>
      </c>
      <c r="F1181" s="11">
        <f t="shared" si="93"/>
        <v>1.0236778205355073E-3</v>
      </c>
      <c r="G1181" s="57">
        <f t="shared" si="91"/>
        <v>247.6063006479543</v>
      </c>
      <c r="H1181" s="57">
        <f t="shared" si="94"/>
        <v>104.70762116846421</v>
      </c>
    </row>
    <row r="1182" spans="1:8" x14ac:dyDescent="0.25">
      <c r="A1182" s="1">
        <v>42258</v>
      </c>
      <c r="B1182" s="3">
        <v>75.608953</v>
      </c>
      <c r="C1182" s="11">
        <f t="shared" si="92"/>
        <v>6.5832735734191019E-3</v>
      </c>
      <c r="D1182" s="3">
        <v>105.57</v>
      </c>
      <c r="E1182" s="58">
        <f t="shared" si="90"/>
        <v>11055.7</v>
      </c>
      <c r="F1182" s="11">
        <f t="shared" si="93"/>
        <v>5.2489343889975976E-4</v>
      </c>
      <c r="G1182" s="57">
        <f t="shared" si="91"/>
        <v>249.23636066362204</v>
      </c>
      <c r="H1182" s="57">
        <f t="shared" si="94"/>
        <v>104.76258151181834</v>
      </c>
    </row>
    <row r="1183" spans="1:8" x14ac:dyDescent="0.25">
      <c r="A1183" s="1">
        <v>42261</v>
      </c>
      <c r="B1183" s="3">
        <v>75.361703000000006</v>
      </c>
      <c r="C1183" s="11">
        <f t="shared" si="92"/>
        <v>-3.270115379060916E-3</v>
      </c>
      <c r="D1183" s="3">
        <v>105.25</v>
      </c>
      <c r="E1183" s="58">
        <f t="shared" si="90"/>
        <v>11052.5</v>
      </c>
      <c r="F1183" s="11">
        <f t="shared" si="93"/>
        <v>-2.8944345450769533E-4</v>
      </c>
      <c r="G1183" s="57">
        <f t="shared" si="91"/>
        <v>248.42132900759475</v>
      </c>
      <c r="H1183" s="57">
        <f t="shared" si="94"/>
        <v>104.73225866832242</v>
      </c>
    </row>
    <row r="1184" spans="1:8" x14ac:dyDescent="0.25">
      <c r="A1184" s="1">
        <v>42262</v>
      </c>
      <c r="B1184" s="3">
        <v>75.955108999999993</v>
      </c>
      <c r="C1184" s="11">
        <f t="shared" si="92"/>
        <v>7.8741054989161716E-3</v>
      </c>
      <c r="D1184" s="3">
        <v>106.489998</v>
      </c>
      <c r="E1184" s="58">
        <f t="shared" si="90"/>
        <v>11064.89998</v>
      </c>
      <c r="F1184" s="11">
        <f t="shared" si="93"/>
        <v>1.1219163085274954E-3</v>
      </c>
      <c r="G1184" s="57">
        <f t="shared" si="91"/>
        <v>250.37742476038153</v>
      </c>
      <c r="H1184" s="57">
        <f t="shared" si="94"/>
        <v>104.84975949735131</v>
      </c>
    </row>
    <row r="1185" spans="1:8" x14ac:dyDescent="0.25">
      <c r="A1185" s="1">
        <v>42263</v>
      </c>
      <c r="B1185" s="3">
        <v>76.410047000000006</v>
      </c>
      <c r="C1185" s="11">
        <f t="shared" si="92"/>
        <v>5.9895641779674456E-3</v>
      </c>
      <c r="D1185" s="3">
        <v>107.089996</v>
      </c>
      <c r="E1185" s="58">
        <f t="shared" si="90"/>
        <v>11070.899960000001</v>
      </c>
      <c r="F1185" s="11">
        <f t="shared" si="93"/>
        <v>5.4225343300396518E-4</v>
      </c>
      <c r="G1185" s="57">
        <f t="shared" si="91"/>
        <v>251.87707641469805</v>
      </c>
      <c r="H1185" s="57">
        <f t="shared" si="94"/>
        <v>104.90661463938839</v>
      </c>
    </row>
    <row r="1186" spans="1:8" x14ac:dyDescent="0.25">
      <c r="A1186" s="1">
        <v>42264</v>
      </c>
      <c r="B1186" s="3">
        <v>76.953992</v>
      </c>
      <c r="C1186" s="11">
        <f t="shared" si="92"/>
        <v>7.1187627983005123E-3</v>
      </c>
      <c r="D1186" s="3">
        <v>107.129997</v>
      </c>
      <c r="E1186" s="58">
        <f t="shared" si="90"/>
        <v>11071.29997</v>
      </c>
      <c r="F1186" s="11">
        <f t="shared" si="93"/>
        <v>3.6131660609765238E-5</v>
      </c>
      <c r="G1186" s="57">
        <f t="shared" si="91"/>
        <v>253.6701295760237</v>
      </c>
      <c r="H1186" s="57">
        <f t="shared" si="94"/>
        <v>104.91040508958426</v>
      </c>
    </row>
    <row r="1187" spans="1:8" x14ac:dyDescent="0.25">
      <c r="A1187" s="1">
        <v>42265</v>
      </c>
      <c r="B1187" s="3">
        <v>76.380377999999993</v>
      </c>
      <c r="C1187" s="11">
        <f t="shared" si="92"/>
        <v>-7.4539862727330151E-3</v>
      </c>
      <c r="D1187" s="3">
        <v>105.349998</v>
      </c>
      <c r="E1187" s="58">
        <f t="shared" si="90"/>
        <v>11053.499980000001</v>
      </c>
      <c r="F1187" s="11">
        <f t="shared" si="93"/>
        <v>-1.6077597073724239E-3</v>
      </c>
      <c r="G1187" s="57">
        <f t="shared" si="91"/>
        <v>251.77927591236161</v>
      </c>
      <c r="H1187" s="57">
        <f t="shared" si="94"/>
        <v>104.74173436739711</v>
      </c>
    </row>
    <row r="1188" spans="1:8" x14ac:dyDescent="0.25">
      <c r="A1188" s="1">
        <v>42268</v>
      </c>
      <c r="B1188" s="3">
        <v>77.201241999999993</v>
      </c>
      <c r="C1188" s="11">
        <f t="shared" si="92"/>
        <v>1.0747053385884007E-2</v>
      </c>
      <c r="D1188" s="3">
        <v>105.68</v>
      </c>
      <c r="E1188" s="58">
        <f t="shared" si="90"/>
        <v>11056.8</v>
      </c>
      <c r="F1188" s="11">
        <f t="shared" si="93"/>
        <v>2.9854978115255465E-4</v>
      </c>
      <c r="G1188" s="57">
        <f t="shared" si="91"/>
        <v>254.48516123205098</v>
      </c>
      <c r="H1188" s="57">
        <f t="shared" si="94"/>
        <v>104.77300498927004</v>
      </c>
    </row>
    <row r="1189" spans="1:8" x14ac:dyDescent="0.25">
      <c r="A1189" s="1">
        <v>42269</v>
      </c>
      <c r="B1189" s="3">
        <v>76.410047000000006</v>
      </c>
      <c r="C1189" s="11">
        <f t="shared" si="92"/>
        <v>-1.0248475018057193E-2</v>
      </c>
      <c r="D1189" s="3">
        <v>104.099998</v>
      </c>
      <c r="E1189" s="58">
        <f t="shared" si="90"/>
        <v>11040.999980000001</v>
      </c>
      <c r="F1189" s="11">
        <f t="shared" si="93"/>
        <v>-1.4289866869255814E-3</v>
      </c>
      <c r="G1189" s="57">
        <f t="shared" si="91"/>
        <v>251.87707641469805</v>
      </c>
      <c r="H1189" s="57">
        <f t="shared" si="94"/>
        <v>104.62328575999118</v>
      </c>
    </row>
    <row r="1190" spans="1:8" x14ac:dyDescent="0.25">
      <c r="A1190" s="1">
        <v>42270</v>
      </c>
      <c r="B1190" s="3">
        <v>76.775971999999996</v>
      </c>
      <c r="C1190" s="11">
        <f t="shared" si="92"/>
        <v>4.7889644669370512E-3</v>
      </c>
      <c r="D1190" s="3">
        <v>104.18</v>
      </c>
      <c r="E1190" s="58">
        <f t="shared" si="90"/>
        <v>11041.8</v>
      </c>
      <c r="F1190" s="11">
        <f t="shared" si="93"/>
        <v>7.2459016524585403E-5</v>
      </c>
      <c r="G1190" s="57">
        <f t="shared" si="91"/>
        <v>253.08330678368401</v>
      </c>
      <c r="H1190" s="57">
        <f t="shared" si="94"/>
        <v>104.63086666038292</v>
      </c>
    </row>
    <row r="1191" spans="1:8" x14ac:dyDescent="0.25">
      <c r="A1191" s="1">
        <v>42271</v>
      </c>
      <c r="B1191" s="3">
        <v>76.963883999999993</v>
      </c>
      <c r="C1191" s="11">
        <f t="shared" si="92"/>
        <v>2.4475365808458564E-3</v>
      </c>
      <c r="D1191" s="3">
        <v>103.800003</v>
      </c>
      <c r="E1191" s="58">
        <f t="shared" si="90"/>
        <v>11038.000029999999</v>
      </c>
      <c r="F1191" s="11">
        <f t="shared" si="93"/>
        <v>-3.4414407071311115E-4</v>
      </c>
      <c r="G1191" s="57">
        <f t="shared" si="91"/>
        <v>253.7027374350385</v>
      </c>
      <c r="H1191" s="57">
        <f t="shared" si="94"/>
        <v>104.59485856800818</v>
      </c>
    </row>
    <row r="1192" spans="1:8" x14ac:dyDescent="0.25">
      <c r="A1192" s="1">
        <v>42272</v>
      </c>
      <c r="B1192" s="3">
        <v>77.349592999999999</v>
      </c>
      <c r="C1192" s="11">
        <f t="shared" si="92"/>
        <v>5.0115584083569075E-3</v>
      </c>
      <c r="D1192" s="3">
        <v>102.91999800000001</v>
      </c>
      <c r="E1192" s="58">
        <f t="shared" si="90"/>
        <v>11029.199979999999</v>
      </c>
      <c r="F1192" s="11">
        <f t="shared" si="93"/>
        <v>-7.9725040551570185E-4</v>
      </c>
      <c r="G1192" s="57">
        <f t="shared" si="91"/>
        <v>254.97418352205426</v>
      </c>
      <c r="H1192" s="57">
        <f t="shared" si="94"/>
        <v>104.51147027459997</v>
      </c>
    </row>
    <row r="1193" spans="1:8" x14ac:dyDescent="0.25">
      <c r="A1193" s="1">
        <v>42275</v>
      </c>
      <c r="B1193" s="3">
        <v>76.340817999999999</v>
      </c>
      <c r="C1193" s="11">
        <f t="shared" si="92"/>
        <v>-1.3041762223622818E-2</v>
      </c>
      <c r="D1193" s="3">
        <v>99.989998</v>
      </c>
      <c r="E1193" s="58">
        <f t="shared" si="90"/>
        <v>10999.89998</v>
      </c>
      <c r="F1193" s="11">
        <f t="shared" si="93"/>
        <v>-2.6565843445699564E-3</v>
      </c>
      <c r="G1193" s="57">
        <f t="shared" si="91"/>
        <v>251.64887084739726</v>
      </c>
      <c r="H1193" s="57">
        <f t="shared" si="94"/>
        <v>104.23382673884048</v>
      </c>
    </row>
    <row r="1194" spans="1:8" x14ac:dyDescent="0.25">
      <c r="A1194" s="1">
        <v>42276</v>
      </c>
      <c r="B1194" s="3">
        <v>77.379261999999997</v>
      </c>
      <c r="C1194" s="11">
        <f t="shared" si="92"/>
        <v>1.3602736088051851E-2</v>
      </c>
      <c r="D1194" s="3">
        <v>99.470000999999996</v>
      </c>
      <c r="E1194" s="58">
        <f t="shared" si="90"/>
        <v>10994.70001</v>
      </c>
      <c r="F1194" s="11">
        <f t="shared" si="93"/>
        <v>-4.7272884384896619E-4</v>
      </c>
      <c r="G1194" s="57">
        <f t="shared" si="91"/>
        <v>255.07198402439067</v>
      </c>
      <c r="H1194" s="57">
        <f t="shared" si="94"/>
        <v>104.18455240243627</v>
      </c>
    </row>
    <row r="1195" spans="1:8" x14ac:dyDescent="0.25">
      <c r="A1195" s="1">
        <v>42277</v>
      </c>
      <c r="B1195" s="3">
        <v>78.180356000000003</v>
      </c>
      <c r="C1195" s="11">
        <f t="shared" si="92"/>
        <v>1.0352825541293043E-2</v>
      </c>
      <c r="D1195" s="3">
        <v>101.760002</v>
      </c>
      <c r="E1195" s="58">
        <f t="shared" si="90"/>
        <v>11017.60002</v>
      </c>
      <c r="F1195" s="11">
        <f t="shared" si="93"/>
        <v>2.0828226308285953E-3</v>
      </c>
      <c r="G1195" s="57">
        <f t="shared" si="91"/>
        <v>257.71269977546666</v>
      </c>
      <c r="H1195" s="57">
        <f t="shared" si="94"/>
        <v>104.4015503459628</v>
      </c>
    </row>
    <row r="1196" spans="1:8" x14ac:dyDescent="0.25">
      <c r="A1196" s="1">
        <v>42278</v>
      </c>
      <c r="B1196" s="3">
        <v>78.348483999999999</v>
      </c>
      <c r="C1196" s="11">
        <f t="shared" si="92"/>
        <v>2.1505146382295296E-3</v>
      </c>
      <c r="D1196" s="3">
        <v>102.220001</v>
      </c>
      <c r="E1196" s="58">
        <f t="shared" si="90"/>
        <v>11022.20001</v>
      </c>
      <c r="F1196" s="11">
        <f t="shared" si="93"/>
        <v>4.1751288771151235E-4</v>
      </c>
      <c r="G1196" s="57">
        <f t="shared" si="91"/>
        <v>258.26691470879143</v>
      </c>
      <c r="H1196" s="57">
        <f t="shared" si="94"/>
        <v>104.44513933872931</v>
      </c>
    </row>
    <row r="1197" spans="1:8" x14ac:dyDescent="0.25">
      <c r="A1197" s="1">
        <v>42279</v>
      </c>
      <c r="B1197" s="3">
        <v>78.694631999999999</v>
      </c>
      <c r="C1197" s="11">
        <f t="shared" si="92"/>
        <v>4.4180561298416375E-3</v>
      </c>
      <c r="D1197" s="3">
        <v>104.010002</v>
      </c>
      <c r="E1197" s="58">
        <f t="shared" si="90"/>
        <v>11040.10002</v>
      </c>
      <c r="F1197" s="11">
        <f t="shared" si="93"/>
        <v>1.6239961154542125E-3</v>
      </c>
      <c r="G1197" s="57">
        <f t="shared" si="91"/>
        <v>259.40795243445592</v>
      </c>
      <c r="H1197" s="57">
        <f t="shared" si="94"/>
        <v>104.61475783929349</v>
      </c>
    </row>
    <row r="1198" spans="1:8" x14ac:dyDescent="0.25">
      <c r="A1198" s="1">
        <v>42282</v>
      </c>
      <c r="B1198" s="3">
        <v>81.661627999999993</v>
      </c>
      <c r="C1198" s="11">
        <f t="shared" si="92"/>
        <v>3.7702647875651731E-2</v>
      </c>
      <c r="D1198" s="3">
        <v>105.5</v>
      </c>
      <c r="E1198" s="58">
        <f t="shared" si="90"/>
        <v>11055</v>
      </c>
      <c r="F1198" s="11">
        <f t="shared" si="93"/>
        <v>1.3496236422684278E-3</v>
      </c>
      <c r="G1198" s="57">
        <f t="shared" si="91"/>
        <v>269.18831912123602</v>
      </c>
      <c r="H1198" s="57">
        <f t="shared" si="94"/>
        <v>104.75594838980359</v>
      </c>
    </row>
    <row r="1199" spans="1:8" x14ac:dyDescent="0.25">
      <c r="A1199" s="1">
        <v>42283</v>
      </c>
      <c r="B1199" s="3">
        <v>81.058338000000006</v>
      </c>
      <c r="C1199" s="11">
        <f t="shared" si="92"/>
        <v>-7.3876802945930381E-3</v>
      </c>
      <c r="D1199" s="3">
        <v>105</v>
      </c>
      <c r="E1199" s="58">
        <f t="shared" si="90"/>
        <v>11050</v>
      </c>
      <c r="F1199" s="11">
        <f t="shared" si="93"/>
        <v>-4.5228403437358661E-4</v>
      </c>
      <c r="G1199" s="57">
        <f t="shared" si="91"/>
        <v>267.19964188052944</v>
      </c>
      <c r="H1199" s="57">
        <f t="shared" si="94"/>
        <v>104.70856894684123</v>
      </c>
    </row>
    <row r="1200" spans="1:8" x14ac:dyDescent="0.25">
      <c r="A1200" s="1">
        <v>42284</v>
      </c>
      <c r="B1200" s="3">
        <v>82.195688000000004</v>
      </c>
      <c r="C1200" s="11">
        <f t="shared" si="92"/>
        <v>1.4031252404903711E-2</v>
      </c>
      <c r="D1200" s="3">
        <v>105.629997</v>
      </c>
      <c r="E1200" s="58">
        <f t="shared" si="90"/>
        <v>11056.29997</v>
      </c>
      <c r="F1200" s="11">
        <f t="shared" si="93"/>
        <v>5.701330316742109E-4</v>
      </c>
      <c r="G1200" s="57">
        <f t="shared" si="91"/>
        <v>270.94878749825506</v>
      </c>
      <c r="H1200" s="57">
        <f t="shared" si="94"/>
        <v>104.76826676069716</v>
      </c>
    </row>
    <row r="1201" spans="1:8" x14ac:dyDescent="0.25">
      <c r="A1201" s="1">
        <v>42285</v>
      </c>
      <c r="B1201" s="3">
        <v>82.680295999999998</v>
      </c>
      <c r="C1201" s="11">
        <f t="shared" si="92"/>
        <v>5.8957837301634895E-3</v>
      </c>
      <c r="D1201" s="3">
        <v>106.050003</v>
      </c>
      <c r="E1201" s="58">
        <f t="shared" si="90"/>
        <v>11060.500029999999</v>
      </c>
      <c r="F1201" s="11">
        <f t="shared" si="93"/>
        <v>3.7987934583862522E-4</v>
      </c>
      <c r="G1201" s="57">
        <f t="shared" si="91"/>
        <v>272.5462429512948</v>
      </c>
      <c r="H1201" s="57">
        <f t="shared" si="94"/>
        <v>104.80806606133886</v>
      </c>
    </row>
    <row r="1202" spans="1:8" x14ac:dyDescent="0.25">
      <c r="A1202" s="1">
        <v>42286</v>
      </c>
      <c r="B1202" s="3">
        <v>82.779194000000004</v>
      </c>
      <c r="C1202" s="11">
        <f t="shared" si="92"/>
        <v>1.1961495638574573E-3</v>
      </c>
      <c r="D1202" s="3">
        <v>106.529999</v>
      </c>
      <c r="E1202" s="58">
        <f t="shared" si="90"/>
        <v>11065.29999</v>
      </c>
      <c r="F1202" s="11">
        <f t="shared" si="93"/>
        <v>4.3397314651065402E-4</v>
      </c>
      <c r="G1202" s="57">
        <f t="shared" si="91"/>
        <v>272.87224902093197</v>
      </c>
      <c r="H1202" s="57">
        <f t="shared" si="94"/>
        <v>104.85354994754719</v>
      </c>
    </row>
    <row r="1203" spans="1:8" x14ac:dyDescent="0.25">
      <c r="A1203" s="1">
        <v>42289</v>
      </c>
      <c r="B1203" s="3">
        <v>83.105564999999999</v>
      </c>
      <c r="C1203" s="11">
        <f t="shared" si="92"/>
        <v>3.9426694587047393E-3</v>
      </c>
      <c r="D1203" s="3">
        <v>106.790001</v>
      </c>
      <c r="E1203" s="58">
        <f t="shared" si="90"/>
        <v>11067.900009999999</v>
      </c>
      <c r="F1203" s="11">
        <f t="shared" si="93"/>
        <v>2.3497058392900008E-4</v>
      </c>
      <c r="G1203" s="57">
        <f t="shared" si="91"/>
        <v>273.94809410327491</v>
      </c>
      <c r="H1203" s="57">
        <f t="shared" si="94"/>
        <v>104.87818744740541</v>
      </c>
    </row>
    <row r="1204" spans="1:8" x14ac:dyDescent="0.25">
      <c r="A1204" s="1">
        <v>42290</v>
      </c>
      <c r="B1204" s="3">
        <v>82.680295999999998</v>
      </c>
      <c r="C1204" s="11">
        <f t="shared" si="92"/>
        <v>-5.1172144729417354E-3</v>
      </c>
      <c r="D1204" s="3">
        <v>106.099998</v>
      </c>
      <c r="E1204" s="58">
        <f t="shared" si="90"/>
        <v>11060.999980000001</v>
      </c>
      <c r="F1204" s="11">
        <f t="shared" si="93"/>
        <v>-6.2342720785014385E-4</v>
      </c>
      <c r="G1204" s="57">
        <f t="shared" si="91"/>
        <v>272.5462429512948</v>
      </c>
      <c r="H1204" s="57">
        <f t="shared" si="94"/>
        <v>104.81280353184069</v>
      </c>
    </row>
    <row r="1205" spans="1:8" x14ac:dyDescent="0.25">
      <c r="A1205" s="1">
        <v>42291</v>
      </c>
      <c r="B1205" s="3">
        <v>81.889100999999997</v>
      </c>
      <c r="C1205" s="11">
        <f t="shared" si="92"/>
        <v>-9.5693295534404216E-3</v>
      </c>
      <c r="D1205" s="3">
        <v>105.93</v>
      </c>
      <c r="E1205" s="58">
        <f t="shared" si="90"/>
        <v>11059.3</v>
      </c>
      <c r="F1205" s="11">
        <f t="shared" si="93"/>
        <v>-1.5369134825739624E-4</v>
      </c>
      <c r="G1205" s="57">
        <f t="shared" si="91"/>
        <v>269.93815813394178</v>
      </c>
      <c r="H1205" s="57">
        <f t="shared" si="94"/>
        <v>104.79669471075124</v>
      </c>
    </row>
    <row r="1206" spans="1:8" x14ac:dyDescent="0.25">
      <c r="A1206" s="1">
        <v>42292</v>
      </c>
      <c r="B1206" s="3">
        <v>82.067121</v>
      </c>
      <c r="C1206" s="11">
        <f t="shared" si="92"/>
        <v>2.1739156716350278E-3</v>
      </c>
      <c r="D1206" s="3">
        <v>107.66999800000001</v>
      </c>
      <c r="E1206" s="58">
        <f t="shared" si="90"/>
        <v>11076.699979999999</v>
      </c>
      <c r="F1206" s="11">
        <f t="shared" si="93"/>
        <v>1.5733346595173422E-3</v>
      </c>
      <c r="G1206" s="57">
        <f t="shared" si="91"/>
        <v>270.52498092628144</v>
      </c>
      <c r="H1206" s="57">
        <f t="shared" si="94"/>
        <v>104.96157498274252</v>
      </c>
    </row>
    <row r="1207" spans="1:8" x14ac:dyDescent="0.25">
      <c r="A1207" s="1">
        <v>42293</v>
      </c>
      <c r="B1207" s="3">
        <v>83.204464000000002</v>
      </c>
      <c r="C1207" s="11">
        <f t="shared" si="92"/>
        <v>1.385869256946398E-2</v>
      </c>
      <c r="D1207" s="3">
        <v>108.120003</v>
      </c>
      <c r="E1207" s="58">
        <f t="shared" si="90"/>
        <v>11081.20003</v>
      </c>
      <c r="F1207" s="11">
        <f t="shared" si="93"/>
        <v>4.0626269630176951E-4</v>
      </c>
      <c r="G1207" s="57">
        <f t="shared" si="91"/>
        <v>274.27410346929889</v>
      </c>
      <c r="H1207" s="57">
        <f t="shared" si="94"/>
        <v>105.00421695520308</v>
      </c>
    </row>
    <row r="1208" spans="1:8" x14ac:dyDescent="0.25">
      <c r="A1208" s="1">
        <v>42296</v>
      </c>
      <c r="B1208" s="3">
        <v>83.965997000000002</v>
      </c>
      <c r="C1208" s="11">
        <f t="shared" si="92"/>
        <v>9.152549795885952E-3</v>
      </c>
      <c r="D1208" s="3">
        <v>108.739998</v>
      </c>
      <c r="E1208" s="58">
        <f t="shared" si="90"/>
        <v>11087.39998</v>
      </c>
      <c r="F1208" s="11">
        <f t="shared" si="93"/>
        <v>5.5950167700385533E-4</v>
      </c>
      <c r="G1208" s="57">
        <f t="shared" si="91"/>
        <v>276.78441085902364</v>
      </c>
      <c r="H1208" s="57">
        <f t="shared" si="94"/>
        <v>105.062966990682</v>
      </c>
    </row>
    <row r="1209" spans="1:8" x14ac:dyDescent="0.25">
      <c r="A1209" s="1">
        <v>42297</v>
      </c>
      <c r="B1209" s="3">
        <v>83.797869000000006</v>
      </c>
      <c r="C1209" s="11">
        <f t="shared" si="92"/>
        <v>-2.002334349701056E-3</v>
      </c>
      <c r="D1209" s="3">
        <v>108.18</v>
      </c>
      <c r="E1209" s="58">
        <f t="shared" si="90"/>
        <v>11081.8</v>
      </c>
      <c r="F1209" s="11">
        <f t="shared" si="93"/>
        <v>-5.0507603316398699E-4</v>
      </c>
      <c r="G1209" s="57">
        <f t="shared" si="91"/>
        <v>276.23019592569881</v>
      </c>
      <c r="H1209" s="57">
        <f t="shared" si="94"/>
        <v>105.00990220408191</v>
      </c>
    </row>
    <row r="1210" spans="1:8" x14ac:dyDescent="0.25">
      <c r="A1210" s="1">
        <v>42298</v>
      </c>
      <c r="B1210" s="3">
        <v>83.886875000000003</v>
      </c>
      <c r="C1210" s="11">
        <f t="shared" si="92"/>
        <v>1.0621511150838178E-3</v>
      </c>
      <c r="D1210" s="3">
        <v>107.519997</v>
      </c>
      <c r="E1210" s="58">
        <f t="shared" si="90"/>
        <v>11075.19997</v>
      </c>
      <c r="F1210" s="11">
        <f t="shared" si="93"/>
        <v>-5.9557382374700915E-4</v>
      </c>
      <c r="G1210" s="57">
        <f t="shared" si="91"/>
        <v>276.52359413632115</v>
      </c>
      <c r="H1210" s="57">
        <f t="shared" si="94"/>
        <v>104.94736105509493</v>
      </c>
    </row>
    <row r="1211" spans="1:8" x14ac:dyDescent="0.25">
      <c r="A1211" s="1">
        <v>42299</v>
      </c>
      <c r="B1211" s="3">
        <v>88.614288000000002</v>
      </c>
      <c r="C1211" s="11">
        <f t="shared" si="92"/>
        <v>5.6354620433768675E-2</v>
      </c>
      <c r="D1211" s="3">
        <v>109.709999</v>
      </c>
      <c r="E1211" s="58">
        <f t="shared" si="90"/>
        <v>11097.099990000001</v>
      </c>
      <c r="F1211" s="11">
        <f t="shared" si="93"/>
        <v>1.9773927386704288E-3</v>
      </c>
      <c r="G1211" s="57">
        <f t="shared" si="91"/>
        <v>292.106976324855</v>
      </c>
      <c r="H1211" s="57">
        <f t="shared" si="94"/>
        <v>105.15488320478789</v>
      </c>
    </row>
    <row r="1212" spans="1:8" x14ac:dyDescent="0.25">
      <c r="A1212" s="1">
        <v>42300</v>
      </c>
      <c r="B1212" s="3">
        <v>88.901099000000002</v>
      </c>
      <c r="C1212" s="11">
        <f t="shared" si="92"/>
        <v>3.2366225184814455E-3</v>
      </c>
      <c r="D1212" s="3">
        <v>112.779999</v>
      </c>
      <c r="E1212" s="58">
        <f t="shared" si="90"/>
        <v>11127.79999</v>
      </c>
      <c r="F1212" s="11">
        <f t="shared" si="93"/>
        <v>2.7664885445444118E-3</v>
      </c>
      <c r="G1212" s="57">
        <f t="shared" si="91"/>
        <v>293.05241634223353</v>
      </c>
      <c r="H1212" s="57">
        <f t="shared" si="94"/>
        <v>105.44579298457684</v>
      </c>
    </row>
    <row r="1213" spans="1:8" x14ac:dyDescent="0.25">
      <c r="A1213" s="1">
        <v>42303</v>
      </c>
      <c r="B1213" s="3">
        <v>88.891206999999994</v>
      </c>
      <c r="C1213" s="11">
        <f t="shared" si="92"/>
        <v>-1.1126971557469479E-4</v>
      </c>
      <c r="D1213" s="3">
        <v>112.849998</v>
      </c>
      <c r="E1213" s="58">
        <f t="shared" si="90"/>
        <v>11128.499980000001</v>
      </c>
      <c r="F1213" s="11">
        <f t="shared" si="93"/>
        <v>6.2904617321485508E-5</v>
      </c>
      <c r="G1213" s="57">
        <f t="shared" si="91"/>
        <v>293.01980848321864</v>
      </c>
      <c r="H1213" s="57">
        <f t="shared" si="94"/>
        <v>105.4524260118327</v>
      </c>
    </row>
    <row r="1214" spans="1:8" x14ac:dyDescent="0.25">
      <c r="A1214" s="1">
        <v>42304</v>
      </c>
      <c r="B1214" s="3">
        <v>89.494496999999996</v>
      </c>
      <c r="C1214" s="11">
        <f t="shared" si="92"/>
        <v>6.7868355078135149E-3</v>
      </c>
      <c r="D1214" s="3">
        <v>113.08000199999999</v>
      </c>
      <c r="E1214" s="58">
        <f t="shared" si="90"/>
        <v>11130.800020000001</v>
      </c>
      <c r="F1214" s="11">
        <f t="shared" si="93"/>
        <v>2.0668014594362976E-4</v>
      </c>
      <c r="G1214" s="57">
        <f t="shared" si="91"/>
        <v>295.00848572392528</v>
      </c>
      <c r="H1214" s="57">
        <f t="shared" si="94"/>
        <v>105.47422093463095</v>
      </c>
    </row>
    <row r="1215" spans="1:8" x14ac:dyDescent="0.25">
      <c r="A1215" s="1">
        <v>42305</v>
      </c>
      <c r="B1215" s="3">
        <v>89.929659000000001</v>
      </c>
      <c r="C1215" s="11">
        <f t="shared" si="92"/>
        <v>4.8624442238052405E-3</v>
      </c>
      <c r="D1215" s="3">
        <v>114.019997</v>
      </c>
      <c r="E1215" s="58">
        <f t="shared" si="90"/>
        <v>11140.19997</v>
      </c>
      <c r="F1215" s="11">
        <f t="shared" si="93"/>
        <v>8.4449904617000561E-4</v>
      </c>
      <c r="G1215" s="57">
        <f t="shared" si="91"/>
        <v>296.44294803130708</v>
      </c>
      <c r="H1215" s="57">
        <f t="shared" si="94"/>
        <v>105.56329381360577</v>
      </c>
    </row>
    <row r="1216" spans="1:8" x14ac:dyDescent="0.25">
      <c r="A1216" s="1">
        <v>42306</v>
      </c>
      <c r="B1216" s="3">
        <v>89.089010999999999</v>
      </c>
      <c r="C1216" s="11">
        <f t="shared" si="92"/>
        <v>-9.3478392929300623E-3</v>
      </c>
      <c r="D1216" s="3">
        <v>113.839996</v>
      </c>
      <c r="E1216" s="58">
        <f t="shared" si="90"/>
        <v>11138.399960000001</v>
      </c>
      <c r="F1216" s="11">
        <f t="shared" si="93"/>
        <v>-1.6157788952140504E-4</v>
      </c>
      <c r="G1216" s="57">
        <f t="shared" si="91"/>
        <v>293.67184699358802</v>
      </c>
      <c r="H1216" s="57">
        <f t="shared" si="94"/>
        <v>105.54623711938044</v>
      </c>
    </row>
    <row r="1217" spans="1:8" x14ac:dyDescent="0.25">
      <c r="A1217" s="1">
        <v>42307</v>
      </c>
      <c r="B1217" s="3">
        <v>88.386823000000007</v>
      </c>
      <c r="C1217" s="11">
        <f t="shared" si="92"/>
        <v>-7.8818699648601168E-3</v>
      </c>
      <c r="D1217" s="3">
        <v>113.33000199999999</v>
      </c>
      <c r="E1217" s="58">
        <f t="shared" si="90"/>
        <v>11133.300020000001</v>
      </c>
      <c r="F1217" s="11">
        <f t="shared" si="93"/>
        <v>-4.5787007274966451E-4</v>
      </c>
      <c r="G1217" s="57">
        <f t="shared" si="91"/>
        <v>291.35716368324427</v>
      </c>
      <c r="H1217" s="57">
        <f t="shared" si="94"/>
        <v>105.49791065611213</v>
      </c>
    </row>
    <row r="1218" spans="1:8" x14ac:dyDescent="0.25">
      <c r="A1218" s="1">
        <v>42310</v>
      </c>
      <c r="B1218" s="3">
        <v>88.159350000000003</v>
      </c>
      <c r="C1218" s="11">
        <f t="shared" si="92"/>
        <v>-2.5736076066452049E-3</v>
      </c>
      <c r="D1218" s="3">
        <v>114.610001</v>
      </c>
      <c r="E1218" s="58">
        <f t="shared" si="90"/>
        <v>11146.10001</v>
      </c>
      <c r="F1218" s="11">
        <f t="shared" si="93"/>
        <v>1.1497031407583971E-3</v>
      </c>
      <c r="G1218" s="57">
        <f t="shared" si="91"/>
        <v>290.6073246705385</v>
      </c>
      <c r="H1218" s="57">
        <f t="shared" si="94"/>
        <v>105.6192019353369</v>
      </c>
    </row>
    <row r="1219" spans="1:8" x14ac:dyDescent="0.25">
      <c r="A1219" s="1">
        <v>42311</v>
      </c>
      <c r="B1219" s="3">
        <v>87.259365000000003</v>
      </c>
      <c r="C1219" s="11">
        <f t="shared" si="92"/>
        <v>-1.0208616556269992E-2</v>
      </c>
      <c r="D1219" s="3">
        <v>115.010002</v>
      </c>
      <c r="E1219" s="58">
        <f t="shared" ref="E1219:E1259" si="95">10000+(10*D1219)</f>
        <v>11150.10002</v>
      </c>
      <c r="F1219" s="11">
        <f t="shared" si="93"/>
        <v>3.5887081547905002E-4</v>
      </c>
      <c r="G1219" s="57">
        <f t="shared" ref="G1219:G1259" si="96">G1218*(1+C1219)</f>
        <v>287.64062592453348</v>
      </c>
      <c r="H1219" s="57">
        <f t="shared" si="94"/>
        <v>105.6571055844657</v>
      </c>
    </row>
    <row r="1220" spans="1:8" x14ac:dyDescent="0.25">
      <c r="A1220" s="1">
        <v>42312</v>
      </c>
      <c r="B1220" s="3">
        <v>87.209912000000003</v>
      </c>
      <c r="C1220" s="11">
        <f t="shared" ref="C1220:C1259" si="97">(B1220-B1219)/B1219</f>
        <v>-5.667357308868767E-4</v>
      </c>
      <c r="D1220" s="3">
        <v>115.019997</v>
      </c>
      <c r="E1220" s="58">
        <f t="shared" si="95"/>
        <v>11150.19997</v>
      </c>
      <c r="F1220" s="11">
        <f t="shared" ref="F1220:F1259" si="98">(E1220-E1219)/E1219</f>
        <v>8.9640451494181237E-6</v>
      </c>
      <c r="G1220" s="57">
        <f t="shared" si="96"/>
        <v>287.47760970416738</v>
      </c>
      <c r="H1220" s="57">
        <f t="shared" ref="H1220:H1259" si="99">H1219*(1+F1220)</f>
        <v>105.65805269953051</v>
      </c>
    </row>
    <row r="1221" spans="1:8" x14ac:dyDescent="0.25">
      <c r="A1221" s="1">
        <v>42313</v>
      </c>
      <c r="B1221" s="3">
        <v>86.735189000000005</v>
      </c>
      <c r="C1221" s="11">
        <f t="shared" si="97"/>
        <v>-5.4434523451875206E-3</v>
      </c>
      <c r="D1221" s="3">
        <v>114.709999</v>
      </c>
      <c r="E1221" s="58">
        <f t="shared" si="95"/>
        <v>11147.099990000001</v>
      </c>
      <c r="F1221" s="11">
        <f t="shared" si="98"/>
        <v>-2.7802012594748559E-4</v>
      </c>
      <c r="G1221" s="57">
        <f t="shared" si="96"/>
        <v>285.91273903543436</v>
      </c>
      <c r="H1221" s="57">
        <f t="shared" si="99"/>
        <v>105.62867763441163</v>
      </c>
    </row>
    <row r="1222" spans="1:8" x14ac:dyDescent="0.25">
      <c r="A1222" s="1">
        <v>42314</v>
      </c>
      <c r="B1222" s="3">
        <v>85.311036000000001</v>
      </c>
      <c r="C1222" s="11">
        <f t="shared" si="97"/>
        <v>-1.6419552622408004E-2</v>
      </c>
      <c r="D1222" s="3">
        <v>114.790001</v>
      </c>
      <c r="E1222" s="58">
        <f t="shared" si="95"/>
        <v>11147.900009999999</v>
      </c>
      <c r="F1222" s="11">
        <f t="shared" si="98"/>
        <v>7.1769339174893964E-5</v>
      </c>
      <c r="G1222" s="57">
        <f t="shared" si="96"/>
        <v>281.21817977142524</v>
      </c>
      <c r="H1222" s="57">
        <f t="shared" si="99"/>
        <v>105.63625853480337</v>
      </c>
    </row>
    <row r="1223" spans="1:8" x14ac:dyDescent="0.25">
      <c r="A1223" s="1">
        <v>42317</v>
      </c>
      <c r="B1223" s="3">
        <v>84.954995999999994</v>
      </c>
      <c r="C1223" s="11">
        <f t="shared" si="97"/>
        <v>-4.1734342553290203E-3</v>
      </c>
      <c r="D1223" s="3">
        <v>113.57</v>
      </c>
      <c r="E1223" s="58">
        <f t="shared" si="95"/>
        <v>11135.7</v>
      </c>
      <c r="F1223" s="11">
        <f t="shared" si="98"/>
        <v>-1.0943774153925746E-3</v>
      </c>
      <c r="G1223" s="57">
        <f t="shared" si="96"/>
        <v>280.04453418674592</v>
      </c>
      <c r="H1223" s="57">
        <f t="shared" si="99"/>
        <v>105.52065259921632</v>
      </c>
    </row>
    <row r="1224" spans="1:8" x14ac:dyDescent="0.25">
      <c r="A1224" s="1">
        <v>42318</v>
      </c>
      <c r="B1224" s="3">
        <v>86.181352000000004</v>
      </c>
      <c r="C1224" s="11">
        <f t="shared" si="97"/>
        <v>1.4435360576086777E-2</v>
      </c>
      <c r="D1224" s="3">
        <v>113.279999</v>
      </c>
      <c r="E1224" s="58">
        <f t="shared" si="95"/>
        <v>11132.79999</v>
      </c>
      <c r="F1224" s="11">
        <f t="shared" si="98"/>
        <v>-2.6042458040367487E-4</v>
      </c>
      <c r="G1224" s="57">
        <f t="shared" si="96"/>
        <v>284.08707801509382</v>
      </c>
      <c r="H1224" s="57">
        <f t="shared" si="99"/>
        <v>105.49317242753925</v>
      </c>
    </row>
    <row r="1225" spans="1:8" x14ac:dyDescent="0.25">
      <c r="A1225" s="1">
        <v>42319</v>
      </c>
      <c r="B1225" s="3">
        <v>87.506614999999996</v>
      </c>
      <c r="C1225" s="11">
        <f t="shared" si="97"/>
        <v>1.5377607443429206E-2</v>
      </c>
      <c r="D1225" s="3">
        <v>113.139999</v>
      </c>
      <c r="E1225" s="58">
        <f t="shared" si="95"/>
        <v>11131.39999</v>
      </c>
      <c r="F1225" s="11">
        <f t="shared" si="98"/>
        <v>-1.2575452727590377E-4</v>
      </c>
      <c r="G1225" s="57">
        <f t="shared" si="96"/>
        <v>288.4556575805608</v>
      </c>
      <c r="H1225" s="57">
        <f t="shared" si="99"/>
        <v>105.47990618350978</v>
      </c>
    </row>
    <row r="1226" spans="1:8" x14ac:dyDescent="0.25">
      <c r="A1226" s="1">
        <v>42320</v>
      </c>
      <c r="B1226" s="3">
        <v>85.864873000000003</v>
      </c>
      <c r="C1226" s="11">
        <f t="shared" si="97"/>
        <v>-1.8761347356425494E-2</v>
      </c>
      <c r="D1226" s="3">
        <v>112.040001</v>
      </c>
      <c r="E1226" s="58">
        <f t="shared" si="95"/>
        <v>11120.400009999999</v>
      </c>
      <c r="F1226" s="11">
        <f t="shared" si="98"/>
        <v>-9.8819375908533002E-4</v>
      </c>
      <c r="G1226" s="57">
        <f t="shared" si="96"/>
        <v>283.04384079176577</v>
      </c>
      <c r="H1226" s="57">
        <f t="shared" si="99"/>
        <v>105.37567159851034</v>
      </c>
    </row>
    <row r="1227" spans="1:8" x14ac:dyDescent="0.25">
      <c r="A1227" s="1">
        <v>42321</v>
      </c>
      <c r="B1227" s="3">
        <v>85.904433999999995</v>
      </c>
      <c r="C1227" s="11">
        <f t="shared" si="97"/>
        <v>4.6073555597050687E-4</v>
      </c>
      <c r="D1227" s="3">
        <v>109.839996</v>
      </c>
      <c r="E1227" s="58">
        <f t="shared" si="95"/>
        <v>11098.399960000001</v>
      </c>
      <c r="F1227" s="11">
        <f t="shared" si="98"/>
        <v>-1.9783505971201786E-3</v>
      </c>
      <c r="G1227" s="57">
        <f t="shared" si="96"/>
        <v>283.17424915311699</v>
      </c>
      <c r="H1227" s="57">
        <f t="shared" si="99"/>
        <v>105.16720157568149</v>
      </c>
    </row>
    <row r="1228" spans="1:8" x14ac:dyDescent="0.25">
      <c r="A1228" s="1">
        <v>42324</v>
      </c>
      <c r="B1228" s="3">
        <v>87.051668000000006</v>
      </c>
      <c r="C1228" s="11">
        <f t="shared" si="97"/>
        <v>1.3354770488331391E-2</v>
      </c>
      <c r="D1228" s="3">
        <v>111.41999800000001</v>
      </c>
      <c r="E1228" s="58">
        <f t="shared" si="95"/>
        <v>11114.199979999999</v>
      </c>
      <c r="F1228" s="11">
        <f t="shared" si="98"/>
        <v>1.4236304383464268E-3</v>
      </c>
      <c r="G1228" s="57">
        <f t="shared" si="96"/>
        <v>286.95597625876246</v>
      </c>
      <c r="H1228" s="57">
        <f t="shared" si="99"/>
        <v>105.31692080496033</v>
      </c>
    </row>
    <row r="1229" spans="1:8" x14ac:dyDescent="0.25">
      <c r="A1229" s="1">
        <v>42325</v>
      </c>
      <c r="B1229" s="3">
        <v>86.201136000000005</v>
      </c>
      <c r="C1229" s="11">
        <f t="shared" si="97"/>
        <v>-9.7704273742348184E-3</v>
      </c>
      <c r="D1229" s="3">
        <v>111.489998</v>
      </c>
      <c r="E1229" s="58">
        <f t="shared" si="95"/>
        <v>11114.89998</v>
      </c>
      <c r="F1229" s="11">
        <f t="shared" si="98"/>
        <v>6.2982490980941275E-5</v>
      </c>
      <c r="G1229" s="57">
        <f t="shared" si="96"/>
        <v>284.15229373312354</v>
      </c>
      <c r="H1229" s="57">
        <f t="shared" si="99"/>
        <v>105.32355392697508</v>
      </c>
    </row>
    <row r="1230" spans="1:8" x14ac:dyDescent="0.25">
      <c r="A1230" s="1">
        <v>42326</v>
      </c>
      <c r="B1230" s="3">
        <v>87.793418000000003</v>
      </c>
      <c r="C1230" s="11">
        <f t="shared" si="97"/>
        <v>1.8471705523695155E-2</v>
      </c>
      <c r="D1230" s="3">
        <v>113.629997</v>
      </c>
      <c r="E1230" s="58">
        <f t="shared" si="95"/>
        <v>11136.29997</v>
      </c>
      <c r="F1230" s="11">
        <f t="shared" si="98"/>
        <v>1.9253425616520832E-3</v>
      </c>
      <c r="G1230" s="57">
        <f t="shared" si="96"/>
        <v>289.40107122684435</v>
      </c>
      <c r="H1230" s="57">
        <f t="shared" si="99"/>
        <v>105.52633784809515</v>
      </c>
    </row>
    <row r="1231" spans="1:8" x14ac:dyDescent="0.25">
      <c r="A1231" s="1">
        <v>42327</v>
      </c>
      <c r="B1231" s="3">
        <v>88.337370000000007</v>
      </c>
      <c r="C1231" s="11">
        <f t="shared" si="97"/>
        <v>6.195817549784933E-3</v>
      </c>
      <c r="D1231" s="3">
        <v>113.709999</v>
      </c>
      <c r="E1231" s="58">
        <f t="shared" si="95"/>
        <v>11137.099990000001</v>
      </c>
      <c r="F1231" s="11">
        <f t="shared" si="98"/>
        <v>7.1838941314058925E-5</v>
      </c>
      <c r="G1231" s="57">
        <f t="shared" si="96"/>
        <v>291.19414746287822</v>
      </c>
      <c r="H1231" s="57">
        <f t="shared" si="99"/>
        <v>105.53391874848691</v>
      </c>
    </row>
    <row r="1232" spans="1:8" x14ac:dyDescent="0.25">
      <c r="A1232" s="1">
        <v>42328</v>
      </c>
      <c r="B1232" s="3">
        <v>86.913208999999995</v>
      </c>
      <c r="C1232" s="11">
        <f t="shared" si="97"/>
        <v>-1.6121840620792902E-2</v>
      </c>
      <c r="D1232" s="3">
        <v>114.480003</v>
      </c>
      <c r="E1232" s="58">
        <f t="shared" si="95"/>
        <v>11144.80003</v>
      </c>
      <c r="F1232" s="11">
        <f t="shared" si="98"/>
        <v>6.9138644772100285E-4</v>
      </c>
      <c r="G1232" s="57">
        <f t="shared" si="96"/>
        <v>286.49956182777402</v>
      </c>
      <c r="H1232" s="57">
        <f t="shared" si="99"/>
        <v>105.60688346968449</v>
      </c>
    </row>
    <row r="1233" spans="1:8" x14ac:dyDescent="0.25">
      <c r="A1233" s="1">
        <v>42331</v>
      </c>
      <c r="B1233" s="3">
        <v>88.159350000000003</v>
      </c>
      <c r="C1233" s="11">
        <f t="shared" si="97"/>
        <v>1.4337763089612866E-2</v>
      </c>
      <c r="D1233" s="3">
        <v>114.150002</v>
      </c>
      <c r="E1233" s="58">
        <f t="shared" si="95"/>
        <v>11141.500019999999</v>
      </c>
      <c r="F1233" s="11">
        <f t="shared" si="98"/>
        <v>-2.9610311455725944E-4</v>
      </c>
      <c r="G1233" s="57">
        <f t="shared" si="96"/>
        <v>290.60732467053856</v>
      </c>
      <c r="H1233" s="57">
        <f t="shared" si="99"/>
        <v>105.57561294257043</v>
      </c>
    </row>
    <row r="1234" spans="1:8" x14ac:dyDescent="0.25">
      <c r="A1234" s="1">
        <v>42332</v>
      </c>
      <c r="B1234" s="3">
        <v>88.456052</v>
      </c>
      <c r="C1234" s="11">
        <f t="shared" si="97"/>
        <v>3.3655193691876839E-3</v>
      </c>
      <c r="D1234" s="3">
        <v>114.050003</v>
      </c>
      <c r="E1234" s="58">
        <f t="shared" si="95"/>
        <v>11140.500029999999</v>
      </c>
      <c r="F1234" s="11">
        <f t="shared" si="98"/>
        <v>-8.9753623677707683E-5</v>
      </c>
      <c r="G1234" s="57">
        <f t="shared" si="96"/>
        <v>291.58536925054506</v>
      </c>
      <c r="H1234" s="57">
        <f t="shared" si="99"/>
        <v>105.56613714873684</v>
      </c>
    </row>
    <row r="1235" spans="1:8" x14ac:dyDescent="0.25">
      <c r="A1235" s="1">
        <v>42333</v>
      </c>
      <c r="B1235" s="3">
        <v>88.802200999999997</v>
      </c>
      <c r="C1235" s="11">
        <f t="shared" si="97"/>
        <v>3.9132313976662321E-3</v>
      </c>
      <c r="D1235" s="3">
        <v>114.150002</v>
      </c>
      <c r="E1235" s="58">
        <f t="shared" si="95"/>
        <v>11141.500019999999</v>
      </c>
      <c r="F1235" s="11">
        <f t="shared" si="98"/>
        <v>8.9761680113765297E-5</v>
      </c>
      <c r="G1235" s="57">
        <f t="shared" si="96"/>
        <v>292.72641027259635</v>
      </c>
      <c r="H1235" s="57">
        <f t="shared" si="99"/>
        <v>105.57561294257044</v>
      </c>
    </row>
    <row r="1236" spans="1:8" x14ac:dyDescent="0.25">
      <c r="A1236" s="1">
        <v>42335</v>
      </c>
      <c r="B1236" s="3">
        <v>89.573617999999996</v>
      </c>
      <c r="C1236" s="11">
        <f t="shared" si="97"/>
        <v>8.686913064238121E-3</v>
      </c>
      <c r="D1236" s="3">
        <v>114.30999799999999</v>
      </c>
      <c r="E1236" s="58">
        <f t="shared" si="95"/>
        <v>11143.099979999999</v>
      </c>
      <c r="F1236" s="11">
        <f t="shared" si="98"/>
        <v>1.4360364377574676E-4</v>
      </c>
      <c r="G1236" s="57">
        <f t="shared" si="96"/>
        <v>295.2692991502409</v>
      </c>
      <c r="H1236" s="57">
        <f t="shared" si="99"/>
        <v>105.59077398528284</v>
      </c>
    </row>
    <row r="1237" spans="1:8" x14ac:dyDescent="0.25">
      <c r="A1237" s="1">
        <v>42338</v>
      </c>
      <c r="B1237" s="3">
        <v>88.762640000000005</v>
      </c>
      <c r="C1237" s="11">
        <f t="shared" si="97"/>
        <v>-9.0537595567479652E-3</v>
      </c>
      <c r="D1237" s="3">
        <v>114.019997</v>
      </c>
      <c r="E1237" s="58">
        <f t="shared" si="95"/>
        <v>11140.19997</v>
      </c>
      <c r="F1237" s="11">
        <f t="shared" si="98"/>
        <v>-2.6025163600832952E-4</v>
      </c>
      <c r="G1237" s="57">
        <f t="shared" si="96"/>
        <v>292.59600191124514</v>
      </c>
      <c r="H1237" s="57">
        <f t="shared" si="99"/>
        <v>105.56329381360578</v>
      </c>
    </row>
    <row r="1238" spans="1:8" x14ac:dyDescent="0.25">
      <c r="A1238" s="1">
        <v>42339</v>
      </c>
      <c r="B1238" s="3">
        <v>90.631846999999993</v>
      </c>
      <c r="C1238" s="11">
        <f t="shared" si="97"/>
        <v>2.1058488120677669E-2</v>
      </c>
      <c r="D1238" s="3">
        <v>115.160004</v>
      </c>
      <c r="E1238" s="58">
        <f t="shared" si="95"/>
        <v>11151.600039999999</v>
      </c>
      <c r="F1238" s="11">
        <f t="shared" si="98"/>
        <v>1.0233272320693976E-3</v>
      </c>
      <c r="G1238" s="57">
        <f t="shared" si="96"/>
        <v>298.75763134165089</v>
      </c>
      <c r="H1238" s="57">
        <f t="shared" si="99"/>
        <v>105.67131960687219</v>
      </c>
    </row>
    <row r="1239" spans="1:8" x14ac:dyDescent="0.25">
      <c r="A1239" s="1">
        <v>42340</v>
      </c>
      <c r="B1239" s="3">
        <v>89.850537000000003</v>
      </c>
      <c r="C1239" s="11">
        <f t="shared" si="97"/>
        <v>-8.6207004034684481E-3</v>
      </c>
      <c r="D1239" s="3">
        <v>114.449997</v>
      </c>
      <c r="E1239" s="58">
        <f t="shared" si="95"/>
        <v>11144.499970000001</v>
      </c>
      <c r="F1239" s="11">
        <f t="shared" si="98"/>
        <v>-6.3668621314709527E-4</v>
      </c>
      <c r="G1239" s="57">
        <f t="shared" si="96"/>
        <v>296.18213130860465</v>
      </c>
      <c r="H1239" s="57">
        <f t="shared" si="99"/>
        <v>105.60404013455344</v>
      </c>
    </row>
    <row r="1240" spans="1:8" x14ac:dyDescent="0.25">
      <c r="A1240" s="1">
        <v>42341</v>
      </c>
      <c r="B1240" s="3">
        <v>88.802200999999997</v>
      </c>
      <c r="C1240" s="11">
        <f t="shared" si="97"/>
        <v>-1.166755408484655E-2</v>
      </c>
      <c r="D1240" s="3">
        <v>112.510002</v>
      </c>
      <c r="E1240" s="58">
        <f t="shared" si="95"/>
        <v>11125.10002</v>
      </c>
      <c r="F1240" s="11">
        <f t="shared" si="98"/>
        <v>-1.7407645073555416E-3</v>
      </c>
      <c r="G1240" s="57">
        <f t="shared" si="96"/>
        <v>292.72641027259641</v>
      </c>
      <c r="H1240" s="57">
        <f t="shared" si="99"/>
        <v>105.42020836965386</v>
      </c>
    </row>
    <row r="1241" spans="1:8" x14ac:dyDescent="0.25">
      <c r="A1241" s="1">
        <v>42342</v>
      </c>
      <c r="B1241" s="3">
        <v>91.403265000000005</v>
      </c>
      <c r="C1241" s="11">
        <f t="shared" si="97"/>
        <v>2.9290535264998759E-2</v>
      </c>
      <c r="D1241" s="3">
        <v>115.139999</v>
      </c>
      <c r="E1241" s="58">
        <f t="shared" si="95"/>
        <v>11151.39999</v>
      </c>
      <c r="F1241" s="11">
        <f t="shared" si="98"/>
        <v>2.3640209933141823E-3</v>
      </c>
      <c r="G1241" s="57">
        <f t="shared" si="96"/>
        <v>301.30052351568241</v>
      </c>
      <c r="H1241" s="57">
        <f t="shared" si="99"/>
        <v>105.66942395535929</v>
      </c>
    </row>
    <row r="1242" spans="1:8" x14ac:dyDescent="0.25">
      <c r="A1242" s="1">
        <v>42345</v>
      </c>
      <c r="B1242" s="3">
        <v>90.809866999999997</v>
      </c>
      <c r="C1242" s="11">
        <f t="shared" si="97"/>
        <v>-6.4920875638305436E-3</v>
      </c>
      <c r="D1242" s="3">
        <v>114.620003</v>
      </c>
      <c r="E1242" s="58">
        <f t="shared" si="95"/>
        <v>11146.20003</v>
      </c>
      <c r="F1242" s="11">
        <f t="shared" si="98"/>
        <v>-4.6630557639964262E-4</v>
      </c>
      <c r="G1242" s="57">
        <f t="shared" si="96"/>
        <v>299.34445413399061</v>
      </c>
      <c r="H1242" s="57">
        <f t="shared" si="99"/>
        <v>105.62014971371397</v>
      </c>
    </row>
    <row r="1243" spans="1:8" x14ac:dyDescent="0.25">
      <c r="A1243" s="1">
        <v>42346</v>
      </c>
      <c r="B1243" s="3">
        <v>91.541724000000002</v>
      </c>
      <c r="C1243" s="11">
        <f t="shared" si="97"/>
        <v>8.0592233440888658E-3</v>
      </c>
      <c r="D1243" s="3">
        <v>114.629997</v>
      </c>
      <c r="E1243" s="58">
        <f t="shared" si="95"/>
        <v>11146.29997</v>
      </c>
      <c r="F1243" s="11">
        <f t="shared" si="98"/>
        <v>8.9662844495049441E-6</v>
      </c>
      <c r="G1243" s="57">
        <f t="shared" si="96"/>
        <v>301.7569379466708</v>
      </c>
      <c r="H1243" s="57">
        <f t="shared" si="99"/>
        <v>105.62109673401991</v>
      </c>
    </row>
    <row r="1244" spans="1:8" x14ac:dyDescent="0.25">
      <c r="A1244" s="1">
        <v>42347</v>
      </c>
      <c r="B1244" s="3">
        <v>89.939550999999994</v>
      </c>
      <c r="C1244" s="11">
        <f t="shared" si="97"/>
        <v>-1.7502106471143232E-2</v>
      </c>
      <c r="D1244" s="3">
        <v>112.889999</v>
      </c>
      <c r="E1244" s="58">
        <f t="shared" si="95"/>
        <v>11128.89999</v>
      </c>
      <c r="F1244" s="11">
        <f t="shared" si="98"/>
        <v>-1.5610543451039154E-3</v>
      </c>
      <c r="G1244" s="57">
        <f t="shared" si="96"/>
        <v>296.47555589032203</v>
      </c>
      <c r="H1244" s="57">
        <f t="shared" si="99"/>
        <v>105.45621646202864</v>
      </c>
    </row>
    <row r="1245" spans="1:8" x14ac:dyDescent="0.25">
      <c r="A1245" s="1">
        <v>42348</v>
      </c>
      <c r="B1245" s="3">
        <v>90.555987999999999</v>
      </c>
      <c r="C1245" s="11">
        <f t="shared" si="97"/>
        <v>6.8539034623377746E-3</v>
      </c>
      <c r="D1245" s="3">
        <v>113.400002</v>
      </c>
      <c r="E1245" s="58">
        <f t="shared" si="95"/>
        <v>11134.000019999999</v>
      </c>
      <c r="F1245" s="11">
        <f t="shared" si="98"/>
        <v>4.582690117246355E-4</v>
      </c>
      <c r="G1245" s="57">
        <f t="shared" si="96"/>
        <v>298.50757072933726</v>
      </c>
      <c r="H1245" s="57">
        <f t="shared" si="99"/>
        <v>105.50454377812692</v>
      </c>
    </row>
    <row r="1246" spans="1:8" x14ac:dyDescent="0.25">
      <c r="A1246" s="1">
        <v>42349</v>
      </c>
      <c r="B1246" s="3">
        <v>89.919670999999994</v>
      </c>
      <c r="C1246" s="11">
        <f t="shared" si="97"/>
        <v>-7.0267799408251759E-3</v>
      </c>
      <c r="D1246" s="3">
        <v>110.790001</v>
      </c>
      <c r="E1246" s="58">
        <f t="shared" si="95"/>
        <v>11107.900009999999</v>
      </c>
      <c r="F1246" s="11">
        <f t="shared" si="98"/>
        <v>-2.3441719016630749E-3</v>
      </c>
      <c r="G1246" s="57">
        <f t="shared" si="96"/>
        <v>296.41002371915192</v>
      </c>
      <c r="H1246" s="57">
        <f t="shared" si="99"/>
        <v>105.25722299110446</v>
      </c>
    </row>
    <row r="1247" spans="1:8" x14ac:dyDescent="0.25">
      <c r="A1247" s="1">
        <v>42352</v>
      </c>
      <c r="B1247" s="3">
        <v>91.301672999999994</v>
      </c>
      <c r="C1247" s="11">
        <f t="shared" si="97"/>
        <v>1.536929555714233E-2</v>
      </c>
      <c r="D1247" s="3">
        <v>111.629997</v>
      </c>
      <c r="E1247" s="58">
        <f t="shared" si="95"/>
        <v>11116.29997</v>
      </c>
      <c r="F1247" s="11">
        <f t="shared" si="98"/>
        <v>7.5621494543869658E-4</v>
      </c>
      <c r="G1247" s="57">
        <f t="shared" si="96"/>
        <v>300.9656369797911</v>
      </c>
      <c r="H1247" s="57">
        <f t="shared" si="99"/>
        <v>105.33682007624571</v>
      </c>
    </row>
    <row r="1248" spans="1:8" x14ac:dyDescent="0.25">
      <c r="A1248" s="1">
        <v>42353</v>
      </c>
      <c r="B1248" s="3">
        <v>92.793042999999997</v>
      </c>
      <c r="C1248" s="11">
        <f t="shared" si="97"/>
        <v>1.6334530912703028E-2</v>
      </c>
      <c r="D1248" s="3">
        <v>112.30999799999999</v>
      </c>
      <c r="E1248" s="58">
        <f t="shared" si="95"/>
        <v>11123.099979999999</v>
      </c>
      <c r="F1248" s="11">
        <f t="shared" si="98"/>
        <v>6.1171523063883462E-4</v>
      </c>
      <c r="G1248" s="57">
        <f t="shared" si="96"/>
        <v>305.88176948069884</v>
      </c>
      <c r="H1248" s="57">
        <f t="shared" si="99"/>
        <v>105.40125621343341</v>
      </c>
    </row>
    <row r="1249" spans="1:8" x14ac:dyDescent="0.25">
      <c r="A1249" s="1">
        <v>42354</v>
      </c>
      <c r="B1249" s="3">
        <v>93.538728000000006</v>
      </c>
      <c r="C1249" s="11">
        <f t="shared" si="97"/>
        <v>8.0360011471981678E-3</v>
      </c>
      <c r="D1249" s="3">
        <v>113.980003</v>
      </c>
      <c r="E1249" s="58">
        <f t="shared" si="95"/>
        <v>11139.80003</v>
      </c>
      <c r="F1249" s="11">
        <f t="shared" si="98"/>
        <v>1.5013845088175937E-3</v>
      </c>
      <c r="G1249" s="57">
        <f t="shared" si="96"/>
        <v>308.33983573115279</v>
      </c>
      <c r="H1249" s="57">
        <f t="shared" si="99"/>
        <v>105.55950402672218</v>
      </c>
    </row>
    <row r="1250" spans="1:8" x14ac:dyDescent="0.25">
      <c r="A1250" s="1">
        <v>42355</v>
      </c>
      <c r="B1250" s="3">
        <v>92.494765999999998</v>
      </c>
      <c r="C1250" s="11">
        <f t="shared" si="97"/>
        <v>-1.1160746167085012E-2</v>
      </c>
      <c r="D1250" s="3">
        <v>112.32</v>
      </c>
      <c r="E1250" s="58">
        <f t="shared" si="95"/>
        <v>11123.2</v>
      </c>
      <c r="F1250" s="11">
        <f t="shared" si="98"/>
        <v>-1.4901551154684063E-3</v>
      </c>
      <c r="G1250" s="57">
        <f t="shared" si="96"/>
        <v>304.89853309135668</v>
      </c>
      <c r="H1250" s="57">
        <f t="shared" si="99"/>
        <v>105.40220399181045</v>
      </c>
    </row>
    <row r="1251" spans="1:8" x14ac:dyDescent="0.25">
      <c r="A1251" s="1">
        <v>42356</v>
      </c>
      <c r="B1251" s="3">
        <v>91.112763000000001</v>
      </c>
      <c r="C1251" s="11">
        <f t="shared" si="97"/>
        <v>-1.494141841496196E-2</v>
      </c>
      <c r="D1251" s="3">
        <v>109.83000199999999</v>
      </c>
      <c r="E1251" s="58">
        <f t="shared" si="95"/>
        <v>11098.300020000001</v>
      </c>
      <c r="F1251" s="11">
        <f t="shared" si="98"/>
        <v>-2.238562643843511E-3</v>
      </c>
      <c r="G1251" s="57">
        <f t="shared" si="96"/>
        <v>300.34291653433058</v>
      </c>
      <c r="H1251" s="57">
        <f t="shared" si="99"/>
        <v>105.16625455537562</v>
      </c>
    </row>
    <row r="1252" spans="1:8" x14ac:dyDescent="0.25">
      <c r="A1252" s="1">
        <v>42359</v>
      </c>
      <c r="B1252" s="3">
        <v>91.649658000000002</v>
      </c>
      <c r="C1252" s="11">
        <f t="shared" si="97"/>
        <v>5.892643163504999E-3</v>
      </c>
      <c r="D1252" s="3">
        <v>111.050003</v>
      </c>
      <c r="E1252" s="58">
        <f t="shared" si="95"/>
        <v>11110.500029999999</v>
      </c>
      <c r="F1252" s="11">
        <f t="shared" si="98"/>
        <v>1.0992683544338582E-3</v>
      </c>
      <c r="G1252" s="57">
        <f t="shared" si="96"/>
        <v>302.11273016815375</v>
      </c>
      <c r="H1252" s="57">
        <f t="shared" si="99"/>
        <v>105.28186049096269</v>
      </c>
    </row>
    <row r="1253" spans="1:8" x14ac:dyDescent="0.25">
      <c r="A1253" s="1">
        <v>42360</v>
      </c>
      <c r="B1253" s="3">
        <v>93.001834000000002</v>
      </c>
      <c r="C1253" s="11">
        <f t="shared" si="97"/>
        <v>1.4753748453703995E-2</v>
      </c>
      <c r="D1253" s="3">
        <v>111.779999</v>
      </c>
      <c r="E1253" s="58">
        <f t="shared" si="95"/>
        <v>11117.79999</v>
      </c>
      <c r="F1253" s="11">
        <f t="shared" si="98"/>
        <v>6.5703253501546346E-4</v>
      </c>
      <c r="G1253" s="57">
        <f t="shared" si="96"/>
        <v>306.57002539371643</v>
      </c>
      <c r="H1253" s="57">
        <f t="shared" si="99"/>
        <v>105.35103409865221</v>
      </c>
    </row>
    <row r="1254" spans="1:8" x14ac:dyDescent="0.25">
      <c r="A1254" s="1">
        <v>42361</v>
      </c>
      <c r="B1254" s="3">
        <v>93.310047999999995</v>
      </c>
      <c r="C1254" s="11">
        <f t="shared" si="97"/>
        <v>3.3140636774968593E-3</v>
      </c>
      <c r="D1254" s="3">
        <v>112.610001</v>
      </c>
      <c r="E1254" s="58">
        <f t="shared" si="95"/>
        <v>11126.10001</v>
      </c>
      <c r="F1254" s="11">
        <f t="shared" si="98"/>
        <v>7.4655237614151273E-4</v>
      </c>
      <c r="G1254" s="57">
        <f t="shared" si="96"/>
        <v>307.58601797948302</v>
      </c>
      <c r="H1254" s="57">
        <f t="shared" si="99"/>
        <v>105.42968416348751</v>
      </c>
    </row>
    <row r="1255" spans="1:8" x14ac:dyDescent="0.25">
      <c r="A1255" s="1">
        <v>42362</v>
      </c>
      <c r="B1255" s="3">
        <v>93.379644999999996</v>
      </c>
      <c r="C1255" s="11">
        <f t="shared" si="97"/>
        <v>7.4586822632436854E-4</v>
      </c>
      <c r="D1255" s="3">
        <v>112.589996</v>
      </c>
      <c r="E1255" s="58">
        <f t="shared" si="95"/>
        <v>11125.899960000001</v>
      </c>
      <c r="F1255" s="11">
        <f t="shared" si="98"/>
        <v>-1.7980244633758645E-5</v>
      </c>
      <c r="G1255" s="57">
        <f t="shared" si="96"/>
        <v>307.81543661715557</v>
      </c>
      <c r="H1255" s="57">
        <f t="shared" si="99"/>
        <v>105.4277885119746</v>
      </c>
    </row>
    <row r="1256" spans="1:8" x14ac:dyDescent="0.25">
      <c r="A1256" s="1">
        <v>42366</v>
      </c>
      <c r="B1256" s="3">
        <v>93.787289000000001</v>
      </c>
      <c r="C1256" s="11">
        <f t="shared" si="97"/>
        <v>4.3654481659252909E-3</v>
      </c>
      <c r="D1256" s="3">
        <v>112.529999</v>
      </c>
      <c r="E1256" s="58">
        <f t="shared" si="95"/>
        <v>11125.29999</v>
      </c>
      <c r="F1256" s="11">
        <f t="shared" si="98"/>
        <v>-5.3925525320031876E-5</v>
      </c>
      <c r="G1256" s="57">
        <f t="shared" si="96"/>
        <v>309.15918895037942</v>
      </c>
      <c r="H1256" s="57">
        <f t="shared" si="99"/>
        <v>105.42210326309576</v>
      </c>
    </row>
    <row r="1257" spans="1:8" x14ac:dyDescent="0.25">
      <c r="A1257" s="1">
        <v>42367</v>
      </c>
      <c r="B1257" s="3">
        <v>94.443488000000002</v>
      </c>
      <c r="C1257" s="11">
        <f t="shared" si="97"/>
        <v>6.996673077947704E-3</v>
      </c>
      <c r="D1257" s="3">
        <v>114.300003</v>
      </c>
      <c r="E1257" s="58">
        <f t="shared" si="95"/>
        <v>11143.000029999999</v>
      </c>
      <c r="F1257" s="11">
        <f t="shared" si="98"/>
        <v>1.5909719302768857E-3</v>
      </c>
      <c r="G1257" s="57">
        <f t="shared" si="96"/>
        <v>311.32227472450865</v>
      </c>
      <c r="H1257" s="57">
        <f t="shared" si="99"/>
        <v>105.5898268702181</v>
      </c>
    </row>
    <row r="1258" spans="1:8" x14ac:dyDescent="0.25">
      <c r="A1258" s="1">
        <v>42368</v>
      </c>
      <c r="B1258" s="3">
        <v>94.105447999999996</v>
      </c>
      <c r="C1258" s="11">
        <f t="shared" si="97"/>
        <v>-3.5792833064361893E-3</v>
      </c>
      <c r="D1258" s="3">
        <v>113.269997</v>
      </c>
      <c r="E1258" s="58">
        <f t="shared" si="95"/>
        <v>11132.69997</v>
      </c>
      <c r="F1258" s="11">
        <f t="shared" si="98"/>
        <v>-9.2435250581252818E-4</v>
      </c>
      <c r="G1258" s="57">
        <f t="shared" si="96"/>
        <v>310.20796410366546</v>
      </c>
      <c r="H1258" s="57">
        <f t="shared" si="99"/>
        <v>105.4922246491623</v>
      </c>
    </row>
    <row r="1259" spans="1:8" x14ac:dyDescent="0.25">
      <c r="A1259" s="1">
        <v>42369</v>
      </c>
      <c r="B1259" s="3">
        <v>92.663786000000002</v>
      </c>
      <c r="C1259" s="11">
        <f t="shared" si="97"/>
        <v>-1.5319644405709581E-2</v>
      </c>
      <c r="D1259" s="3">
        <v>111.860001</v>
      </c>
      <c r="E1259" s="58">
        <f t="shared" si="95"/>
        <v>11118.60001</v>
      </c>
      <c r="F1259" s="11">
        <f t="shared" si="98"/>
        <v>-1.2665355248947354E-3</v>
      </c>
      <c r="G1259" s="57">
        <f t="shared" si="96"/>
        <v>305.45568840177822</v>
      </c>
      <c r="H1259" s="57">
        <f t="shared" si="99"/>
        <v>105.35861499904395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AC11B-417C-4471-A535-C22D69D2A76C}">
  <dimension ref="A1:K1259"/>
  <sheetViews>
    <sheetView workbookViewId="0">
      <selection sqref="A1:H1048576"/>
    </sheetView>
  </sheetViews>
  <sheetFormatPr defaultRowHeight="15" x14ac:dyDescent="0.25"/>
  <cols>
    <col min="1" max="1" width="10.7109375" bestFit="1" customWidth="1"/>
    <col min="3" max="3" width="18.5703125" bestFit="1" customWidth="1"/>
    <col min="4" max="4" width="15.85546875" bestFit="1" customWidth="1"/>
    <col min="5" max="5" width="11.5703125" bestFit="1" customWidth="1"/>
    <col min="6" max="6" width="12.85546875" bestFit="1" customWidth="1"/>
    <col min="7" max="7" width="15.85546875" bestFit="1" customWidth="1"/>
    <col min="8" max="8" width="21.140625" bestFit="1" customWidth="1"/>
    <col min="10" max="10" width="25.5703125" bestFit="1" customWidth="1"/>
  </cols>
  <sheetData>
    <row r="1" spans="1:11" x14ac:dyDescent="0.25">
      <c r="A1" s="56" t="s">
        <v>0</v>
      </c>
      <c r="B1" s="56" t="s">
        <v>6</v>
      </c>
      <c r="C1" s="56" t="s">
        <v>45</v>
      </c>
      <c r="D1" s="56" t="s">
        <v>75</v>
      </c>
      <c r="E1" s="56" t="s">
        <v>71</v>
      </c>
      <c r="F1" s="56" t="s">
        <v>72</v>
      </c>
      <c r="G1" s="56" t="s">
        <v>82</v>
      </c>
      <c r="H1" s="56" t="s">
        <v>83</v>
      </c>
      <c r="J1" s="56" t="s">
        <v>84</v>
      </c>
    </row>
    <row r="2" spans="1:11" x14ac:dyDescent="0.25">
      <c r="A2" s="1">
        <v>40546</v>
      </c>
      <c r="B2" s="3">
        <v>30.336245000000002</v>
      </c>
      <c r="D2" s="3">
        <v>55.310001</v>
      </c>
      <c r="E2" s="58">
        <f>10000+(10*D2)</f>
        <v>10553.10001</v>
      </c>
      <c r="G2" s="11">
        <f>B2/MAX($B$2:B2)-1</f>
        <v>0</v>
      </c>
      <c r="H2" s="11">
        <f>E2/MAX($E$2:E2)-1</f>
        <v>0</v>
      </c>
      <c r="J2" t="s">
        <v>86</v>
      </c>
      <c r="K2" s="19">
        <f>-MIN(G2:G1259)</f>
        <v>0.18220048623209772</v>
      </c>
    </row>
    <row r="3" spans="1:11" x14ac:dyDescent="0.25">
      <c r="A3" s="1">
        <v>40547</v>
      </c>
      <c r="B3" s="3">
        <v>30.430537000000001</v>
      </c>
      <c r="C3" s="11">
        <f>(B3-B2)/B2</f>
        <v>3.1082291166886137E-3</v>
      </c>
      <c r="D3" s="3">
        <v>55.27</v>
      </c>
      <c r="E3" s="58">
        <f t="shared" ref="E3:E66" si="0">10000+(10*D3)</f>
        <v>10552.7</v>
      </c>
      <c r="F3" s="11">
        <f>(E3-E2)/E2</f>
        <v>-3.7904501958698255E-5</v>
      </c>
      <c r="G3" s="11">
        <f>B3/MAX($B$2:B3)-1</f>
        <v>0</v>
      </c>
      <c r="H3" s="11">
        <f>E3/MAX($E$2:E3)-1</f>
        <v>-3.7904501958729853E-5</v>
      </c>
      <c r="J3" t="s">
        <v>85</v>
      </c>
      <c r="K3" s="19">
        <f>-MIN(H2:H1259)</f>
        <v>1.4264176158645059E-2</v>
      </c>
    </row>
    <row r="4" spans="1:11" x14ac:dyDescent="0.25">
      <c r="A4" s="1">
        <v>40548</v>
      </c>
      <c r="B4" s="3">
        <v>31.073436000000001</v>
      </c>
      <c r="C4" s="11">
        <f t="shared" ref="C4:C67" si="1">(B4-B3)/B3</f>
        <v>2.1126771440149079E-2</v>
      </c>
      <c r="D4" s="3">
        <v>55.740001999999997</v>
      </c>
      <c r="E4" s="58">
        <f t="shared" si="0"/>
        <v>10557.400019999999</v>
      </c>
      <c r="F4" s="11">
        <f t="shared" ref="F4:F67" si="2">(E4-E3)/E3</f>
        <v>4.453855411409784E-4</v>
      </c>
      <c r="G4" s="11">
        <f>B4/MAX($B$2:B4)-1</f>
        <v>0</v>
      </c>
      <c r="H4" s="11">
        <f>E4/MAX($E$2:E4)-1</f>
        <v>0</v>
      </c>
    </row>
    <row r="5" spans="1:11" x14ac:dyDescent="0.25">
      <c r="A5" s="1">
        <v>40549</v>
      </c>
      <c r="B5" s="3">
        <v>31.356313</v>
      </c>
      <c r="C5" s="11">
        <f t="shared" si="1"/>
        <v>9.1034992074902552E-3</v>
      </c>
      <c r="D5" s="3">
        <v>55.919998</v>
      </c>
      <c r="E5" s="58">
        <f t="shared" si="0"/>
        <v>10559.199979999999</v>
      </c>
      <c r="F5" s="11">
        <f t="shared" si="2"/>
        <v>1.7049273463072616E-4</v>
      </c>
      <c r="G5" s="11">
        <f>B5/MAX($B$2:B5)-1</f>
        <v>0</v>
      </c>
      <c r="H5" s="11">
        <f>E5/MAX($E$2:E5)-1</f>
        <v>0</v>
      </c>
    </row>
    <row r="6" spans="1:11" x14ac:dyDescent="0.25">
      <c r="A6" s="1">
        <v>40550</v>
      </c>
      <c r="B6" s="3">
        <v>30.379104000000002</v>
      </c>
      <c r="C6" s="11">
        <f t="shared" si="1"/>
        <v>-3.1164665309980751E-2</v>
      </c>
      <c r="D6" s="3">
        <v>55.869999</v>
      </c>
      <c r="E6" s="58">
        <f t="shared" si="0"/>
        <v>10558.699989999999</v>
      </c>
      <c r="F6" s="11">
        <f t="shared" si="2"/>
        <v>-4.7351125174944609E-5</v>
      </c>
      <c r="G6" s="11">
        <f>B6/MAX($B$2:B6)-1</f>
        <v>-3.1164665309980744E-2</v>
      </c>
      <c r="H6" s="11">
        <f>E6/MAX($E$2:E6)-1</f>
        <v>-4.7351125174954767E-5</v>
      </c>
    </row>
    <row r="7" spans="1:11" x14ac:dyDescent="0.25">
      <c r="A7" s="1">
        <v>40553</v>
      </c>
      <c r="B7" s="3">
        <v>30.070516000000001</v>
      </c>
      <c r="C7" s="11">
        <f t="shared" si="1"/>
        <v>-1.0157903274566633E-2</v>
      </c>
      <c r="D7" s="3">
        <v>56.080002</v>
      </c>
      <c r="E7" s="58">
        <f t="shared" si="0"/>
        <v>10560.800020000001</v>
      </c>
      <c r="F7" s="11">
        <f t="shared" si="2"/>
        <v>1.9889096214404563E-4</v>
      </c>
      <c r="G7" s="11">
        <f>B7/MAX($B$2:B7)-1</f>
        <v>-4.1006000928744402E-2</v>
      </c>
      <c r="H7" s="11">
        <f>E7/MAX($E$2:E7)-1</f>
        <v>0</v>
      </c>
    </row>
    <row r="8" spans="1:11" x14ac:dyDescent="0.25">
      <c r="A8" s="1">
        <v>40554</v>
      </c>
      <c r="B8" s="3">
        <v>30.541974</v>
      </c>
      <c r="C8" s="11">
        <f t="shared" si="1"/>
        <v>1.56784140318709E-2</v>
      </c>
      <c r="D8" s="3">
        <v>56.16</v>
      </c>
      <c r="E8" s="58">
        <f t="shared" si="0"/>
        <v>10561.6</v>
      </c>
      <c r="F8" s="11">
        <f t="shared" si="2"/>
        <v>7.5749943042646275E-5</v>
      </c>
      <c r="G8" s="11">
        <f>B8/MAX($B$2:B8)-1</f>
        <v>-2.5970495957225559E-2</v>
      </c>
      <c r="H8" s="11">
        <f>E8/MAX($E$2:E8)-1</f>
        <v>0</v>
      </c>
    </row>
    <row r="9" spans="1:11" x14ac:dyDescent="0.25">
      <c r="A9" s="1">
        <v>40555</v>
      </c>
      <c r="B9" s="3">
        <v>30.739128999999998</v>
      </c>
      <c r="C9" s="11">
        <f t="shared" si="1"/>
        <v>6.4552147153290954E-3</v>
      </c>
      <c r="D9" s="3">
        <v>56.560001</v>
      </c>
      <c r="E9" s="58">
        <f t="shared" si="0"/>
        <v>10565.60001</v>
      </c>
      <c r="F9" s="11">
        <f t="shared" si="2"/>
        <v>3.7873144220570249E-4</v>
      </c>
      <c r="G9" s="11">
        <f>B9/MAX($B$2:B9)-1</f>
        <v>-1.9682926369563924E-2</v>
      </c>
      <c r="H9" s="11">
        <f>E9/MAX($E$2:E9)-1</f>
        <v>0</v>
      </c>
    </row>
    <row r="10" spans="1:11" x14ac:dyDescent="0.25">
      <c r="A10" s="1">
        <v>40556</v>
      </c>
      <c r="B10" s="3">
        <v>30.644836999999999</v>
      </c>
      <c r="C10" s="11">
        <f t="shared" si="1"/>
        <v>-3.067490949401962E-3</v>
      </c>
      <c r="D10" s="3">
        <v>56.580002</v>
      </c>
      <c r="E10" s="58">
        <f t="shared" si="0"/>
        <v>10565.800020000001</v>
      </c>
      <c r="F10" s="11">
        <f t="shared" si="2"/>
        <v>1.8930302094644124E-5</v>
      </c>
      <c r="G10" s="11">
        <f>B10/MAX($B$2:B10)-1</f>
        <v>-2.2690040120469601E-2</v>
      </c>
      <c r="H10" s="11">
        <f>E10/MAX($E$2:E10)-1</f>
        <v>0</v>
      </c>
    </row>
    <row r="11" spans="1:11" x14ac:dyDescent="0.25">
      <c r="A11" s="1">
        <v>40557</v>
      </c>
      <c r="B11" s="3">
        <v>30.473396999999999</v>
      </c>
      <c r="C11" s="11">
        <f t="shared" si="1"/>
        <v>-5.5944170954474477E-3</v>
      </c>
      <c r="D11" s="3">
        <v>57</v>
      </c>
      <c r="E11" s="58">
        <f t="shared" si="0"/>
        <v>10570</v>
      </c>
      <c r="F11" s="11">
        <f t="shared" si="2"/>
        <v>3.9750705029900933E-4</v>
      </c>
      <c r="G11" s="11">
        <f>B11/MAX($B$2:B11)-1</f>
        <v>-2.815751966757063E-2</v>
      </c>
      <c r="H11" s="11">
        <f>E11/MAX($E$2:E11)-1</f>
        <v>0</v>
      </c>
    </row>
    <row r="12" spans="1:11" x14ac:dyDescent="0.25">
      <c r="A12" s="1">
        <v>40561</v>
      </c>
      <c r="B12" s="3">
        <v>30.293386000000002</v>
      </c>
      <c r="C12" s="11">
        <f t="shared" si="1"/>
        <v>-5.9071523926261596E-3</v>
      </c>
      <c r="D12" s="3">
        <v>57.16</v>
      </c>
      <c r="E12" s="58">
        <f t="shared" si="0"/>
        <v>10571.6</v>
      </c>
      <c r="F12" s="11">
        <f t="shared" si="2"/>
        <v>1.513718070009805E-4</v>
      </c>
      <c r="G12" s="11">
        <f>B12/MAX($B$2:B12)-1</f>
        <v>-3.3898341300522161E-2</v>
      </c>
      <c r="H12" s="11">
        <f>E12/MAX($E$2:E12)-1</f>
        <v>0</v>
      </c>
    </row>
    <row r="13" spans="1:11" x14ac:dyDescent="0.25">
      <c r="A13" s="1">
        <v>40562</v>
      </c>
      <c r="B13" s="3">
        <v>30.327674999999999</v>
      </c>
      <c r="C13" s="11">
        <f t="shared" si="1"/>
        <v>1.1318972398792783E-3</v>
      </c>
      <c r="D13" s="3">
        <v>56.509998000000003</v>
      </c>
      <c r="E13" s="58">
        <f t="shared" si="0"/>
        <v>10565.099980000001</v>
      </c>
      <c r="F13" s="11">
        <f t="shared" si="2"/>
        <v>-6.1485678610612344E-4</v>
      </c>
      <c r="G13" s="11">
        <f>B13/MAX($B$2:B13)-1</f>
        <v>-3.2804813499597407E-2</v>
      </c>
      <c r="H13" s="11">
        <f>E13/MAX($E$2:E13)-1</f>
        <v>-6.1485678610617711E-4</v>
      </c>
    </row>
    <row r="14" spans="1:11" x14ac:dyDescent="0.25">
      <c r="A14" s="1">
        <v>40563</v>
      </c>
      <c r="B14" s="3">
        <v>30.019082999999998</v>
      </c>
      <c r="C14" s="11">
        <f t="shared" si="1"/>
        <v>-1.0175260714842165E-2</v>
      </c>
      <c r="D14" s="3">
        <v>56.110000999999997</v>
      </c>
      <c r="E14" s="58">
        <f t="shared" si="0"/>
        <v>10561.10001</v>
      </c>
      <c r="F14" s="11">
        <f t="shared" si="2"/>
        <v>-3.7860219094687237E-4</v>
      </c>
      <c r="G14" s="11">
        <f>B14/MAX($B$2:B14)-1</f>
        <v>-4.2646276684379369E-2</v>
      </c>
      <c r="H14" s="11">
        <f>E14/MAX($E$2:E14)-1</f>
        <v>-9.9322619092667708E-4</v>
      </c>
    </row>
    <row r="15" spans="1:11" x14ac:dyDescent="0.25">
      <c r="A15" s="1">
        <v>40564</v>
      </c>
      <c r="B15" s="3">
        <v>30.156234000000001</v>
      </c>
      <c r="C15" s="11">
        <f t="shared" si="1"/>
        <v>4.5687937902701061E-3</v>
      </c>
      <c r="D15" s="3">
        <v>55.68</v>
      </c>
      <c r="E15" s="58">
        <f t="shared" si="0"/>
        <v>10556.8</v>
      </c>
      <c r="F15" s="11">
        <f t="shared" si="2"/>
        <v>-4.0715550424948952E-4</v>
      </c>
      <c r="G15" s="11">
        <f>B15/MAX($B$2:B15)-1</f>
        <v>-3.8272324938202984E-2</v>
      </c>
      <c r="H15" s="11">
        <f>E15/MAX($E$2:E15)-1</f>
        <v>-1.3999772976655001E-3</v>
      </c>
    </row>
    <row r="16" spans="1:11" x14ac:dyDescent="0.25">
      <c r="A16" s="1">
        <v>40567</v>
      </c>
      <c r="B16" s="3">
        <v>29.950505</v>
      </c>
      <c r="C16" s="11">
        <f t="shared" si="1"/>
        <v>-6.8221051740081865E-3</v>
      </c>
      <c r="D16" s="3">
        <v>56.450001</v>
      </c>
      <c r="E16" s="58">
        <f t="shared" si="0"/>
        <v>10564.50001</v>
      </c>
      <c r="F16" s="11">
        <f t="shared" si="2"/>
        <v>7.2938864049716537E-4</v>
      </c>
      <c r="G16" s="11">
        <f>B16/MAX($B$2:B16)-1</f>
        <v>-4.4833332286228988E-2</v>
      </c>
      <c r="H16" s="11">
        <f>E16/MAX($E$2:E16)-1</f>
        <v>-6.7160978470626187E-4</v>
      </c>
    </row>
    <row r="17" spans="1:8" x14ac:dyDescent="0.25">
      <c r="A17" s="1">
        <v>40568</v>
      </c>
      <c r="B17" s="3">
        <v>30.36196</v>
      </c>
      <c r="C17" s="11">
        <f t="shared" si="1"/>
        <v>1.3737831799497209E-2</v>
      </c>
      <c r="D17" s="3">
        <v>56.529998999999997</v>
      </c>
      <c r="E17" s="58">
        <f t="shared" si="0"/>
        <v>10565.29999</v>
      </c>
      <c r="F17" s="11">
        <f t="shared" si="2"/>
        <v>7.5723413246489999E-5</v>
      </c>
      <c r="G17" s="11">
        <f>B17/MAX($B$2:B17)-1</f>
        <v>-3.1711413264690957E-2</v>
      </c>
      <c r="H17" s="11">
        <f>E17/MAX($E$2:E17)-1</f>
        <v>-5.9593722804507365E-4</v>
      </c>
    </row>
    <row r="18" spans="1:8" x14ac:dyDescent="0.25">
      <c r="A18" s="1">
        <v>40569</v>
      </c>
      <c r="B18" s="3">
        <v>30.319101</v>
      </c>
      <c r="C18" s="11">
        <f t="shared" si="1"/>
        <v>-1.4116018860442468E-3</v>
      </c>
      <c r="D18" s="3">
        <v>56.830002</v>
      </c>
      <c r="E18" s="58">
        <f t="shared" si="0"/>
        <v>10568.300020000001</v>
      </c>
      <c r="F18" s="11">
        <f t="shared" si="2"/>
        <v>2.839512368641282E-4</v>
      </c>
      <c r="G18" s="11">
        <f>B18/MAX($B$2:B18)-1</f>
        <v>-3.3078251259961555E-2</v>
      </c>
      <c r="H18" s="11">
        <f>E18/MAX($E$2:E18)-1</f>
        <v>-3.1215520829386278E-4</v>
      </c>
    </row>
    <row r="19" spans="1:8" x14ac:dyDescent="0.25">
      <c r="A19" s="1">
        <v>40570</v>
      </c>
      <c r="B19" s="3">
        <v>30.36196</v>
      </c>
      <c r="C19" s="11">
        <f t="shared" si="1"/>
        <v>1.4135973226910646E-3</v>
      </c>
      <c r="D19" s="3">
        <v>57.18</v>
      </c>
      <c r="E19" s="58">
        <f t="shared" si="0"/>
        <v>10571.8</v>
      </c>
      <c r="F19" s="11">
        <f t="shared" si="2"/>
        <v>3.3117719911198037E-4</v>
      </c>
      <c r="G19" s="11">
        <f>B19/MAX($B$2:B19)-1</f>
        <v>-3.1711413264690957E-2</v>
      </c>
      <c r="H19" s="11">
        <f>E19/MAX($E$2:E19)-1</f>
        <v>0</v>
      </c>
    </row>
    <row r="20" spans="1:8" x14ac:dyDescent="0.25">
      <c r="A20" s="1">
        <v>40571</v>
      </c>
      <c r="B20" s="3">
        <v>29.864787</v>
      </c>
      <c r="C20" s="11">
        <f t="shared" si="1"/>
        <v>-1.6374865127284276E-2</v>
      </c>
      <c r="D20" s="3">
        <v>55.73</v>
      </c>
      <c r="E20" s="58">
        <f t="shared" si="0"/>
        <v>10557.3</v>
      </c>
      <c r="F20" s="11">
        <f t="shared" si="2"/>
        <v>-1.3715734312037687E-3</v>
      </c>
      <c r="G20" s="11">
        <f>B20/MAX($B$2:B20)-1</f>
        <v>-4.7567008276770295E-2</v>
      </c>
      <c r="H20" s="11">
        <f>E20/MAX($E$2:E20)-1</f>
        <v>-1.3715734312037542E-3</v>
      </c>
    </row>
    <row r="21" spans="1:8" x14ac:dyDescent="0.25">
      <c r="A21" s="1">
        <v>40574</v>
      </c>
      <c r="B21" s="3">
        <v>30.370533999999999</v>
      </c>
      <c r="C21" s="11">
        <f t="shared" si="1"/>
        <v>1.6934559084583443E-2</v>
      </c>
      <c r="D21" s="3">
        <v>56</v>
      </c>
      <c r="E21" s="58">
        <f t="shared" si="0"/>
        <v>10560</v>
      </c>
      <c r="F21" s="11">
        <f t="shared" si="2"/>
        <v>2.5574720809304726E-4</v>
      </c>
      <c r="G21" s="11">
        <f>B21/MAX($B$2:B21)-1</f>
        <v>-3.1437975504326698E-2</v>
      </c>
      <c r="H21" s="11">
        <f>E21/MAX($E$2:E21)-1</f>
        <v>-1.1161769991864245E-3</v>
      </c>
    </row>
    <row r="22" spans="1:8" x14ac:dyDescent="0.25">
      <c r="A22" s="1">
        <v>40575</v>
      </c>
      <c r="B22" s="3">
        <v>30.301956000000001</v>
      </c>
      <c r="C22" s="11">
        <f t="shared" si="1"/>
        <v>-2.2580439316608227E-3</v>
      </c>
      <c r="D22" s="3">
        <v>57.049999</v>
      </c>
      <c r="E22" s="58">
        <f t="shared" si="0"/>
        <v>10570.49999</v>
      </c>
      <c r="F22" s="11">
        <f t="shared" si="2"/>
        <v>9.9431723484850868E-4</v>
      </c>
      <c r="G22" s="11">
        <f>B22/MAX($B$2:B22)-1</f>
        <v>-3.3625031106176317E-2</v>
      </c>
      <c r="H22" s="11">
        <f>E22/MAX($E$2:E22)-1</f>
        <v>-1.2296959836533006E-4</v>
      </c>
    </row>
    <row r="23" spans="1:8" x14ac:dyDescent="0.25">
      <c r="A23" s="1">
        <v>40576</v>
      </c>
      <c r="B23" s="3">
        <v>30.336245000000002</v>
      </c>
      <c r="C23" s="11">
        <f t="shared" si="1"/>
        <v>1.1315771166719773E-3</v>
      </c>
      <c r="D23" s="3">
        <v>56.959999000000003</v>
      </c>
      <c r="E23" s="58">
        <f t="shared" si="0"/>
        <v>10569.599990000001</v>
      </c>
      <c r="F23" s="11">
        <f t="shared" si="2"/>
        <v>-8.5142613958759028E-5</v>
      </c>
      <c r="G23" s="11">
        <f>B23/MAX($B$2:B23)-1</f>
        <v>-3.2531503305251452E-2</v>
      </c>
      <c r="H23" s="11">
        <f>E23/MAX($E$2:E23)-1</f>
        <v>-2.081017423710696E-4</v>
      </c>
    </row>
    <row r="24" spans="1:8" x14ac:dyDescent="0.25">
      <c r="A24" s="1">
        <v>40577</v>
      </c>
      <c r="B24" s="3">
        <v>30.233381999999999</v>
      </c>
      <c r="C24" s="11">
        <f t="shared" si="1"/>
        <v>-3.3907624361552593E-3</v>
      </c>
      <c r="D24" s="3">
        <v>57.060001</v>
      </c>
      <c r="E24" s="58">
        <f t="shared" si="0"/>
        <v>10570.60001</v>
      </c>
      <c r="F24" s="11">
        <f t="shared" si="2"/>
        <v>9.4612852042236524E-5</v>
      </c>
      <c r="G24" s="11">
        <f>B24/MAX($B$2:B24)-1</f>
        <v>-3.5811959142007632E-2</v>
      </c>
      <c r="H24" s="11">
        <f>E24/MAX($E$2:E24)-1</f>
        <v>-1.1350857942815651E-4</v>
      </c>
    </row>
    <row r="25" spans="1:8" x14ac:dyDescent="0.25">
      <c r="A25" s="1">
        <v>40578</v>
      </c>
      <c r="B25" s="3">
        <v>30.550545</v>
      </c>
      <c r="C25" s="11">
        <f t="shared" si="1"/>
        <v>1.0490490279916444E-2</v>
      </c>
      <c r="D25" s="3">
        <v>57.380001</v>
      </c>
      <c r="E25" s="58">
        <f t="shared" si="0"/>
        <v>10573.800010000001</v>
      </c>
      <c r="F25" s="11">
        <f t="shared" si="2"/>
        <v>3.0272642962305481E-4</v>
      </c>
      <c r="G25" s="11">
        <f>B25/MAX($B$2:B25)-1</f>
        <v>-2.5697153871375167E-2</v>
      </c>
      <c r="H25" s="11">
        <f>E25/MAX($E$2:E25)-1</f>
        <v>0</v>
      </c>
    </row>
    <row r="26" spans="1:8" x14ac:dyDescent="0.25">
      <c r="A26" s="1">
        <v>40581</v>
      </c>
      <c r="B26" s="3">
        <v>30.610548000000001</v>
      </c>
      <c r="C26" s="11">
        <f t="shared" si="1"/>
        <v>1.9640566150293491E-3</v>
      </c>
      <c r="D26" s="3">
        <v>57.650002000000001</v>
      </c>
      <c r="E26" s="58">
        <f t="shared" si="0"/>
        <v>10576.500019999999</v>
      </c>
      <c r="F26" s="11">
        <f t="shared" si="2"/>
        <v>2.5534907010206026E-4</v>
      </c>
      <c r="G26" s="11">
        <f>B26/MAX($B$2:B26)-1</f>
        <v>-2.3783567921394244E-2</v>
      </c>
      <c r="H26" s="11">
        <f>E26/MAX($E$2:E26)-1</f>
        <v>0</v>
      </c>
    </row>
    <row r="27" spans="1:8" x14ac:dyDescent="0.25">
      <c r="A27" s="1">
        <v>40582</v>
      </c>
      <c r="B27" s="3">
        <v>30.224807999999999</v>
      </c>
      <c r="C27" s="11">
        <f t="shared" si="1"/>
        <v>-1.2601538528483775E-2</v>
      </c>
      <c r="D27" s="3">
        <v>58.029998999999997</v>
      </c>
      <c r="E27" s="58">
        <f t="shared" si="0"/>
        <v>10580.29999</v>
      </c>
      <c r="F27" s="11">
        <f t="shared" si="2"/>
        <v>3.5928426160018392E-4</v>
      </c>
      <c r="G27" s="11">
        <f>B27/MAX($B$2:B27)-1</f>
        <v>-3.608539690237178E-2</v>
      </c>
      <c r="H27" s="11">
        <f>E27/MAX($E$2:E27)-1</f>
        <v>0</v>
      </c>
    </row>
    <row r="28" spans="1:8" x14ac:dyDescent="0.25">
      <c r="A28" s="1">
        <v>40583</v>
      </c>
      <c r="B28" s="3">
        <v>30.156234000000001</v>
      </c>
      <c r="C28" s="11">
        <f t="shared" si="1"/>
        <v>-2.2687985313255966E-3</v>
      </c>
      <c r="D28" s="3">
        <v>57.93</v>
      </c>
      <c r="E28" s="58">
        <f t="shared" si="0"/>
        <v>10579.3</v>
      </c>
      <c r="F28" s="11">
        <f t="shared" si="2"/>
        <v>-9.4514333331322935E-5</v>
      </c>
      <c r="G28" s="11">
        <f>B28/MAX($B$2:B28)-1</f>
        <v>-3.8272324938202984E-2</v>
      </c>
      <c r="H28" s="11">
        <f>E28/MAX($E$2:E28)-1</f>
        <v>-9.4514333331296996E-5</v>
      </c>
    </row>
    <row r="29" spans="1:8" x14ac:dyDescent="0.25">
      <c r="A29" s="1">
        <v>40584</v>
      </c>
      <c r="B29" s="3">
        <v>29.110451000000001</v>
      </c>
      <c r="C29" s="11">
        <f t="shared" si="1"/>
        <v>-3.4678832907318602E-2</v>
      </c>
      <c r="D29" s="3">
        <v>58.02</v>
      </c>
      <c r="E29" s="58">
        <f t="shared" si="0"/>
        <v>10580.2</v>
      </c>
      <c r="F29" s="11">
        <f t="shared" si="2"/>
        <v>8.5071791139437882E-5</v>
      </c>
      <c r="G29" s="11">
        <f>B29/MAX($B$2:B29)-1</f>
        <v>-7.1623918284015042E-2</v>
      </c>
      <c r="H29" s="11">
        <f>E29/MAX($E$2:E29)-1</f>
        <v>-9.4505826955249006E-6</v>
      </c>
    </row>
    <row r="30" spans="1:8" x14ac:dyDescent="0.25">
      <c r="A30" s="1">
        <v>40585</v>
      </c>
      <c r="B30" s="3">
        <v>29.110451000000001</v>
      </c>
      <c r="C30" s="11">
        <f t="shared" si="1"/>
        <v>0</v>
      </c>
      <c r="D30" s="3">
        <v>58.439999</v>
      </c>
      <c r="E30" s="58">
        <f t="shared" si="0"/>
        <v>10584.39999</v>
      </c>
      <c r="F30" s="11">
        <f t="shared" si="2"/>
        <v>3.9696697604952279E-4</v>
      </c>
      <c r="G30" s="11">
        <f>B30/MAX($B$2:B30)-1</f>
        <v>-7.1623918284015042E-2</v>
      </c>
      <c r="H30" s="11">
        <f>E30/MAX($E$2:E30)-1</f>
        <v>0</v>
      </c>
    </row>
    <row r="31" spans="1:8" x14ac:dyDescent="0.25">
      <c r="A31" s="1">
        <v>40588</v>
      </c>
      <c r="B31" s="3">
        <v>28.913295999999999</v>
      </c>
      <c r="C31" s="11">
        <f t="shared" si="1"/>
        <v>-6.7726535737973343E-3</v>
      </c>
      <c r="D31" s="3">
        <v>58.580002</v>
      </c>
      <c r="E31" s="58">
        <f t="shared" si="0"/>
        <v>10585.800020000001</v>
      </c>
      <c r="F31" s="11">
        <f t="shared" si="2"/>
        <v>1.3227296788891453E-4</v>
      </c>
      <c r="G31" s="11">
        <f>B31/MAX($B$2:B31)-1</f>
        <v>-7.7911487871676788E-2</v>
      </c>
      <c r="H31" s="11">
        <f>E31/MAX($E$2:E31)-1</f>
        <v>0</v>
      </c>
    </row>
    <row r="32" spans="1:8" x14ac:dyDescent="0.25">
      <c r="A32" s="1">
        <v>40589</v>
      </c>
      <c r="B32" s="3">
        <v>29.144739999999999</v>
      </c>
      <c r="C32" s="11">
        <f t="shared" si="1"/>
        <v>8.0047601629367939E-3</v>
      </c>
      <c r="D32" s="3">
        <v>58.5</v>
      </c>
      <c r="E32" s="58">
        <f t="shared" si="0"/>
        <v>10585</v>
      </c>
      <c r="F32" s="11">
        <f t="shared" si="2"/>
        <v>-7.5574826511845067E-5</v>
      </c>
      <c r="G32" s="11">
        <f>B32/MAX($B$2:B32)-1</f>
        <v>-7.0530390483090288E-2</v>
      </c>
      <c r="H32" s="11">
        <f>E32/MAX($E$2:E32)-1</f>
        <v>-7.5574826511881632E-5</v>
      </c>
    </row>
    <row r="33" spans="1:8" x14ac:dyDescent="0.25">
      <c r="A33" s="1">
        <v>40590</v>
      </c>
      <c r="B33" s="3">
        <v>29.35904</v>
      </c>
      <c r="C33" s="11">
        <f t="shared" si="1"/>
        <v>7.3529563139009477E-3</v>
      </c>
      <c r="D33" s="3">
        <v>58.880001</v>
      </c>
      <c r="E33" s="58">
        <f t="shared" si="0"/>
        <v>10588.800010000001</v>
      </c>
      <c r="F33" s="11">
        <f t="shared" si="2"/>
        <v>3.5899952763352279E-4</v>
      </c>
      <c r="G33" s="11">
        <f>B33/MAX($B$2:B33)-1</f>
        <v>-6.3696041049213892E-2</v>
      </c>
      <c r="H33" s="11">
        <f>E33/MAX($E$2:E33)-1</f>
        <v>0</v>
      </c>
    </row>
    <row r="34" spans="1:8" x14ac:dyDescent="0.25">
      <c r="A34" s="1">
        <v>40591</v>
      </c>
      <c r="B34" s="3">
        <v>31.030577000000001</v>
      </c>
      <c r="C34" s="11">
        <f t="shared" si="1"/>
        <v>5.6934320740732694E-2</v>
      </c>
      <c r="D34" s="3">
        <v>58.860000999999997</v>
      </c>
      <c r="E34" s="58">
        <f t="shared" si="0"/>
        <v>10588.60001</v>
      </c>
      <c r="F34" s="11">
        <f t="shared" si="2"/>
        <v>-1.888788151743812E-5</v>
      </c>
      <c r="G34" s="11">
        <f>B34/MAX($B$2:B34)-1</f>
        <v>-1.0388211139492065E-2</v>
      </c>
      <c r="H34" s="11">
        <f>E34/MAX($E$2:E34)-1</f>
        <v>-1.8887881517493099E-5</v>
      </c>
    </row>
    <row r="35" spans="1:8" x14ac:dyDescent="0.25">
      <c r="A35" s="1">
        <v>40592</v>
      </c>
      <c r="B35" s="3">
        <v>31.210588000000001</v>
      </c>
      <c r="C35" s="11">
        <f t="shared" si="1"/>
        <v>5.8010845238230784E-3</v>
      </c>
      <c r="D35" s="3">
        <v>58.73</v>
      </c>
      <c r="E35" s="58">
        <f t="shared" si="0"/>
        <v>10587.3</v>
      </c>
      <c r="F35" s="11">
        <f t="shared" si="2"/>
        <v>-1.227744932071373E-4</v>
      </c>
      <c r="G35" s="11">
        <f>B35/MAX($B$2:B35)-1</f>
        <v>-4.6473895065404225E-3</v>
      </c>
      <c r="H35" s="11">
        <f>E35/MAX($E$2:E35)-1</f>
        <v>-1.4166005577453955E-4</v>
      </c>
    </row>
    <row r="36" spans="1:8" x14ac:dyDescent="0.25">
      <c r="A36" s="1">
        <v>40596</v>
      </c>
      <c r="B36" s="3">
        <v>30.687695999999999</v>
      </c>
      <c r="C36" s="11">
        <f t="shared" si="1"/>
        <v>-1.6753673464915249E-2</v>
      </c>
      <c r="D36" s="3">
        <v>57.029998999999997</v>
      </c>
      <c r="E36" s="58">
        <f t="shared" si="0"/>
        <v>10570.29999</v>
      </c>
      <c r="F36" s="11">
        <f t="shared" si="2"/>
        <v>-1.6056983366863837E-3</v>
      </c>
      <c r="G36" s="11">
        <f>B36/MAX($B$2:B36)-1</f>
        <v>-2.1323202125198892E-2</v>
      </c>
      <c r="H36" s="11">
        <f>E36/MAX($E$2:E36)-1</f>
        <v>-1.7471309291449133E-3</v>
      </c>
    </row>
    <row r="37" spans="1:8" x14ac:dyDescent="0.25">
      <c r="A37" s="1">
        <v>40597</v>
      </c>
      <c r="B37" s="3">
        <v>30.473396999999999</v>
      </c>
      <c r="C37" s="11">
        <f t="shared" si="1"/>
        <v>-6.9832222008455918E-3</v>
      </c>
      <c r="D37" s="3">
        <v>56.560001</v>
      </c>
      <c r="E37" s="58">
        <f t="shared" si="0"/>
        <v>10565.60001</v>
      </c>
      <c r="F37" s="11">
        <f t="shared" si="2"/>
        <v>-4.4464017146588229E-4</v>
      </c>
      <c r="G37" s="11">
        <f>B37/MAX($B$2:B37)-1</f>
        <v>-2.815751966757063E-2</v>
      </c>
      <c r="H37" s="11">
        <f>E37/MAX($E$2:E37)-1</f>
        <v>-2.1909942560148776E-3</v>
      </c>
    </row>
    <row r="38" spans="1:8" x14ac:dyDescent="0.25">
      <c r="A38" s="1">
        <v>40598</v>
      </c>
      <c r="B38" s="3">
        <v>30.721985</v>
      </c>
      <c r="C38" s="11">
        <f t="shared" si="1"/>
        <v>8.1575414778996113E-3</v>
      </c>
      <c r="D38" s="3">
        <v>56.860000999999997</v>
      </c>
      <c r="E38" s="58">
        <f t="shared" si="0"/>
        <v>10568.60001</v>
      </c>
      <c r="F38" s="11">
        <f t="shared" si="2"/>
        <v>2.8394033440226743E-4</v>
      </c>
      <c r="G38" s="11">
        <f>B38/MAX($B$2:B38)-1</f>
        <v>-2.0229674324274027E-2</v>
      </c>
      <c r="H38" s="11">
        <f>E38/MAX($E$2:E38)-1</f>
        <v>-1.9076760332543685E-3</v>
      </c>
    </row>
    <row r="39" spans="1:8" x14ac:dyDescent="0.25">
      <c r="A39" s="1">
        <v>40599</v>
      </c>
      <c r="B39" s="3">
        <v>31.227732</v>
      </c>
      <c r="C39" s="11">
        <f t="shared" si="1"/>
        <v>1.6462054779337973E-2</v>
      </c>
      <c r="D39" s="3">
        <v>57.650002000000001</v>
      </c>
      <c r="E39" s="58">
        <f t="shared" si="0"/>
        <v>10576.500019999999</v>
      </c>
      <c r="F39" s="11">
        <f t="shared" si="2"/>
        <v>7.474982488242909E-4</v>
      </c>
      <c r="G39" s="11">
        <f>B39/MAX($B$2:B39)-1</f>
        <v>-4.1006415518304307E-3</v>
      </c>
      <c r="H39" s="11">
        <f>E39/MAX($E$2:E39)-1</f>
        <v>-1.1616037689242686E-3</v>
      </c>
    </row>
    <row r="40" spans="1:8" x14ac:dyDescent="0.25">
      <c r="A40" s="1">
        <v>40602</v>
      </c>
      <c r="B40" s="3">
        <v>30.91057</v>
      </c>
      <c r="C40" s="11">
        <f t="shared" si="1"/>
        <v>-1.0156421222008685E-2</v>
      </c>
      <c r="D40" s="3">
        <v>57.77</v>
      </c>
      <c r="E40" s="58">
        <f t="shared" si="0"/>
        <v>10577.7</v>
      </c>
      <c r="F40" s="11">
        <f t="shared" si="2"/>
        <v>1.1345719261873862E-4</v>
      </c>
      <c r="G40" s="11">
        <f>B40/MAX($B$2:B40)-1</f>
        <v>-1.4215414930958237E-2</v>
      </c>
      <c r="H40" s="11">
        <f>E40/MAX($E$2:E40)-1</f>
        <v>-1.0482783686081021E-3</v>
      </c>
    </row>
    <row r="41" spans="1:8" x14ac:dyDescent="0.25">
      <c r="A41" s="1">
        <v>40603</v>
      </c>
      <c r="B41" s="3">
        <v>31.296306000000001</v>
      </c>
      <c r="C41" s="11">
        <f t="shared" si="1"/>
        <v>1.2479096956154526E-2</v>
      </c>
      <c r="D41" s="3">
        <v>56.84</v>
      </c>
      <c r="E41" s="58">
        <f t="shared" si="0"/>
        <v>10568.4</v>
      </c>
      <c r="F41" s="11">
        <f t="shared" si="2"/>
        <v>-8.7920814543814734E-4</v>
      </c>
      <c r="G41" s="11">
        <f>B41/MAX($B$2:B41)-1</f>
        <v>-1.9137135159991159E-3</v>
      </c>
      <c r="H41" s="11">
        <f>E41/MAX($E$2:E41)-1</f>
        <v>-1.9265648591658691E-3</v>
      </c>
    </row>
    <row r="42" spans="1:8" x14ac:dyDescent="0.25">
      <c r="A42" s="1">
        <v>40604</v>
      </c>
      <c r="B42" s="3">
        <v>31.219158</v>
      </c>
      <c r="C42" s="11">
        <f t="shared" si="1"/>
        <v>-2.4650832593470008E-3</v>
      </c>
      <c r="D42" s="3">
        <v>57.139999000000003</v>
      </c>
      <c r="E42" s="58">
        <f t="shared" si="0"/>
        <v>10571.39999</v>
      </c>
      <c r="F42" s="11">
        <f t="shared" si="2"/>
        <v>2.8386416108401016E-4</v>
      </c>
      <c r="G42" s="11">
        <f>B42/MAX($B$2:B42)-1</f>
        <v>-4.3740793121946897E-3</v>
      </c>
      <c r="H42" s="11">
        <f>E42/MAX($E$2:E42)-1</f>
        <v>-1.6432475807993674E-3</v>
      </c>
    </row>
    <row r="43" spans="1:8" x14ac:dyDescent="0.25">
      <c r="A43" s="1">
        <v>40605</v>
      </c>
      <c r="B43" s="3">
        <v>31.982067000000001</v>
      </c>
      <c r="C43" s="11">
        <f t="shared" si="1"/>
        <v>2.4437206153990459E-2</v>
      </c>
      <c r="D43" s="3">
        <v>58.27</v>
      </c>
      <c r="E43" s="58">
        <f t="shared" si="0"/>
        <v>10582.7</v>
      </c>
      <c r="F43" s="11">
        <f t="shared" si="2"/>
        <v>1.0689227548565058E-3</v>
      </c>
      <c r="G43" s="11">
        <f>B43/MAX($B$2:B43)-1</f>
        <v>0</v>
      </c>
      <c r="H43" s="11">
        <f>E43/MAX($E$2:E43)-1</f>
        <v>-5.7608133067388323E-4</v>
      </c>
    </row>
    <row r="44" spans="1:8" x14ac:dyDescent="0.25">
      <c r="A44" s="1">
        <v>40606</v>
      </c>
      <c r="B44" s="3">
        <v>32.067785999999998</v>
      </c>
      <c r="C44" s="11">
        <f t="shared" si="1"/>
        <v>2.680220762466586E-3</v>
      </c>
      <c r="D44" s="3">
        <v>57.970001000000003</v>
      </c>
      <c r="E44" s="58">
        <f t="shared" si="0"/>
        <v>10579.70001</v>
      </c>
      <c r="F44" s="11">
        <f t="shared" si="2"/>
        <v>-2.8348058623983035E-4</v>
      </c>
      <c r="G44" s="11">
        <f>B44/MAX($B$2:B44)-1</f>
        <v>0</v>
      </c>
      <c r="H44" s="11">
        <f>E44/MAX($E$2:E44)-1</f>
        <v>-8.593986090403849E-4</v>
      </c>
    </row>
    <row r="45" spans="1:8" x14ac:dyDescent="0.25">
      <c r="A45" s="1">
        <v>40609</v>
      </c>
      <c r="B45" s="3">
        <v>32.016353000000002</v>
      </c>
      <c r="C45" s="11">
        <f t="shared" si="1"/>
        <v>-1.603883723060764E-3</v>
      </c>
      <c r="D45" s="3">
        <v>57.189999</v>
      </c>
      <c r="E45" s="58">
        <f t="shared" si="0"/>
        <v>10571.89999</v>
      </c>
      <c r="F45" s="11">
        <f t="shared" si="2"/>
        <v>-7.3726287065114865E-4</v>
      </c>
      <c r="G45" s="11">
        <f>B45/MAX($B$2:B45)-1</f>
        <v>-1.6038837230607506E-3</v>
      </c>
      <c r="H45" s="11">
        <f>E45/MAX($E$2:E45)-1</f>
        <v>-1.5960278770059677E-3</v>
      </c>
    </row>
    <row r="46" spans="1:8" x14ac:dyDescent="0.25">
      <c r="A46" s="1">
        <v>40610</v>
      </c>
      <c r="B46" s="3">
        <v>32.213510999999997</v>
      </c>
      <c r="C46" s="11">
        <f t="shared" si="1"/>
        <v>6.1580405488406067E-3</v>
      </c>
      <c r="D46" s="3">
        <v>57.419998</v>
      </c>
      <c r="E46" s="58">
        <f t="shared" si="0"/>
        <v>10574.199979999999</v>
      </c>
      <c r="F46" s="11">
        <f t="shared" si="2"/>
        <v>2.175569199647267E-4</v>
      </c>
      <c r="G46" s="11">
        <f>B46/MAX($B$2:B46)-1</f>
        <v>0</v>
      </c>
      <c r="H46" s="11">
        <f>E46/MAX($E$2:E46)-1</f>
        <v>-1.3788181839503588E-3</v>
      </c>
    </row>
    <row r="47" spans="1:8" x14ac:dyDescent="0.25">
      <c r="A47" s="1">
        <v>40611</v>
      </c>
      <c r="B47" s="3">
        <v>32.547817999999999</v>
      </c>
      <c r="C47" s="11">
        <f t="shared" si="1"/>
        <v>1.0377850461565726E-2</v>
      </c>
      <c r="D47" s="3">
        <v>57.029998999999997</v>
      </c>
      <c r="E47" s="58">
        <f t="shared" si="0"/>
        <v>10570.29999</v>
      </c>
      <c r="F47" s="11">
        <f t="shared" si="2"/>
        <v>-3.6882128268581212E-4</v>
      </c>
      <c r="G47" s="11">
        <f>B47/MAX($B$2:B47)-1</f>
        <v>0</v>
      </c>
      <c r="H47" s="11">
        <f>E47/MAX($E$2:E47)-1</f>
        <v>-1.7471309291449133E-3</v>
      </c>
    </row>
    <row r="48" spans="1:8" x14ac:dyDescent="0.25">
      <c r="A48" s="1">
        <v>40612</v>
      </c>
      <c r="B48" s="3">
        <v>31.939205000000001</v>
      </c>
      <c r="C48" s="11">
        <f t="shared" si="1"/>
        <v>-1.8699041514856643E-2</v>
      </c>
      <c r="D48" s="3">
        <v>56.139999000000003</v>
      </c>
      <c r="E48" s="58">
        <f t="shared" si="0"/>
        <v>10561.39999</v>
      </c>
      <c r="F48" s="11">
        <f t="shared" si="2"/>
        <v>-8.4198177993240067E-4</v>
      </c>
      <c r="G48" s="11">
        <f>B48/MAX($B$2:B48)-1</f>
        <v>-1.8699041514856685E-2</v>
      </c>
      <c r="H48" s="11">
        <f>E48/MAX($E$2:E48)-1</f>
        <v>-2.5876416566678051E-3</v>
      </c>
    </row>
    <row r="49" spans="1:8" x14ac:dyDescent="0.25">
      <c r="A49" s="1">
        <v>40613</v>
      </c>
      <c r="B49" s="3">
        <v>32.119219000000001</v>
      </c>
      <c r="C49" s="11">
        <f t="shared" si="1"/>
        <v>5.6361452954135803E-3</v>
      </c>
      <c r="D49" s="3">
        <v>56.490001999999997</v>
      </c>
      <c r="E49" s="58">
        <f t="shared" si="0"/>
        <v>10564.900019999999</v>
      </c>
      <c r="F49" s="11">
        <f t="shared" si="2"/>
        <v>3.3139829978158438E-4</v>
      </c>
      <c r="G49" s="11">
        <f>B49/MAX($B$2:B49)-1</f>
        <v>-1.3168286734305812E-2</v>
      </c>
      <c r="H49" s="11">
        <f>E49/MAX($E$2:E49)-1</f>
        <v>-2.257100896931763E-3</v>
      </c>
    </row>
    <row r="50" spans="1:8" x14ac:dyDescent="0.25">
      <c r="A50" s="1">
        <v>40616</v>
      </c>
      <c r="B50" s="3">
        <v>32.316374000000003</v>
      </c>
      <c r="C50" s="11">
        <f t="shared" si="1"/>
        <v>6.1382252164973936E-3</v>
      </c>
      <c r="D50" s="3">
        <v>56.290000999999997</v>
      </c>
      <c r="E50" s="58">
        <f t="shared" si="0"/>
        <v>10562.900009999999</v>
      </c>
      <c r="F50" s="11">
        <f t="shared" si="2"/>
        <v>-1.8930704466806186E-4</v>
      </c>
      <c r="G50" s="11">
        <f>B50/MAX($B$2:B50)-1</f>
        <v>-7.1108914274989887E-3</v>
      </c>
      <c r="H50" s="11">
        <f>E50/MAX($E$2:E50)-1</f>
        <v>-2.4459806564994802E-3</v>
      </c>
    </row>
    <row r="51" spans="1:8" x14ac:dyDescent="0.25">
      <c r="A51" s="1">
        <v>40617</v>
      </c>
      <c r="B51" s="3">
        <v>32.076357000000002</v>
      </c>
      <c r="C51" s="11">
        <f t="shared" si="1"/>
        <v>-7.4271018153212881E-3</v>
      </c>
      <c r="D51" s="3">
        <v>55.490001999999997</v>
      </c>
      <c r="E51" s="58">
        <f t="shared" si="0"/>
        <v>10554.900019999999</v>
      </c>
      <c r="F51" s="11">
        <f t="shared" si="2"/>
        <v>-7.5736682089450665E-4</v>
      </c>
      <c r="G51" s="11">
        <f>B51/MAX($B$2:B51)-1</f>
        <v>-1.4485179928190539E-2</v>
      </c>
      <c r="H51" s="11">
        <f>E51/MAX($E$2:E51)-1</f>
        <v>-3.2014949728002007E-3</v>
      </c>
    </row>
    <row r="52" spans="1:8" x14ac:dyDescent="0.25">
      <c r="A52" s="1">
        <v>40618</v>
      </c>
      <c r="B52" s="3">
        <v>31.707764000000001</v>
      </c>
      <c r="C52" s="11">
        <f t="shared" si="1"/>
        <v>-1.1491111662088079E-2</v>
      </c>
      <c r="D52" s="3">
        <v>54.150002000000001</v>
      </c>
      <c r="E52" s="58">
        <f t="shared" si="0"/>
        <v>10541.500019999999</v>
      </c>
      <c r="F52" s="11">
        <f t="shared" si="2"/>
        <v>-1.2695525276988494E-3</v>
      </c>
      <c r="G52" s="11">
        <f>B52/MAX($B$2:B52)-1</f>
        <v>-2.5809840770278369E-2</v>
      </c>
      <c r="H52" s="11">
        <f>E52/MAX($E$2:E52)-1</f>
        <v>-4.4669830344639117E-3</v>
      </c>
    </row>
    <row r="53" spans="1:8" x14ac:dyDescent="0.25">
      <c r="A53" s="1">
        <v>40619</v>
      </c>
      <c r="B53" s="3">
        <v>32.156537</v>
      </c>
      <c r="C53" s="11">
        <f t="shared" si="1"/>
        <v>1.4153410502235326E-2</v>
      </c>
      <c r="D53" s="3">
        <v>54.650002000000001</v>
      </c>
      <c r="E53" s="58">
        <f t="shared" si="0"/>
        <v>10546.500019999999</v>
      </c>
      <c r="F53" s="11">
        <f t="shared" si="2"/>
        <v>4.7431579855937808E-4</v>
      </c>
      <c r="G53" s="11">
        <f>B53/MAX($B$2:B53)-1</f>
        <v>-1.2021727539462068E-2</v>
      </c>
      <c r="H53" s="11">
        <f>E53/MAX($E$2:E53)-1</f>
        <v>-3.9947859965296928E-3</v>
      </c>
    </row>
    <row r="54" spans="1:8" x14ac:dyDescent="0.25">
      <c r="A54" s="1">
        <v>40620</v>
      </c>
      <c r="B54" s="3">
        <v>32.691619000000003</v>
      </c>
      <c r="C54" s="11">
        <f t="shared" si="1"/>
        <v>1.6639913682247646E-2</v>
      </c>
      <c r="D54" s="3">
        <v>54.450001</v>
      </c>
      <c r="E54" s="58">
        <f t="shared" si="0"/>
        <v>10544.50001</v>
      </c>
      <c r="F54" s="11">
        <f t="shared" si="2"/>
        <v>-1.8963732007841474E-4</v>
      </c>
      <c r="G54" s="11">
        <f>B54/MAX($B$2:B54)-1</f>
        <v>0</v>
      </c>
      <c r="H54" s="11">
        <f>E54/MAX($E$2:E54)-1</f>
        <v>-4.18366575609741E-3</v>
      </c>
    </row>
    <row r="55" spans="1:8" x14ac:dyDescent="0.25">
      <c r="A55" s="1">
        <v>40623</v>
      </c>
      <c r="B55" s="3">
        <v>31.93215</v>
      </c>
      <c r="C55" s="11">
        <f t="shared" si="1"/>
        <v>-2.3231305858544441E-2</v>
      </c>
      <c r="D55" s="3">
        <v>55.5</v>
      </c>
      <c r="E55" s="58">
        <f t="shared" si="0"/>
        <v>10555</v>
      </c>
      <c r="F55" s="11">
        <f t="shared" si="2"/>
        <v>9.9577884110602349E-4</v>
      </c>
      <c r="G55" s="11">
        <f>B55/MAX($B$2:B55)-1</f>
        <v>-2.3231305858544493E-2</v>
      </c>
      <c r="H55" s="11">
        <f>E55/MAX($E$2:E55)-1</f>
        <v>-3.19205292082958E-3</v>
      </c>
    </row>
    <row r="56" spans="1:8" x14ac:dyDescent="0.25">
      <c r="A56" s="1">
        <v>40624</v>
      </c>
      <c r="B56" s="3">
        <v>32.260103000000001</v>
      </c>
      <c r="C56" s="11">
        <f t="shared" si="1"/>
        <v>1.0270307511395281E-2</v>
      </c>
      <c r="D56" s="3">
        <v>55.400002000000001</v>
      </c>
      <c r="E56" s="58">
        <f t="shared" si="0"/>
        <v>10554.000019999999</v>
      </c>
      <c r="F56" s="11">
        <f t="shared" si="2"/>
        <v>-9.4739933680767902E-5</v>
      </c>
      <c r="G56" s="11">
        <f>B56/MAX($B$2:B56)-1</f>
        <v>-1.3199591002207689E-2</v>
      </c>
      <c r="H56" s="11">
        <f>E56/MAX($E$2:E56)-1</f>
        <v>-3.2864904396283645E-3</v>
      </c>
    </row>
    <row r="57" spans="1:8" x14ac:dyDescent="0.25">
      <c r="A57" s="1">
        <v>40625</v>
      </c>
      <c r="B57" s="3">
        <v>32.536273000000001</v>
      </c>
      <c r="C57" s="11">
        <f t="shared" si="1"/>
        <v>8.5607290218509373E-3</v>
      </c>
      <c r="D57" s="3">
        <v>55.709999000000003</v>
      </c>
      <c r="E57" s="58">
        <f t="shared" si="0"/>
        <v>10557.099990000001</v>
      </c>
      <c r="F57" s="11">
        <f t="shared" si="2"/>
        <v>2.9372465360305371E-4</v>
      </c>
      <c r="G57" s="11">
        <f>B57/MAX($B$2:B57)-1</f>
        <v>-4.7518601021259155E-3</v>
      </c>
      <c r="H57" s="11">
        <f>E57/MAX($E$2:E57)-1</f>
        <v>-2.9937311092912422E-3</v>
      </c>
    </row>
    <row r="58" spans="1:8" x14ac:dyDescent="0.25">
      <c r="A58" s="1">
        <v>40626</v>
      </c>
      <c r="B58" s="3">
        <v>32.691619000000003</v>
      </c>
      <c r="C58" s="11">
        <f t="shared" si="1"/>
        <v>4.7745480866847141E-3</v>
      </c>
      <c r="D58" s="3">
        <v>56.700001</v>
      </c>
      <c r="E58" s="58">
        <f t="shared" si="0"/>
        <v>10567.00001</v>
      </c>
      <c r="F58" s="11">
        <f t="shared" si="2"/>
        <v>9.3775942345688916E-4</v>
      </c>
      <c r="G58" s="11">
        <f>B58/MAX($B$2:B58)-1</f>
        <v>0</v>
      </c>
      <c r="H58" s="11">
        <f>E58/MAX($E$2:E58)-1</f>
        <v>-2.0587790853933141E-3</v>
      </c>
    </row>
    <row r="59" spans="1:8" x14ac:dyDescent="0.25">
      <c r="A59" s="1">
        <v>40627</v>
      </c>
      <c r="B59" s="3">
        <v>32.691619000000003</v>
      </c>
      <c r="C59" s="11">
        <f t="shared" si="1"/>
        <v>0</v>
      </c>
      <c r="D59" s="3">
        <v>56.84</v>
      </c>
      <c r="E59" s="58">
        <f t="shared" si="0"/>
        <v>10568.4</v>
      </c>
      <c r="F59" s="11">
        <f t="shared" si="2"/>
        <v>1.3248698766679464E-4</v>
      </c>
      <c r="G59" s="11">
        <f>B59/MAX($B$2:B59)-1</f>
        <v>0</v>
      </c>
      <c r="H59" s="11">
        <f>E59/MAX($E$2:E59)-1</f>
        <v>-1.9265648591658691E-3</v>
      </c>
    </row>
    <row r="60" spans="1:8" x14ac:dyDescent="0.25">
      <c r="A60" s="1">
        <v>40630</v>
      </c>
      <c r="B60" s="3">
        <v>32.199691000000001</v>
      </c>
      <c r="C60" s="11">
        <f t="shared" si="1"/>
        <v>-1.504752640118562E-2</v>
      </c>
      <c r="D60" s="3">
        <v>56.529998999999997</v>
      </c>
      <c r="E60" s="58">
        <f t="shared" si="0"/>
        <v>10565.29999</v>
      </c>
      <c r="F60" s="11">
        <f t="shared" si="2"/>
        <v>-2.9332822376141243E-4</v>
      </c>
      <c r="G60" s="11">
        <f>B60/MAX($B$2:B60)-1</f>
        <v>-1.5047526401185674E-2</v>
      </c>
      <c r="H60" s="11">
        <f>E60/MAX($E$2:E60)-1</f>
        <v>-2.2193279670791322E-3</v>
      </c>
    </row>
    <row r="61" spans="1:8" x14ac:dyDescent="0.25">
      <c r="A61" s="1">
        <v>40631</v>
      </c>
      <c r="B61" s="3">
        <v>32.406816999999997</v>
      </c>
      <c r="C61" s="11">
        <f t="shared" si="1"/>
        <v>6.4325462005208446E-3</v>
      </c>
      <c r="D61" s="3">
        <v>57.080002</v>
      </c>
      <c r="E61" s="58">
        <f t="shared" si="0"/>
        <v>10570.800020000001</v>
      </c>
      <c r="F61" s="11">
        <f t="shared" si="2"/>
        <v>5.205749013475065E-4</v>
      </c>
      <c r="G61" s="11">
        <f>B61/MAX($B$2:B61)-1</f>
        <v>-8.7117741094439038E-3</v>
      </c>
      <c r="H61" s="11">
        <f>E61/MAX($E$2:E61)-1</f>
        <v>-1.6999083921691582E-3</v>
      </c>
    </row>
    <row r="62" spans="1:8" x14ac:dyDescent="0.25">
      <c r="A62" s="1">
        <v>40632</v>
      </c>
      <c r="B62" s="3">
        <v>32.285992999999998</v>
      </c>
      <c r="C62" s="11">
        <f t="shared" si="1"/>
        <v>-3.7283513527415833E-3</v>
      </c>
      <c r="D62" s="3">
        <v>57.349997999999999</v>
      </c>
      <c r="E62" s="58">
        <f t="shared" si="0"/>
        <v>10573.499980000001</v>
      </c>
      <c r="F62" s="11">
        <f t="shared" si="2"/>
        <v>2.554168080837385E-4</v>
      </c>
      <c r="G62" s="11">
        <f>B62/MAX($B$2:B62)-1</f>
        <v>-1.2407644907399873E-2</v>
      </c>
      <c r="H62" s="11">
        <f>E62/MAX($E$2:E62)-1</f>
        <v>-1.4449257692610296E-3</v>
      </c>
    </row>
    <row r="63" spans="1:8" x14ac:dyDescent="0.25">
      <c r="A63" s="1">
        <v>40633</v>
      </c>
      <c r="B63" s="3">
        <v>32.070234999999997</v>
      </c>
      <c r="C63" s="11">
        <f t="shared" si="1"/>
        <v>-6.6827122213648817E-3</v>
      </c>
      <c r="D63" s="3">
        <v>57.43</v>
      </c>
      <c r="E63" s="58">
        <f t="shared" si="0"/>
        <v>10574.3</v>
      </c>
      <c r="F63" s="11">
        <f t="shared" si="2"/>
        <v>7.5662741903061617E-5</v>
      </c>
      <c r="G63" s="11">
        <f>B63/MAX($B$2:B63)-1</f>
        <v>-1.9007440408503662E-2</v>
      </c>
      <c r="H63" s="11">
        <f>E63/MAX($E$2:E63)-1</f>
        <v>-1.3693723544034864E-3</v>
      </c>
    </row>
    <row r="64" spans="1:8" x14ac:dyDescent="0.25">
      <c r="A64" s="1">
        <v>40634</v>
      </c>
      <c r="B64" s="3">
        <v>32.372295000000001</v>
      </c>
      <c r="C64" s="11">
        <f t="shared" si="1"/>
        <v>9.4187024198607982E-3</v>
      </c>
      <c r="D64" s="3">
        <v>57.459999000000003</v>
      </c>
      <c r="E64" s="58">
        <f t="shared" si="0"/>
        <v>10574.599990000001</v>
      </c>
      <c r="F64" s="11">
        <f t="shared" si="2"/>
        <v>2.8369726601415132E-5</v>
      </c>
      <c r="G64" s="11">
        <f>B64/MAX($B$2:B64)-1</f>
        <v>-9.7677634136138503E-3</v>
      </c>
      <c r="H64" s="11">
        <f>E64/MAX($E$2:E64)-1</f>
        <v>-1.3410414765213652E-3</v>
      </c>
    </row>
    <row r="65" spans="1:8" x14ac:dyDescent="0.25">
      <c r="A65" s="1">
        <v>40637</v>
      </c>
      <c r="B65" s="3">
        <v>32.570794999999997</v>
      </c>
      <c r="C65" s="11">
        <f t="shared" si="1"/>
        <v>6.1317864550534855E-3</v>
      </c>
      <c r="D65" s="3">
        <v>57.27</v>
      </c>
      <c r="E65" s="58">
        <f t="shared" si="0"/>
        <v>10572.7</v>
      </c>
      <c r="F65" s="11">
        <f t="shared" si="2"/>
        <v>-1.796748814892892E-4</v>
      </c>
      <c r="G65" s="11">
        <f>B65/MAX($B$2:B65)-1</f>
        <v>-3.6958707979560801E-3</v>
      </c>
      <c r="H65" s="11">
        <f>E65/MAX($E$2:E65)-1</f>
        <v>-1.5204754065423209E-3</v>
      </c>
    </row>
    <row r="66" spans="1:8" x14ac:dyDescent="0.25">
      <c r="A66" s="1">
        <v>40638</v>
      </c>
      <c r="B66" s="3">
        <v>32.285992999999998</v>
      </c>
      <c r="C66" s="11">
        <f t="shared" si="1"/>
        <v>-8.7440911405447467E-3</v>
      </c>
      <c r="D66" s="3">
        <v>57.119999</v>
      </c>
      <c r="E66" s="58">
        <f t="shared" si="0"/>
        <v>10571.199989999999</v>
      </c>
      <c r="F66" s="11">
        <f t="shared" si="2"/>
        <v>-1.4187577440025407E-4</v>
      </c>
      <c r="G66" s="11">
        <f>B66/MAX($B$2:B66)-1</f>
        <v>-1.2407644907399873E-2</v>
      </c>
      <c r="H66" s="11">
        <f>E66/MAX($E$2:E66)-1</f>
        <v>-1.6621354623168605E-3</v>
      </c>
    </row>
    <row r="67" spans="1:8" x14ac:dyDescent="0.25">
      <c r="A67" s="1">
        <v>40639</v>
      </c>
      <c r="B67" s="3">
        <v>32.424078000000002</v>
      </c>
      <c r="C67" s="11">
        <f t="shared" si="1"/>
        <v>4.2769321048915484E-3</v>
      </c>
      <c r="D67" s="3">
        <v>57.259998000000003</v>
      </c>
      <c r="E67" s="58">
        <f t="shared" ref="E67:E130" si="3">10000+(10*D67)</f>
        <v>10572.599980000001</v>
      </c>
      <c r="F67" s="11">
        <f t="shared" si="2"/>
        <v>1.3243435005733044E-4</v>
      </c>
      <c r="G67" s="11">
        <f>B67/MAX($B$2:B67)-1</f>
        <v>-8.1837794573588196E-3</v>
      </c>
      <c r="H67" s="11">
        <f>E67/MAX($E$2:E67)-1</f>
        <v>-1.5299212360891934E-3</v>
      </c>
    </row>
    <row r="68" spans="1:8" x14ac:dyDescent="0.25">
      <c r="A68" s="1">
        <v>40640</v>
      </c>
      <c r="B68" s="3">
        <v>32.493122</v>
      </c>
      <c r="C68" s="11">
        <f t="shared" ref="C68:C131" si="4">(B68-B67)/B67</f>
        <v>2.1294051907967313E-3</v>
      </c>
      <c r="D68" s="3">
        <v>57.220001000000003</v>
      </c>
      <c r="E68" s="58">
        <f t="shared" si="3"/>
        <v>10572.20001</v>
      </c>
      <c r="F68" s="11">
        <f t="shared" ref="F68:F131" si="5">(E68-E67)/E67</f>
        <v>-3.7830808009099958E-5</v>
      </c>
      <c r="G68" s="11">
        <f>B68/MAX($B$2:B68)-1</f>
        <v>-6.0718008490189268E-3</v>
      </c>
      <c r="H68" s="11">
        <f>E68/MAX($E$2:E68)-1</f>
        <v>-1.5676941659417132E-3</v>
      </c>
    </row>
    <row r="69" spans="1:8" x14ac:dyDescent="0.25">
      <c r="A69" s="1">
        <v>40641</v>
      </c>
      <c r="B69" s="3">
        <v>32.329143999999999</v>
      </c>
      <c r="C69" s="11">
        <f t="shared" si="4"/>
        <v>-5.0465449272618429E-3</v>
      </c>
      <c r="D69" s="3">
        <v>56.950001</v>
      </c>
      <c r="E69" s="58">
        <f t="shared" si="3"/>
        <v>10569.50001</v>
      </c>
      <c r="F69" s="11">
        <f t="shared" si="5"/>
        <v>-2.5538676883211253E-4</v>
      </c>
      <c r="G69" s="11">
        <f>B69/MAX($B$2:B69)-1</f>
        <v>-1.1087704160506862E-2</v>
      </c>
      <c r="H69" s="11">
        <f>E69/MAX($E$2:E69)-1</f>
        <v>-1.8226805664262047E-3</v>
      </c>
    </row>
    <row r="70" spans="1:8" x14ac:dyDescent="0.25">
      <c r="A70" s="1">
        <v>40644</v>
      </c>
      <c r="B70" s="3">
        <v>32.924636999999997</v>
      </c>
      <c r="C70" s="11">
        <f t="shared" si="4"/>
        <v>1.8419695863274254E-2</v>
      </c>
      <c r="D70" s="3">
        <v>56.759998000000003</v>
      </c>
      <c r="E70" s="58">
        <f t="shared" si="3"/>
        <v>10567.599980000001</v>
      </c>
      <c r="F70" s="11">
        <f t="shared" si="5"/>
        <v>-1.7976536242974832E-4</v>
      </c>
      <c r="G70" s="11">
        <f>B70/MAX($B$2:B70)-1</f>
        <v>0</v>
      </c>
      <c r="H70" s="11">
        <f>E70/MAX($E$2:E70)-1</f>
        <v>-2.0021182740234122E-3</v>
      </c>
    </row>
    <row r="71" spans="1:8" x14ac:dyDescent="0.25">
      <c r="A71" s="1">
        <v>40645</v>
      </c>
      <c r="B71" s="3">
        <v>33.373410999999997</v>
      </c>
      <c r="C71" s="11">
        <f t="shared" si="4"/>
        <v>1.36303401006365E-2</v>
      </c>
      <c r="D71" s="3">
        <v>56.369999</v>
      </c>
      <c r="E71" s="58">
        <f t="shared" si="3"/>
        <v>10563.699989999999</v>
      </c>
      <c r="F71" s="11">
        <f t="shared" si="5"/>
        <v>-3.6905163020768575E-4</v>
      </c>
      <c r="G71" s="11">
        <f>B71/MAX($B$2:B71)-1</f>
        <v>0</v>
      </c>
      <c r="H71" s="11">
        <f>E71/MAX($E$2:E71)-1</f>
        <v>-2.3704310192181888E-3</v>
      </c>
    </row>
    <row r="72" spans="1:8" x14ac:dyDescent="0.25">
      <c r="A72" s="1">
        <v>40646</v>
      </c>
      <c r="B72" s="3">
        <v>33.269848000000003</v>
      </c>
      <c r="C72" s="11">
        <f t="shared" si="4"/>
        <v>-3.1031589788647639E-3</v>
      </c>
      <c r="D72" s="3">
        <v>56.849997999999999</v>
      </c>
      <c r="E72" s="58">
        <f t="shared" si="3"/>
        <v>10568.499980000001</v>
      </c>
      <c r="F72" s="11">
        <f t="shared" si="5"/>
        <v>4.5438530103516736E-4</v>
      </c>
      <c r="G72" s="11">
        <f>B72/MAX($B$2:B72)-1</f>
        <v>-3.1031589788648173E-3</v>
      </c>
      <c r="H72" s="11">
        <f>E72/MAX($E$2:E72)-1</f>
        <v>-1.9171228071952484E-3</v>
      </c>
    </row>
    <row r="73" spans="1:8" x14ac:dyDescent="0.25">
      <c r="A73" s="1">
        <v>40647</v>
      </c>
      <c r="B73" s="3">
        <v>33.364781999999998</v>
      </c>
      <c r="C73" s="11">
        <f t="shared" si="4"/>
        <v>2.8534545754460602E-3</v>
      </c>
      <c r="D73" s="3">
        <v>56.75</v>
      </c>
      <c r="E73" s="58">
        <f t="shared" si="3"/>
        <v>10567.5</v>
      </c>
      <c r="F73" s="11">
        <f t="shared" si="5"/>
        <v>-9.4618914878448547E-5</v>
      </c>
      <c r="G73" s="11">
        <f>B73/MAX($B$2:B73)-1</f>
        <v>-2.5855912660532887E-4</v>
      </c>
      <c r="H73" s="11">
        <f>E73/MAX($E$2:E73)-1</f>
        <v>-2.0115603259940329E-3</v>
      </c>
    </row>
    <row r="74" spans="1:8" x14ac:dyDescent="0.25">
      <c r="A74" s="1">
        <v>40648</v>
      </c>
      <c r="B74" s="3">
        <v>33.062722000000001</v>
      </c>
      <c r="C74" s="11">
        <f t="shared" si="4"/>
        <v>-9.0532586126292492E-3</v>
      </c>
      <c r="D74" s="3">
        <v>56.650002000000001</v>
      </c>
      <c r="E74" s="58">
        <f t="shared" si="3"/>
        <v>10566.500019999999</v>
      </c>
      <c r="F74" s="11">
        <f t="shared" si="5"/>
        <v>-9.4627868464679932E-5</v>
      </c>
      <c r="G74" s="11">
        <f>B74/MAX($B$2:B74)-1</f>
        <v>-9.3094769365946739E-3</v>
      </c>
      <c r="H74" s="11">
        <f>E74/MAX($E$2:E74)-1</f>
        <v>-2.1059978447927064E-3</v>
      </c>
    </row>
    <row r="75" spans="1:8" x14ac:dyDescent="0.25">
      <c r="A75" s="1">
        <v>40651</v>
      </c>
      <c r="B75" s="3">
        <v>33.261218999999997</v>
      </c>
      <c r="C75" s="11">
        <f t="shared" si="4"/>
        <v>6.0036496692557903E-3</v>
      </c>
      <c r="D75" s="3">
        <v>56.25</v>
      </c>
      <c r="E75" s="58">
        <f t="shared" si="3"/>
        <v>10562.5</v>
      </c>
      <c r="F75" s="11">
        <f t="shared" si="5"/>
        <v>-3.7855675885376991E-4</v>
      </c>
      <c r="G75" s="11">
        <f>B75/MAX($B$2:B75)-1</f>
        <v>-3.3617181054702572E-3</v>
      </c>
      <c r="H75" s="11">
        <f>E75/MAX($E$2:E75)-1</f>
        <v>-2.4837573639282517E-3</v>
      </c>
    </row>
    <row r="76" spans="1:8" x14ac:dyDescent="0.25">
      <c r="A76" s="1">
        <v>40652</v>
      </c>
      <c r="B76" s="3">
        <v>33.502867000000002</v>
      </c>
      <c r="C76" s="11">
        <f t="shared" si="4"/>
        <v>7.265157660036603E-3</v>
      </c>
      <c r="D76" s="3">
        <v>56.599997999999999</v>
      </c>
      <c r="E76" s="58">
        <f t="shared" si="3"/>
        <v>10565.999980000001</v>
      </c>
      <c r="F76" s="11">
        <f t="shared" si="5"/>
        <v>3.3135905325448571E-4</v>
      </c>
      <c r="G76" s="11">
        <f>B76/MAX($B$2:B76)-1</f>
        <v>0</v>
      </c>
      <c r="H76" s="11">
        <f>E76/MAX($E$2:E76)-1</f>
        <v>-2.1532213261623578E-3</v>
      </c>
    </row>
    <row r="77" spans="1:8" x14ac:dyDescent="0.25">
      <c r="A77" s="1">
        <v>40653</v>
      </c>
      <c r="B77" s="3">
        <v>33.546017999999997</v>
      </c>
      <c r="C77" s="11">
        <f t="shared" si="4"/>
        <v>1.2879793242767733E-3</v>
      </c>
      <c r="D77" s="3">
        <v>57.880001</v>
      </c>
      <c r="E77" s="58">
        <f t="shared" si="3"/>
        <v>10578.800010000001</v>
      </c>
      <c r="F77" s="11">
        <f t="shared" si="5"/>
        <v>1.2114357395636047E-3</v>
      </c>
      <c r="G77" s="11">
        <f>B77/MAX($B$2:B77)-1</f>
        <v>0</v>
      </c>
      <c r="H77" s="11">
        <f>E77/MAX($E$2:E77)-1</f>
        <v>-9.4439407586843771E-4</v>
      </c>
    </row>
    <row r="78" spans="1:8" x14ac:dyDescent="0.25">
      <c r="A78" s="1">
        <v>40654</v>
      </c>
      <c r="B78" s="3">
        <v>33.718623999999998</v>
      </c>
      <c r="C78" s="11">
        <f t="shared" si="4"/>
        <v>5.1453498892179046E-3</v>
      </c>
      <c r="D78" s="3">
        <v>58.34</v>
      </c>
      <c r="E78" s="58">
        <f t="shared" si="3"/>
        <v>10583.4</v>
      </c>
      <c r="F78" s="11">
        <f t="shared" si="5"/>
        <v>4.348309823090036E-4</v>
      </c>
      <c r="G78" s="11">
        <f>B78/MAX($B$2:B78)-1</f>
        <v>0</v>
      </c>
      <c r="H78" s="11">
        <f>E78/MAX($E$2:E78)-1</f>
        <v>-5.0997374536321249E-4</v>
      </c>
    </row>
    <row r="79" spans="1:8" x14ac:dyDescent="0.25">
      <c r="A79" s="1">
        <v>40658</v>
      </c>
      <c r="B79" s="3">
        <v>33.442455000000002</v>
      </c>
      <c r="C79" s="11">
        <f t="shared" si="4"/>
        <v>-8.1903994658855568E-3</v>
      </c>
      <c r="D79" s="3">
        <v>58.490001999999997</v>
      </c>
      <c r="E79" s="58">
        <f t="shared" si="3"/>
        <v>10584.900019999999</v>
      </c>
      <c r="F79" s="11">
        <f t="shared" si="5"/>
        <v>1.4173328042023307E-4</v>
      </c>
      <c r="G79" s="11">
        <f>B79/MAX($B$2:B79)-1</f>
        <v>-8.1903994658855117E-3</v>
      </c>
      <c r="H79" s="11">
        <f>E79/MAX($E$2:E79)-1</f>
        <v>-3.6831274519477653E-4</v>
      </c>
    </row>
    <row r="80" spans="1:8" x14ac:dyDescent="0.25">
      <c r="A80" s="1">
        <v>40659</v>
      </c>
      <c r="B80" s="3">
        <v>33.338892000000001</v>
      </c>
      <c r="C80" s="11">
        <f t="shared" si="4"/>
        <v>-3.0967523167782143E-3</v>
      </c>
      <c r="D80" s="3">
        <v>58.82</v>
      </c>
      <c r="E80" s="58">
        <f t="shared" si="3"/>
        <v>10588.2</v>
      </c>
      <c r="F80" s="11">
        <f t="shared" si="5"/>
        <v>3.1176298252853947E-4</v>
      </c>
      <c r="G80" s="11">
        <f>B80/MAX($B$2:B80)-1</f>
        <v>-1.1261788144142471E-2</v>
      </c>
      <c r="H80" s="11">
        <f>E80/MAX($E$2:E80)-1</f>
        <v>-5.6664588946153671E-5</v>
      </c>
    </row>
    <row r="81" spans="1:8" x14ac:dyDescent="0.25">
      <c r="A81" s="1">
        <v>40660</v>
      </c>
      <c r="B81" s="3">
        <v>34.573027000000003</v>
      </c>
      <c r="C81" s="11">
        <f t="shared" si="4"/>
        <v>3.7017876898848404E-2</v>
      </c>
      <c r="D81" s="3">
        <v>59.220001000000003</v>
      </c>
      <c r="E81" s="58">
        <f t="shared" si="3"/>
        <v>10592.20001</v>
      </c>
      <c r="F81" s="11">
        <f t="shared" si="5"/>
        <v>3.7777998148880328E-4</v>
      </c>
      <c r="G81" s="11">
        <f>B81/MAX($B$2:B81)-1</f>
        <v>0</v>
      </c>
      <c r="H81" s="11">
        <f>E81/MAX($E$2:E81)-1</f>
        <v>0</v>
      </c>
    </row>
    <row r="82" spans="1:8" x14ac:dyDescent="0.25">
      <c r="A82" s="1">
        <v>40661</v>
      </c>
      <c r="B82" s="3">
        <v>34.193291000000002</v>
      </c>
      <c r="C82" s="11">
        <f t="shared" si="4"/>
        <v>-1.0983591341307811E-2</v>
      </c>
      <c r="D82" s="3">
        <v>59.130001</v>
      </c>
      <c r="E82" s="58">
        <f t="shared" si="3"/>
        <v>10591.300010000001</v>
      </c>
      <c r="F82" s="11">
        <f t="shared" si="5"/>
        <v>-8.4968184055243896E-5</v>
      </c>
      <c r="G82" s="11">
        <f>B82/MAX($B$2:B82)-1</f>
        <v>-1.0983591341307775E-2</v>
      </c>
      <c r="H82" s="11">
        <f>E82/MAX($E$2:E82)-1</f>
        <v>-8.4968184055234097E-5</v>
      </c>
    </row>
    <row r="83" spans="1:8" x14ac:dyDescent="0.25">
      <c r="A83" s="1">
        <v>40662</v>
      </c>
      <c r="B83" s="3">
        <v>33.830818999999998</v>
      </c>
      <c r="C83" s="11">
        <f t="shared" si="4"/>
        <v>-1.0600676021503865E-2</v>
      </c>
      <c r="D83" s="3">
        <v>59.080002</v>
      </c>
      <c r="E83" s="58">
        <f t="shared" si="3"/>
        <v>10590.800020000001</v>
      </c>
      <c r="F83" s="11">
        <f t="shared" si="5"/>
        <v>-4.7207613751680762E-5</v>
      </c>
      <c r="G83" s="11">
        <f>B83/MAX($B$2:B83)-1</f>
        <v>-2.1467833869449837E-2</v>
      </c>
      <c r="H83" s="11">
        <f>E83/MAX($E$2:E83)-1</f>
        <v>-1.3217178666169449E-4</v>
      </c>
    </row>
    <row r="84" spans="1:8" x14ac:dyDescent="0.25">
      <c r="A84" s="1">
        <v>40665</v>
      </c>
      <c r="B84" s="3">
        <v>33.994793999999999</v>
      </c>
      <c r="C84" s="11">
        <f t="shared" si="4"/>
        <v>4.8469119237107639E-3</v>
      </c>
      <c r="D84" s="3">
        <v>58.970001000000003</v>
      </c>
      <c r="E84" s="58">
        <f t="shared" si="3"/>
        <v>10589.70001</v>
      </c>
      <c r="F84" s="11">
        <f t="shared" si="5"/>
        <v>-1.0386467480481339E-4</v>
      </c>
      <c r="G84" s="11">
        <f>B84/MAX($B$2:B84)-1</f>
        <v>-1.6724974645697221E-2</v>
      </c>
      <c r="H84" s="11">
        <f>E84/MAX($E$2:E84)-1</f>
        <v>-2.3602273348688474E-4</v>
      </c>
    </row>
    <row r="85" spans="1:8" x14ac:dyDescent="0.25">
      <c r="A85" s="1">
        <v>40666</v>
      </c>
      <c r="B85" s="3">
        <v>34.279595999999998</v>
      </c>
      <c r="C85" s="11">
        <f t="shared" si="4"/>
        <v>8.377812202656652E-3</v>
      </c>
      <c r="D85" s="3">
        <v>58.689999</v>
      </c>
      <c r="E85" s="58">
        <f t="shared" si="3"/>
        <v>10586.89999</v>
      </c>
      <c r="F85" s="11">
        <f t="shared" si="5"/>
        <v>-2.6440975640069957E-4</v>
      </c>
      <c r="G85" s="11">
        <f>B85/MAX($B$2:B85)-1</f>
        <v>-8.4872811397164183E-3</v>
      </c>
      <c r="H85" s="11">
        <f>E85/MAX($E$2:E85)-1</f>
        <v>-5.0037008317416198E-4</v>
      </c>
    </row>
    <row r="86" spans="1:8" x14ac:dyDescent="0.25">
      <c r="A86" s="1">
        <v>40667</v>
      </c>
      <c r="B86" s="3">
        <v>33.839447999999997</v>
      </c>
      <c r="C86" s="11">
        <f t="shared" si="4"/>
        <v>-1.2839941287522779E-2</v>
      </c>
      <c r="D86" s="3">
        <v>58.599997999999999</v>
      </c>
      <c r="E86" s="58">
        <f t="shared" si="3"/>
        <v>10585.999980000001</v>
      </c>
      <c r="F86" s="11">
        <f t="shared" si="5"/>
        <v>-8.5011665440261097E-5</v>
      </c>
      <c r="G86" s="11">
        <f>B86/MAX($B$2:B86)-1</f>
        <v>-2.1218246235714555E-2</v>
      </c>
      <c r="H86" s="11">
        <f>E86/MAX($E$2:E86)-1</f>
        <v>-5.8533921132031264E-4</v>
      </c>
    </row>
    <row r="87" spans="1:8" x14ac:dyDescent="0.25">
      <c r="A87" s="1">
        <v>40668</v>
      </c>
      <c r="B87" s="3">
        <v>33.899859999999997</v>
      </c>
      <c r="C87" s="11">
        <f t="shared" si="4"/>
        <v>1.7852537074481674E-3</v>
      </c>
      <c r="D87" s="3">
        <v>58.279998999999997</v>
      </c>
      <c r="E87" s="58">
        <f t="shared" si="3"/>
        <v>10582.79999</v>
      </c>
      <c r="F87" s="11">
        <f t="shared" si="5"/>
        <v>-3.0228509409093915E-4</v>
      </c>
      <c r="G87" s="11">
        <f>B87/MAX($B$2:B87)-1</f>
        <v>-1.9470872481024193E-2</v>
      </c>
      <c r="H87" s="11">
        <f>E87/MAX($E$2:E87)-1</f>
        <v>-8.8744736609258634E-4</v>
      </c>
    </row>
    <row r="88" spans="1:8" x14ac:dyDescent="0.25">
      <c r="A88" s="1">
        <v>40669</v>
      </c>
      <c r="B88" s="3">
        <v>33.899859999999997</v>
      </c>
      <c r="C88" s="11">
        <f t="shared" si="4"/>
        <v>0</v>
      </c>
      <c r="D88" s="3">
        <v>58.470001000000003</v>
      </c>
      <c r="E88" s="58">
        <f t="shared" si="3"/>
        <v>10584.70001</v>
      </c>
      <c r="F88" s="11">
        <f t="shared" si="5"/>
        <v>1.7953849659790746E-4</v>
      </c>
      <c r="G88" s="11">
        <f>B88/MAX($B$2:B88)-1</f>
        <v>-1.9470872481024193E-2</v>
      </c>
      <c r="H88" s="11">
        <f>E88/MAX($E$2:E88)-1</f>
        <v>-7.0806820046065422E-4</v>
      </c>
    </row>
    <row r="89" spans="1:8" x14ac:dyDescent="0.25">
      <c r="A89" s="1">
        <v>40672</v>
      </c>
      <c r="B89" s="3">
        <v>33.986165</v>
      </c>
      <c r="C89" s="11">
        <f t="shared" si="4"/>
        <v>2.5458807204514406E-3</v>
      </c>
      <c r="D89" s="3">
        <v>58.689999</v>
      </c>
      <c r="E89" s="58">
        <f t="shared" si="3"/>
        <v>10586.89999</v>
      </c>
      <c r="F89" s="11">
        <f t="shared" si="5"/>
        <v>2.078452859241132E-4</v>
      </c>
      <c r="G89" s="11">
        <f>B89/MAX($B$2:B89)-1</f>
        <v>-1.6974562279432615E-2</v>
      </c>
      <c r="H89" s="11">
        <f>E89/MAX($E$2:E89)-1</f>
        <v>-5.0037008317416198E-4</v>
      </c>
    </row>
    <row r="90" spans="1:8" x14ac:dyDescent="0.25">
      <c r="A90" s="1">
        <v>40673</v>
      </c>
      <c r="B90" s="3">
        <v>34.219183999999998</v>
      </c>
      <c r="C90" s="11">
        <f t="shared" si="4"/>
        <v>6.8562899050245525E-3</v>
      </c>
      <c r="D90" s="3">
        <v>59.189999</v>
      </c>
      <c r="E90" s="58">
        <f t="shared" si="3"/>
        <v>10591.89999</v>
      </c>
      <c r="F90" s="11">
        <f t="shared" si="5"/>
        <v>4.7228178264863347E-4</v>
      </c>
      <c r="G90" s="11">
        <f>B90/MAX($B$2:B90)-1</f>
        <v>-1.023465489440667E-2</v>
      </c>
      <c r="H90" s="11">
        <f>E90/MAX($E$2:E90)-1</f>
        <v>-2.8324616200392505E-5</v>
      </c>
    </row>
    <row r="91" spans="1:8" x14ac:dyDescent="0.25">
      <c r="A91" s="1">
        <v>40674</v>
      </c>
      <c r="B91" s="3">
        <v>35.168517000000001</v>
      </c>
      <c r="C91" s="11">
        <f t="shared" si="4"/>
        <v>2.7742712976440435E-2</v>
      </c>
      <c r="D91" s="3">
        <v>58.759998000000003</v>
      </c>
      <c r="E91" s="58">
        <f t="shared" si="3"/>
        <v>10587.599980000001</v>
      </c>
      <c r="F91" s="11">
        <f t="shared" si="5"/>
        <v>-4.0597154467647307E-4</v>
      </c>
      <c r="G91" s="11">
        <f>B91/MAX($B$2:B91)-1</f>
        <v>0</v>
      </c>
      <c r="H91" s="11">
        <f>E91/MAX($E$2:E91)-1</f>
        <v>-4.3428466188866199E-4</v>
      </c>
    </row>
    <row r="92" spans="1:8" x14ac:dyDescent="0.25">
      <c r="A92" s="1">
        <v>40675</v>
      </c>
      <c r="B92" s="3">
        <v>35.746746000000002</v>
      </c>
      <c r="C92" s="11">
        <f t="shared" si="4"/>
        <v>1.6441665709134117E-2</v>
      </c>
      <c r="D92" s="3">
        <v>59.110000999999997</v>
      </c>
      <c r="E92" s="58">
        <f t="shared" si="3"/>
        <v>10591.10001</v>
      </c>
      <c r="F92" s="11">
        <f t="shared" si="5"/>
        <v>3.3057822420669525E-4</v>
      </c>
      <c r="G92" s="11">
        <f>B92/MAX($B$2:B92)-1</f>
        <v>0</v>
      </c>
      <c r="H92" s="11">
        <f>E92/MAX($E$2:E92)-1</f>
        <v>-1.0385000273427369E-4</v>
      </c>
    </row>
    <row r="93" spans="1:8" x14ac:dyDescent="0.25">
      <c r="A93" s="1">
        <v>40676</v>
      </c>
      <c r="B93" s="3">
        <v>36.057437999999998</v>
      </c>
      <c r="C93" s="11">
        <f t="shared" si="4"/>
        <v>8.6914764213782136E-3</v>
      </c>
      <c r="D93" s="3">
        <v>58.41</v>
      </c>
      <c r="E93" s="58">
        <f t="shared" si="3"/>
        <v>10584.1</v>
      </c>
      <c r="F93" s="11">
        <f t="shared" si="5"/>
        <v>-6.6093323577252742E-4</v>
      </c>
      <c r="G93" s="11">
        <f>B93/MAX($B$2:B93)-1</f>
        <v>0</v>
      </c>
      <c r="H93" s="11">
        <f>E93/MAX($E$2:E93)-1</f>
        <v>-7.6471460058846752E-4</v>
      </c>
    </row>
    <row r="94" spans="1:8" x14ac:dyDescent="0.25">
      <c r="A94" s="1">
        <v>40679</v>
      </c>
      <c r="B94" s="3">
        <v>36.126482000000003</v>
      </c>
      <c r="C94" s="11">
        <f t="shared" si="4"/>
        <v>1.9148337716064358E-3</v>
      </c>
      <c r="D94" s="3">
        <v>57.400002000000001</v>
      </c>
      <c r="E94" s="58">
        <f t="shared" si="3"/>
        <v>10574.000019999999</v>
      </c>
      <c r="F94" s="11">
        <f t="shared" si="5"/>
        <v>-9.5425969142401044E-4</v>
      </c>
      <c r="G94" s="11">
        <f>B94/MAX($B$2:B94)-1</f>
        <v>0</v>
      </c>
      <c r="H94" s="11">
        <f>E94/MAX($E$2:E94)-1</f>
        <v>-1.7182445556936932E-3</v>
      </c>
    </row>
    <row r="95" spans="1:8" x14ac:dyDescent="0.25">
      <c r="A95" s="1">
        <v>40680</v>
      </c>
      <c r="B95" s="3">
        <v>36.437173999999999</v>
      </c>
      <c r="C95" s="11">
        <f t="shared" si="4"/>
        <v>8.6001177750990518E-3</v>
      </c>
      <c r="D95" s="3">
        <v>57.560001</v>
      </c>
      <c r="E95" s="58">
        <f t="shared" si="3"/>
        <v>10575.60001</v>
      </c>
      <c r="F95" s="11">
        <f t="shared" si="5"/>
        <v>1.5131359910860076E-4</v>
      </c>
      <c r="G95" s="11">
        <f>B95/MAX($B$2:B95)-1</f>
        <v>0</v>
      </c>
      <c r="H95" s="11">
        <f>E95/MAX($E$2:E95)-1</f>
        <v>-1.5671909503529591E-3</v>
      </c>
    </row>
    <row r="96" spans="1:8" x14ac:dyDescent="0.25">
      <c r="A96" s="1">
        <v>40681</v>
      </c>
      <c r="B96" s="3">
        <v>35.936613999999999</v>
      </c>
      <c r="C96" s="11">
        <f t="shared" si="4"/>
        <v>-1.37376186199292E-2</v>
      </c>
      <c r="D96" s="3">
        <v>58.040000999999997</v>
      </c>
      <c r="E96" s="58">
        <f t="shared" si="3"/>
        <v>10580.400009999999</v>
      </c>
      <c r="F96" s="11">
        <f t="shared" si="5"/>
        <v>4.5387495701998209E-4</v>
      </c>
      <c r="G96" s="11">
        <f>B96/MAX($B$2:B96)-1</f>
        <v>-1.3737618619929171E-2</v>
      </c>
      <c r="H96" s="11">
        <f>E96/MAX($E$2:E96)-1</f>
        <v>-1.1140273020582292E-3</v>
      </c>
    </row>
    <row r="97" spans="1:8" x14ac:dyDescent="0.25">
      <c r="A97" s="1">
        <v>40682</v>
      </c>
      <c r="B97" s="3">
        <v>36.488953000000002</v>
      </c>
      <c r="C97" s="11">
        <f t="shared" si="4"/>
        <v>1.5369811969486148E-2</v>
      </c>
      <c r="D97" s="3">
        <v>58.209999000000003</v>
      </c>
      <c r="E97" s="58">
        <f t="shared" si="3"/>
        <v>10582.099990000001</v>
      </c>
      <c r="F97" s="11">
        <f t="shared" si="5"/>
        <v>1.6067256421255409E-4</v>
      </c>
      <c r="G97" s="11">
        <f>B97/MAX($B$2:B97)-1</f>
        <v>0</v>
      </c>
      <c r="H97" s="11">
        <f>E97/MAX($E$2:E97)-1</f>
        <v>-9.5353373146889187E-4</v>
      </c>
    </row>
    <row r="98" spans="1:8" x14ac:dyDescent="0.25">
      <c r="A98" s="1">
        <v>40683</v>
      </c>
      <c r="B98" s="3">
        <v>36.333607999999998</v>
      </c>
      <c r="C98" s="11">
        <f t="shared" si="4"/>
        <v>-4.2573159059950023E-3</v>
      </c>
      <c r="D98" s="3">
        <v>57.77</v>
      </c>
      <c r="E98" s="58">
        <f t="shared" si="3"/>
        <v>10577.7</v>
      </c>
      <c r="F98" s="11">
        <f t="shared" si="5"/>
        <v>-4.1579554192058702E-4</v>
      </c>
      <c r="G98" s="11">
        <f>B98/MAX($B$2:B98)-1</f>
        <v>-4.257315905994985E-3</v>
      </c>
      <c r="H98" s="11">
        <f>E98/MAX($E$2:E98)-1</f>
        <v>-1.368932798314848E-3</v>
      </c>
    </row>
    <row r="99" spans="1:8" x14ac:dyDescent="0.25">
      <c r="A99" s="1">
        <v>40686</v>
      </c>
      <c r="B99" s="3">
        <v>36.161003999999998</v>
      </c>
      <c r="C99" s="11">
        <f t="shared" si="4"/>
        <v>-4.7505328950540717E-3</v>
      </c>
      <c r="D99" s="3">
        <v>56.919998</v>
      </c>
      <c r="E99" s="58">
        <f t="shared" si="3"/>
        <v>10569.199979999999</v>
      </c>
      <c r="F99" s="11">
        <f t="shared" si="5"/>
        <v>-8.0357922799864938E-4</v>
      </c>
      <c r="G99" s="11">
        <f>B99/MAX($B$2:B99)-1</f>
        <v>-8.9876242817930052E-3</v>
      </c>
      <c r="H99" s="11">
        <f>E99/MAX($E$2:E99)-1</f>
        <v>-2.1714119803522003E-3</v>
      </c>
    </row>
    <row r="100" spans="1:8" x14ac:dyDescent="0.25">
      <c r="A100" s="1">
        <v>40687</v>
      </c>
      <c r="B100" s="3">
        <v>36.169632999999997</v>
      </c>
      <c r="C100" s="11">
        <f t="shared" si="4"/>
        <v>2.3862722395647835E-4</v>
      </c>
      <c r="D100" s="3">
        <v>56.57</v>
      </c>
      <c r="E100" s="58">
        <f t="shared" si="3"/>
        <v>10565.7</v>
      </c>
      <c r="F100" s="11">
        <f t="shared" si="5"/>
        <v>-3.3114899960466892E-4</v>
      </c>
      <c r="G100" s="11">
        <f>B100/MAX($B$2:B100)-1</f>
        <v>-8.7511417496688448E-3</v>
      </c>
      <c r="H100" s="11">
        <f>E100/MAX($E$2:E100)-1</f>
        <v>-2.5018419190518948E-3</v>
      </c>
    </row>
    <row r="101" spans="1:8" x14ac:dyDescent="0.25">
      <c r="A101" s="1">
        <v>40688</v>
      </c>
      <c r="B101" s="3">
        <v>35.764006999999999</v>
      </c>
      <c r="C101" s="11">
        <f t="shared" si="4"/>
        <v>-1.1214545638325886E-2</v>
      </c>
      <c r="D101" s="3">
        <v>56.790000999999997</v>
      </c>
      <c r="E101" s="58">
        <f t="shared" si="3"/>
        <v>10567.900009999999</v>
      </c>
      <c r="F101" s="11">
        <f t="shared" si="5"/>
        <v>2.0822188780664374E-4</v>
      </c>
      <c r="G101" s="11">
        <f>B101/MAX($B$2:B101)-1</f>
        <v>-1.9867547309455613E-2</v>
      </c>
      <c r="H101" s="11">
        <f>E101/MAX($E$2:E101)-1</f>
        <v>-2.2941409694926529E-3</v>
      </c>
    </row>
    <row r="102" spans="1:8" x14ac:dyDescent="0.25">
      <c r="A102" s="1">
        <v>40689</v>
      </c>
      <c r="B102" s="3">
        <v>35.867573</v>
      </c>
      <c r="C102" s="11">
        <f t="shared" si="4"/>
        <v>2.8958164559133633E-3</v>
      </c>
      <c r="D102" s="3">
        <v>57.139999000000003</v>
      </c>
      <c r="E102" s="58">
        <f t="shared" si="3"/>
        <v>10571.39999</v>
      </c>
      <c r="F102" s="11">
        <f t="shared" si="5"/>
        <v>3.3118973463872747E-4</v>
      </c>
      <c r="G102" s="11">
        <f>B102/MAX($B$2:B102)-1</f>
        <v>-1.7029263623979607E-2</v>
      </c>
      <c r="H102" s="11">
        <f>E102/MAX($E$2:E102)-1</f>
        <v>-1.9637110307928474E-3</v>
      </c>
    </row>
    <row r="103" spans="1:8" x14ac:dyDescent="0.25">
      <c r="A103" s="1">
        <v>40690</v>
      </c>
      <c r="B103" s="3">
        <v>35.436058000000003</v>
      </c>
      <c r="C103" s="11">
        <f t="shared" si="4"/>
        <v>-1.203078334851364E-2</v>
      </c>
      <c r="D103" s="3">
        <v>57.43</v>
      </c>
      <c r="E103" s="58">
        <f t="shared" si="3"/>
        <v>10574.3</v>
      </c>
      <c r="F103" s="11">
        <f t="shared" si="5"/>
        <v>2.7432601195136349E-4</v>
      </c>
      <c r="G103" s="11">
        <f>B103/MAX($B$2:B103)-1</f>
        <v>-2.8855171591248396E-2</v>
      </c>
      <c r="H103" s="11">
        <f>E103/MAX($E$2:E103)-1</f>
        <v>-1.6899237158571889E-3</v>
      </c>
    </row>
    <row r="104" spans="1:8" x14ac:dyDescent="0.25">
      <c r="A104" s="1">
        <v>40694</v>
      </c>
      <c r="B104" s="3">
        <v>35.556882000000002</v>
      </c>
      <c r="C104" s="11">
        <f t="shared" si="4"/>
        <v>3.4096343334802906E-3</v>
      </c>
      <c r="D104" s="3">
        <v>58.360000999999997</v>
      </c>
      <c r="E104" s="58">
        <f t="shared" si="3"/>
        <v>10583.60001</v>
      </c>
      <c r="F104" s="11">
        <f t="shared" si="5"/>
        <v>8.7949178669045132E-4</v>
      </c>
      <c r="G104" s="11">
        <f>B104/MAX($B$2:B104)-1</f>
        <v>-2.554392284152418E-2</v>
      </c>
      <c r="H104" s="11">
        <f>E104/MAX($E$2:E104)-1</f>
        <v>-8.1191820319492791E-4</v>
      </c>
    </row>
    <row r="105" spans="1:8" x14ac:dyDescent="0.25">
      <c r="A105" s="1">
        <v>40695</v>
      </c>
      <c r="B105" s="3">
        <v>35.332492000000002</v>
      </c>
      <c r="C105" s="11">
        <f t="shared" si="4"/>
        <v>-6.3107333202050628E-3</v>
      </c>
      <c r="D105" s="3">
        <v>57.09</v>
      </c>
      <c r="E105" s="58">
        <f t="shared" si="3"/>
        <v>10570.9</v>
      </c>
      <c r="F105" s="11">
        <f t="shared" si="5"/>
        <v>-1.199970708265691E-3</v>
      </c>
      <c r="G105" s="11">
        <f>B105/MAX($B$2:B105)-1</f>
        <v>-3.1693455276724403E-2</v>
      </c>
      <c r="H105" s="11">
        <f>E105/MAX($E$2:E105)-1</f>
        <v>-2.0109146333993078E-3</v>
      </c>
    </row>
    <row r="106" spans="1:8" x14ac:dyDescent="0.25">
      <c r="A106" s="1">
        <v>40696</v>
      </c>
      <c r="B106" s="3">
        <v>35.177146</v>
      </c>
      <c r="C106" s="11">
        <f t="shared" si="4"/>
        <v>-4.3966895966466657E-3</v>
      </c>
      <c r="D106" s="3">
        <v>57.209999000000003</v>
      </c>
      <c r="E106" s="58">
        <f t="shared" si="3"/>
        <v>10572.099990000001</v>
      </c>
      <c r="F106" s="11">
        <f t="shared" si="5"/>
        <v>1.1351824347983428E-4</v>
      </c>
      <c r="G106" s="11">
        <f>B106/MAX($B$2:B106)-1</f>
        <v>-3.5950798588274102E-2</v>
      </c>
      <c r="H106" s="11">
        <f>E106/MAX($E$2:E106)-1</f>
        <v>-1.8976246654164308E-3</v>
      </c>
    </row>
    <row r="107" spans="1:8" x14ac:dyDescent="0.25">
      <c r="A107" s="1">
        <v>40697</v>
      </c>
      <c r="B107" s="3">
        <v>34.780152000000001</v>
      </c>
      <c r="C107" s="11">
        <f t="shared" si="4"/>
        <v>-1.1285565918281131E-2</v>
      </c>
      <c r="D107" s="3">
        <v>56.349997999999999</v>
      </c>
      <c r="E107" s="58">
        <f t="shared" si="3"/>
        <v>10563.499980000001</v>
      </c>
      <c r="F107" s="11">
        <f t="shared" si="5"/>
        <v>-8.1346279434878015E-4</v>
      </c>
      <c r="G107" s="11">
        <f>B107/MAX($B$2:B107)-1</f>
        <v>-4.6830639399272456E-2</v>
      </c>
      <c r="H107" s="11">
        <f>E107/MAX($E$2:E107)-1</f>
        <v>-2.7095438127022753E-3</v>
      </c>
    </row>
    <row r="108" spans="1:8" x14ac:dyDescent="0.25">
      <c r="A108" s="1">
        <v>40700</v>
      </c>
      <c r="B108" s="3">
        <v>34.581654999999998</v>
      </c>
      <c r="C108" s="11">
        <f t="shared" si="4"/>
        <v>-5.7071918489603858E-3</v>
      </c>
      <c r="D108" s="3">
        <v>55.889999000000003</v>
      </c>
      <c r="E108" s="58">
        <f t="shared" si="3"/>
        <v>10558.89999</v>
      </c>
      <c r="F108" s="11">
        <f t="shared" si="5"/>
        <v>-4.3546078560229392E-4</v>
      </c>
      <c r="G108" s="11">
        <f>B108/MAX($B$2:B108)-1</f>
        <v>-5.2270559804771688E-2</v>
      </c>
      <c r="H108" s="11">
        <f>E108/MAX($E$2:E108)-1</f>
        <v>-3.1438246982272711E-3</v>
      </c>
    </row>
    <row r="109" spans="1:8" x14ac:dyDescent="0.25">
      <c r="A109" s="1">
        <v>40701</v>
      </c>
      <c r="B109" s="3">
        <v>34.667957000000001</v>
      </c>
      <c r="C109" s="11">
        <f t="shared" si="4"/>
        <v>2.4956006298716311E-3</v>
      </c>
      <c r="D109" s="3">
        <v>55.790000999999997</v>
      </c>
      <c r="E109" s="58">
        <f t="shared" si="3"/>
        <v>10557.900009999999</v>
      </c>
      <c r="F109" s="11">
        <f t="shared" si="5"/>
        <v>-9.4704940945321449E-5</v>
      </c>
      <c r="G109" s="11">
        <f>B109/MAX($B$2:B109)-1</f>
        <v>-4.9905405616872622E-2</v>
      </c>
      <c r="H109" s="11">
        <f>E109/MAX($E$2:E109)-1</f>
        <v>-3.2382319034401919E-3</v>
      </c>
    </row>
    <row r="110" spans="1:8" x14ac:dyDescent="0.25">
      <c r="A110" s="1">
        <v>40702</v>
      </c>
      <c r="B110" s="3">
        <v>34.296857000000003</v>
      </c>
      <c r="C110" s="11">
        <f t="shared" si="4"/>
        <v>-1.070440926184368E-2</v>
      </c>
      <c r="D110" s="3">
        <v>55.389999000000003</v>
      </c>
      <c r="E110" s="58">
        <f t="shared" si="3"/>
        <v>10553.89999</v>
      </c>
      <c r="F110" s="11">
        <f t="shared" si="5"/>
        <v>-3.7886511486288405E-4</v>
      </c>
      <c r="G110" s="11">
        <f>B110/MAX($B$2:B110)-1</f>
        <v>-6.0075606992614938E-2</v>
      </c>
      <c r="H110" s="11">
        <f>E110/MAX($E$2:E110)-1</f>
        <v>-3.6158701652010405E-3</v>
      </c>
    </row>
    <row r="111" spans="1:8" x14ac:dyDescent="0.25">
      <c r="A111" s="1">
        <v>40703</v>
      </c>
      <c r="B111" s="3">
        <v>34.443570999999999</v>
      </c>
      <c r="C111" s="11">
        <f t="shared" si="4"/>
        <v>4.2777680765323711E-3</v>
      </c>
      <c r="D111" s="3">
        <v>55.490001999999997</v>
      </c>
      <c r="E111" s="58">
        <f t="shared" si="3"/>
        <v>10554.900019999999</v>
      </c>
      <c r="F111" s="11">
        <f t="shared" si="5"/>
        <v>9.4754545802668924E-5</v>
      </c>
      <c r="G111" s="11">
        <f>B111/MAX($B$2:B111)-1</f>
        <v>-5.6054828429853876E-2</v>
      </c>
      <c r="H111" s="11">
        <f>E111/MAX($E$2:E111)-1</f>
        <v>-3.521458239533537E-3</v>
      </c>
    </row>
    <row r="112" spans="1:8" x14ac:dyDescent="0.25">
      <c r="A112" s="1">
        <v>40704</v>
      </c>
      <c r="B112" s="3">
        <v>34.788784</v>
      </c>
      <c r="C112" s="11">
        <f t="shared" si="4"/>
        <v>1.0022567056127866E-2</v>
      </c>
      <c r="D112" s="3">
        <v>54.639999000000003</v>
      </c>
      <c r="E112" s="58">
        <f t="shared" si="3"/>
        <v>10546.39999</v>
      </c>
      <c r="F112" s="11">
        <f t="shared" si="5"/>
        <v>-8.0531601283696883E-4</v>
      </c>
      <c r="G112" s="11">
        <f>B112/MAX($B$2:B112)-1</f>
        <v>-4.6594074650484041E-2</v>
      </c>
      <c r="H112" s="11">
        <f>E112/MAX($E$2:E112)-1</f>
        <v>-4.3239383656615837E-3</v>
      </c>
    </row>
    <row r="113" spans="1:8" x14ac:dyDescent="0.25">
      <c r="A113" s="1">
        <v>40707</v>
      </c>
      <c r="B113" s="3">
        <v>35.185777999999999</v>
      </c>
      <c r="C113" s="11">
        <f t="shared" si="4"/>
        <v>1.141155149314789E-2</v>
      </c>
      <c r="D113" s="3">
        <v>54.639999000000003</v>
      </c>
      <c r="E113" s="58">
        <f t="shared" si="3"/>
        <v>10546.39999</v>
      </c>
      <c r="F113" s="11">
        <f t="shared" si="5"/>
        <v>0</v>
      </c>
      <c r="G113" s="11">
        <f>B113/MAX($B$2:B113)-1</f>
        <v>-3.5714233839485687E-2</v>
      </c>
      <c r="H113" s="11">
        <f>E113/MAX($E$2:E113)-1</f>
        <v>-4.3239383656615837E-3</v>
      </c>
    </row>
    <row r="114" spans="1:8" x14ac:dyDescent="0.25">
      <c r="A114" s="1">
        <v>40708</v>
      </c>
      <c r="B114" s="3">
        <v>35.487836999999999</v>
      </c>
      <c r="C114" s="11">
        <f t="shared" si="4"/>
        <v>8.5846900983687184E-3</v>
      </c>
      <c r="D114" s="3">
        <v>55.34</v>
      </c>
      <c r="E114" s="58">
        <f t="shared" si="3"/>
        <v>10553.4</v>
      </c>
      <c r="F114" s="11">
        <f t="shared" si="5"/>
        <v>6.6373454511843783E-4</v>
      </c>
      <c r="G114" s="11">
        <f>B114/MAX($B$2:B114)-1</f>
        <v>-2.743613937072964E-2</v>
      </c>
      <c r="H114" s="11">
        <f>E114/MAX($E$2:E114)-1</f>
        <v>-3.6630737678075009E-3</v>
      </c>
    </row>
    <row r="115" spans="1:8" x14ac:dyDescent="0.25">
      <c r="A115" s="1">
        <v>40709</v>
      </c>
      <c r="B115" s="3">
        <v>35.142626999999997</v>
      </c>
      <c r="C115" s="11">
        <f t="shared" si="4"/>
        <v>-9.7275582053648856E-3</v>
      </c>
      <c r="D115" s="3">
        <v>54.290000999999997</v>
      </c>
      <c r="E115" s="58">
        <f t="shared" si="3"/>
        <v>10542.900009999999</v>
      </c>
      <c r="F115" s="11">
        <f t="shared" si="5"/>
        <v>-9.9493907176836406E-4</v>
      </c>
      <c r="G115" s="11">
        <f>B115/MAX($B$2:B115)-1</f>
        <v>-3.689681093343522E-2</v>
      </c>
      <c r="H115" s="11">
        <f>E115/MAX($E$2:E115)-1</f>
        <v>-4.6543683043615003E-3</v>
      </c>
    </row>
    <row r="116" spans="1:8" x14ac:dyDescent="0.25">
      <c r="A116" s="1">
        <v>40710</v>
      </c>
      <c r="B116" s="3">
        <v>35.386187999999997</v>
      </c>
      <c r="C116" s="11">
        <f t="shared" si="4"/>
        <v>6.9306429482349089E-3</v>
      </c>
      <c r="D116" s="3">
        <v>54.080002</v>
      </c>
      <c r="E116" s="58">
        <f t="shared" si="3"/>
        <v>10540.800020000001</v>
      </c>
      <c r="F116" s="11">
        <f t="shared" si="5"/>
        <v>-1.9918523347531943E-4</v>
      </c>
      <c r="G116" s="11">
        <f>B116/MAX($B$2:B116)-1</f>
        <v>-3.0221886607708526E-2</v>
      </c>
      <c r="H116" s="11">
        <f>E116/MAX($E$2:E116)-1</f>
        <v>-4.8526264563993893E-3</v>
      </c>
    </row>
    <row r="117" spans="1:8" x14ac:dyDescent="0.25">
      <c r="A117" s="1">
        <v>40711</v>
      </c>
      <c r="B117" s="3">
        <v>35.264408000000003</v>
      </c>
      <c r="C117" s="11">
        <f t="shared" si="4"/>
        <v>-3.441455745388399E-3</v>
      </c>
      <c r="D117" s="3">
        <v>53.790000999999997</v>
      </c>
      <c r="E117" s="58">
        <f t="shared" si="3"/>
        <v>10537.900009999999</v>
      </c>
      <c r="F117" s="11">
        <f t="shared" si="5"/>
        <v>-2.7512238108101422E-4</v>
      </c>
      <c r="G117" s="11">
        <f>B117/MAX($B$2:B117)-1</f>
        <v>-3.3559335067794294E-2</v>
      </c>
      <c r="H117" s="11">
        <f>E117/MAX($E$2:E117)-1</f>
        <v>-5.1264137713352698E-3</v>
      </c>
    </row>
    <row r="118" spans="1:8" x14ac:dyDescent="0.25">
      <c r="A118" s="1">
        <v>40714</v>
      </c>
      <c r="B118" s="3">
        <v>35.577559999999998</v>
      </c>
      <c r="C118" s="11">
        <f t="shared" si="4"/>
        <v>8.8801150440408691E-3</v>
      </c>
      <c r="D118" s="3">
        <v>54.07</v>
      </c>
      <c r="E118" s="58">
        <f t="shared" si="3"/>
        <v>10540.7</v>
      </c>
      <c r="F118" s="11">
        <f t="shared" si="5"/>
        <v>2.6570663959083667E-4</v>
      </c>
      <c r="G118" s="11">
        <f>B118/MAX($B$2:B118)-1</f>
        <v>-2.4977230779956949E-2</v>
      </c>
      <c r="H118" s="11">
        <f>E118/MAX($E$2:E118)-1</f>
        <v>-4.8620692539207422E-3</v>
      </c>
    </row>
    <row r="119" spans="1:8" x14ac:dyDescent="0.25">
      <c r="A119" s="1">
        <v>40715</v>
      </c>
      <c r="B119" s="3">
        <v>35.499271999999998</v>
      </c>
      <c r="C119" s="11">
        <f t="shared" si="4"/>
        <v>-2.2004881728820242E-3</v>
      </c>
      <c r="D119" s="3">
        <v>55.23</v>
      </c>
      <c r="E119" s="58">
        <f t="shared" si="3"/>
        <v>10552.3</v>
      </c>
      <c r="F119" s="11">
        <f t="shared" si="5"/>
        <v>1.1004961719808498E-3</v>
      </c>
      <c r="G119" s="11">
        <f>B119/MAX($B$2:B119)-1</f>
        <v>-2.7122756851916341E-2</v>
      </c>
      <c r="H119" s="11">
        <f>E119/MAX($E$2:E119)-1</f>
        <v>-3.7669237705416636E-3</v>
      </c>
    </row>
    <row r="120" spans="1:8" x14ac:dyDescent="0.25">
      <c r="A120" s="1">
        <v>40716</v>
      </c>
      <c r="B120" s="3">
        <v>35.177419</v>
      </c>
      <c r="C120" s="11">
        <f t="shared" si="4"/>
        <v>-9.0664676165752717E-3</v>
      </c>
      <c r="D120" s="3">
        <v>54.830002</v>
      </c>
      <c r="E120" s="58">
        <f t="shared" si="3"/>
        <v>10548.300020000001</v>
      </c>
      <c r="F120" s="11">
        <f t="shared" si="5"/>
        <v>-3.7906238450372779E-4</v>
      </c>
      <c r="G120" s="11">
        <f>B120/MAX($B$2:B120)-1</f>
        <v>-3.5943316871821507E-2</v>
      </c>
      <c r="H120" s="11">
        <f>E120/MAX($E$2:E120)-1</f>
        <v>-4.1445582559387351E-3</v>
      </c>
    </row>
    <row r="121" spans="1:8" x14ac:dyDescent="0.25">
      <c r="A121" s="1">
        <v>40717</v>
      </c>
      <c r="B121" s="3">
        <v>34.829473999999998</v>
      </c>
      <c r="C121" s="11">
        <f t="shared" si="4"/>
        <v>-9.8911463629552474E-3</v>
      </c>
      <c r="D121" s="3">
        <v>55.34</v>
      </c>
      <c r="E121" s="58">
        <f t="shared" si="3"/>
        <v>10553.4</v>
      </c>
      <c r="F121" s="11">
        <f t="shared" si="5"/>
        <v>4.8348833369635708E-4</v>
      </c>
      <c r="G121" s="11">
        <f>B121/MAX($B$2:B121)-1</f>
        <v>-4.5478942626827501E-2</v>
      </c>
      <c r="H121" s="11">
        <f>E121/MAX($E$2:E121)-1</f>
        <v>-3.6630737678075009E-3</v>
      </c>
    </row>
    <row r="122" spans="1:8" x14ac:dyDescent="0.25">
      <c r="A122" s="1">
        <v>40718</v>
      </c>
      <c r="B122" s="3">
        <v>34.698993000000002</v>
      </c>
      <c r="C122" s="11">
        <f t="shared" si="4"/>
        <v>-3.7462810951436154E-3</v>
      </c>
      <c r="D122" s="3">
        <v>54.380001</v>
      </c>
      <c r="E122" s="58">
        <f t="shared" si="3"/>
        <v>10543.800010000001</v>
      </c>
      <c r="F122" s="11">
        <f t="shared" si="5"/>
        <v>-9.0965849868277502E-4</v>
      </c>
      <c r="G122" s="11">
        <f>B122/MAX($B$2:B122)-1</f>
        <v>-4.905484681898109E-2</v>
      </c>
      <c r="H122" s="11">
        <f>E122/MAX($E$2:E122)-1</f>
        <v>-4.5694001203060441E-3</v>
      </c>
    </row>
    <row r="123" spans="1:8" x14ac:dyDescent="0.25">
      <c r="A123" s="1">
        <v>40721</v>
      </c>
      <c r="B123" s="3">
        <v>35.273105000000001</v>
      </c>
      <c r="C123" s="11">
        <f t="shared" si="4"/>
        <v>1.6545494562334978E-2</v>
      </c>
      <c r="D123" s="3">
        <v>55.25</v>
      </c>
      <c r="E123" s="58">
        <f t="shared" si="3"/>
        <v>10552.5</v>
      </c>
      <c r="F123" s="11">
        <f t="shared" si="5"/>
        <v>8.2512851075967637E-4</v>
      </c>
      <c r="G123" s="11">
        <f>B123/MAX($B$2:B123)-1</f>
        <v>-3.3320988957945774E-2</v>
      </c>
      <c r="H123" s="11">
        <f>E123/MAX($E$2:E123)-1</f>
        <v>-3.748041951862735E-3</v>
      </c>
    </row>
    <row r="124" spans="1:8" x14ac:dyDescent="0.25">
      <c r="A124" s="1">
        <v>40722</v>
      </c>
      <c r="B124" s="3">
        <v>35.473174</v>
      </c>
      <c r="C124" s="11">
        <f t="shared" si="4"/>
        <v>5.6719985382630523E-3</v>
      </c>
      <c r="D124" s="3">
        <v>56.07</v>
      </c>
      <c r="E124" s="58">
        <f t="shared" si="3"/>
        <v>10560.7</v>
      </c>
      <c r="F124" s="11">
        <f t="shared" si="5"/>
        <v>7.7706704572383107E-4</v>
      </c>
      <c r="G124" s="11">
        <f>B124/MAX($B$2:B124)-1</f>
        <v>-2.7837987020345678E-2</v>
      </c>
      <c r="H124" s="11">
        <f>E124/MAX($E$2:E124)-1</f>
        <v>-2.9738873860256643E-3</v>
      </c>
    </row>
    <row r="125" spans="1:8" x14ac:dyDescent="0.25">
      <c r="A125" s="1">
        <v>40723</v>
      </c>
      <c r="B125" s="3">
        <v>36.021191000000002</v>
      </c>
      <c r="C125" s="11">
        <f t="shared" si="4"/>
        <v>1.5448772641546017E-2</v>
      </c>
      <c r="D125" s="3">
        <v>56.299999</v>
      </c>
      <c r="E125" s="58">
        <f t="shared" si="3"/>
        <v>10562.99999</v>
      </c>
      <c r="F125" s="11">
        <f t="shared" si="5"/>
        <v>2.1778764665216556E-4</v>
      </c>
      <c r="G125" s="11">
        <f>B125/MAX($B$2:B125)-1</f>
        <v>-1.2819277111075222E-2</v>
      </c>
      <c r="H125" s="11">
        <f>E125/MAX($E$2:E125)-1</f>
        <v>-2.7567474153087357E-3</v>
      </c>
    </row>
    <row r="126" spans="1:8" x14ac:dyDescent="0.25">
      <c r="A126" s="1">
        <v>40724</v>
      </c>
      <c r="B126" s="3">
        <v>36.473522000000003</v>
      </c>
      <c r="C126" s="11">
        <f t="shared" si="4"/>
        <v>1.2557358250592017E-2</v>
      </c>
      <c r="D126" s="3">
        <v>57.049999</v>
      </c>
      <c r="E126" s="58">
        <f t="shared" si="3"/>
        <v>10570.49999</v>
      </c>
      <c r="F126" s="11">
        <f t="shared" si="5"/>
        <v>7.100255615923748E-4</v>
      </c>
      <c r="G126" s="11">
        <f>B126/MAX($B$2:B126)-1</f>
        <v>-4.2289511568061044E-4</v>
      </c>
      <c r="H126" s="11">
        <f>E126/MAX($E$2:E126)-1</f>
        <v>-2.0486792148480815E-3</v>
      </c>
    </row>
    <row r="127" spans="1:8" x14ac:dyDescent="0.25">
      <c r="A127" s="1">
        <v>40725</v>
      </c>
      <c r="B127" s="3">
        <v>36.664893999999997</v>
      </c>
      <c r="C127" s="11">
        <f t="shared" si="4"/>
        <v>5.2468747054368395E-3</v>
      </c>
      <c r="D127" s="3">
        <v>57.91</v>
      </c>
      <c r="E127" s="58">
        <f t="shared" si="3"/>
        <v>10579.1</v>
      </c>
      <c r="F127" s="11">
        <f t="shared" si="5"/>
        <v>8.1358592385752523E-4</v>
      </c>
      <c r="G127" s="11">
        <f>B127/MAX($B$2:B127)-1</f>
        <v>0</v>
      </c>
      <c r="H127" s="11">
        <f>E127/MAX($E$2:E127)-1</f>
        <v>-1.236760067562237E-3</v>
      </c>
    </row>
    <row r="128" spans="1:8" x14ac:dyDescent="0.25">
      <c r="A128" s="1">
        <v>40729</v>
      </c>
      <c r="B128" s="3">
        <v>37.178116000000003</v>
      </c>
      <c r="C128" s="11">
        <f t="shared" si="4"/>
        <v>1.3997640358649506E-2</v>
      </c>
      <c r="D128" s="3">
        <v>58.200001</v>
      </c>
      <c r="E128" s="58">
        <f t="shared" si="3"/>
        <v>10582.00001</v>
      </c>
      <c r="F128" s="11">
        <f t="shared" si="5"/>
        <v>2.7412634345070784E-4</v>
      </c>
      <c r="G128" s="11">
        <f>B128/MAX($B$2:B128)-1</f>
        <v>0</v>
      </c>
      <c r="H128" s="11">
        <f>E128/MAX($E$2:E128)-1</f>
        <v>-9.6297275262657855E-4</v>
      </c>
    </row>
    <row r="129" spans="1:8" x14ac:dyDescent="0.25">
      <c r="A129" s="1">
        <v>40730</v>
      </c>
      <c r="B129" s="3">
        <v>37.239006000000003</v>
      </c>
      <c r="C129" s="11">
        <f t="shared" si="4"/>
        <v>1.6377914362309415E-3</v>
      </c>
      <c r="D129" s="3">
        <v>58.389999000000003</v>
      </c>
      <c r="E129" s="58">
        <f t="shared" si="3"/>
        <v>10583.89999</v>
      </c>
      <c r="F129" s="11">
        <f t="shared" si="5"/>
        <v>1.7954828937862962E-4</v>
      </c>
      <c r="G129" s="11">
        <f>B129/MAX($B$2:B129)-1</f>
        <v>0</v>
      </c>
      <c r="H129" s="11">
        <f>E129/MAX($E$2:E129)-1</f>
        <v>-7.8359736335842367E-4</v>
      </c>
    </row>
    <row r="130" spans="1:8" x14ac:dyDescent="0.25">
      <c r="A130" s="1">
        <v>40731</v>
      </c>
      <c r="B130" s="3">
        <v>36.229961000000003</v>
      </c>
      <c r="C130" s="11">
        <f t="shared" si="4"/>
        <v>-2.7096453648628546E-2</v>
      </c>
      <c r="D130" s="3">
        <v>59.189999</v>
      </c>
      <c r="E130" s="58">
        <f t="shared" si="3"/>
        <v>10591.89999</v>
      </c>
      <c r="F130" s="11">
        <f t="shared" si="5"/>
        <v>7.5586504101121991E-4</v>
      </c>
      <c r="G130" s="11">
        <f>B130/MAX($B$2:B130)-1</f>
        <v>-2.709645364862856E-2</v>
      </c>
      <c r="H130" s="11">
        <f>E130/MAX($E$2:E130)-1</f>
        <v>-2.8324616200392505E-5</v>
      </c>
    </row>
    <row r="131" spans="1:8" x14ac:dyDescent="0.25">
      <c r="A131" s="1">
        <v>40732</v>
      </c>
      <c r="B131" s="3">
        <v>36.464821999999998</v>
      </c>
      <c r="C131" s="11">
        <f t="shared" si="4"/>
        <v>6.4825076681698634E-3</v>
      </c>
      <c r="D131" s="3">
        <v>59.029998999999997</v>
      </c>
      <c r="E131" s="58">
        <f t="shared" ref="E131:E194" si="6">10000+(10*D131)</f>
        <v>10590.29999</v>
      </c>
      <c r="F131" s="11">
        <f t="shared" si="5"/>
        <v>-1.5105882811497013E-4</v>
      </c>
      <c r="G131" s="11">
        <f>B131/MAX($B$2:B131)-1</f>
        <v>-2.0789598949016108E-2</v>
      </c>
      <c r="H131" s="11">
        <f>E131/MAX($E$2:E131)-1</f>
        <v>-1.7937916563204315E-4</v>
      </c>
    </row>
    <row r="132" spans="1:8" x14ac:dyDescent="0.25">
      <c r="A132" s="1">
        <v>40735</v>
      </c>
      <c r="B132" s="3">
        <v>35.890709999999999</v>
      </c>
      <c r="C132" s="11">
        <f t="shared" ref="C132:C195" si="7">(B132-B131)/B131</f>
        <v>-1.5744269915810901E-2</v>
      </c>
      <c r="D132" s="3">
        <v>57.959999000000003</v>
      </c>
      <c r="E132" s="58">
        <f t="shared" si="6"/>
        <v>10579.599990000001</v>
      </c>
      <c r="F132" s="11">
        <f t="shared" ref="F132:F195" si="8">(E132-E131)/E131</f>
        <v>-1.0103585365950441E-3</v>
      </c>
      <c r="G132" s="11">
        <f>B132/MAX($B$2:B132)-1</f>
        <v>-3.6206551807532295E-2</v>
      </c>
      <c r="H132" s="11">
        <f>E132/MAX($E$2:E132)-1</f>
        <v>-1.1895564649557766E-3</v>
      </c>
    </row>
    <row r="133" spans="1:8" x14ac:dyDescent="0.25">
      <c r="A133" s="1">
        <v>40736</v>
      </c>
      <c r="B133" s="3">
        <v>36.064684</v>
      </c>
      <c r="C133" s="11">
        <f t="shared" si="7"/>
        <v>4.84732678734974E-3</v>
      </c>
      <c r="D133" s="3">
        <v>57.52</v>
      </c>
      <c r="E133" s="58">
        <f t="shared" si="6"/>
        <v>10575.2</v>
      </c>
      <c r="F133" s="11">
        <f t="shared" si="8"/>
        <v>-4.1589379599973783E-4</v>
      </c>
      <c r="G133" s="11">
        <f>B133/MAX($B$2:B133)-1</f>
        <v>-3.1534730008636713E-2</v>
      </c>
      <c r="H133" s="11">
        <f>E133/MAX($E$2:E133)-1</f>
        <v>-1.6049555318017328E-3</v>
      </c>
    </row>
    <row r="134" spans="1:8" x14ac:dyDescent="0.25">
      <c r="A134" s="1">
        <v>40737</v>
      </c>
      <c r="B134" s="3">
        <v>36.073383999999997</v>
      </c>
      <c r="C134" s="11">
        <f t="shared" si="7"/>
        <v>2.4123322417014627E-4</v>
      </c>
      <c r="D134" s="3">
        <v>57.759998000000003</v>
      </c>
      <c r="E134" s="58">
        <f t="shared" si="6"/>
        <v>10577.599980000001</v>
      </c>
      <c r="F134" s="11">
        <f t="shared" si="8"/>
        <v>2.2694417126864185E-4</v>
      </c>
      <c r="G134" s="11">
        <f>B134/MAX($B$2:B134)-1</f>
        <v>-3.1301104009059944E-2</v>
      </c>
      <c r="H134" s="11">
        <f>E134/MAX($E$2:E134)-1</f>
        <v>-1.378375595836201E-3</v>
      </c>
    </row>
    <row r="135" spans="1:8" x14ac:dyDescent="0.25">
      <c r="A135" s="1">
        <v>40738</v>
      </c>
      <c r="B135" s="3">
        <v>35.551462000000001</v>
      </c>
      <c r="C135" s="11">
        <f t="shared" si="7"/>
        <v>-1.4468340425173211E-2</v>
      </c>
      <c r="D135" s="3">
        <v>57.09</v>
      </c>
      <c r="E135" s="58">
        <f t="shared" si="6"/>
        <v>10570.9</v>
      </c>
      <c r="F135" s="11">
        <f t="shared" si="8"/>
        <v>-6.3341211736778419E-4</v>
      </c>
      <c r="G135" s="11">
        <f>B135/MAX($B$2:B135)-1</f>
        <v>-4.5316569405746243E-2</v>
      </c>
      <c r="H135" s="11">
        <f>E135/MAX($E$2:E135)-1</f>
        <v>-2.0109146333993078E-3</v>
      </c>
    </row>
    <row r="136" spans="1:8" x14ac:dyDescent="0.25">
      <c r="A136" s="1">
        <v>40739</v>
      </c>
      <c r="B136" s="3">
        <v>35.516669999999998</v>
      </c>
      <c r="C136" s="11">
        <f t="shared" si="7"/>
        <v>-9.7863767177853458E-4</v>
      </c>
      <c r="D136" s="3">
        <v>57.849997999999999</v>
      </c>
      <c r="E136" s="58">
        <f t="shared" si="6"/>
        <v>10578.499980000001</v>
      </c>
      <c r="F136" s="11">
        <f t="shared" si="8"/>
        <v>7.189529746758431E-4</v>
      </c>
      <c r="G136" s="11">
        <f>B136/MAX($B$2:B136)-1</f>
        <v>-4.6250858575548559E-2</v>
      </c>
      <c r="H136" s="11">
        <f>E136/MAX($E$2:E136)-1</f>
        <v>-1.2934074117809669E-3</v>
      </c>
    </row>
    <row r="137" spans="1:8" x14ac:dyDescent="0.25">
      <c r="A137" s="1">
        <v>40742</v>
      </c>
      <c r="B137" s="3">
        <v>34.594610000000003</v>
      </c>
      <c r="C137" s="11">
        <f t="shared" si="7"/>
        <v>-2.5961330271109168E-2</v>
      </c>
      <c r="D137" s="3">
        <v>57.540000999999997</v>
      </c>
      <c r="E137" s="58">
        <f t="shared" si="6"/>
        <v>10575.400009999999</v>
      </c>
      <c r="F137" s="11">
        <f t="shared" si="8"/>
        <v>-2.9304438302802944E-4</v>
      </c>
      <c r="G137" s="11">
        <f>B137/MAX($B$2:B137)-1</f>
        <v>-7.1011455031855575E-2</v>
      </c>
      <c r="H137" s="11">
        <f>E137/MAX($E$2:E137)-1</f>
        <v>-1.5860727690319987E-3</v>
      </c>
    </row>
    <row r="138" spans="1:8" x14ac:dyDescent="0.25">
      <c r="A138" s="1">
        <v>40743</v>
      </c>
      <c r="B138" s="3">
        <v>35.473174</v>
      </c>
      <c r="C138" s="11">
        <f t="shared" si="7"/>
        <v>2.5395979315852878E-2</v>
      </c>
      <c r="D138" s="3">
        <v>58.849997999999999</v>
      </c>
      <c r="E138" s="58">
        <f t="shared" si="6"/>
        <v>10588.499980000001</v>
      </c>
      <c r="F138" s="11">
        <f t="shared" si="8"/>
        <v>1.238720992833738E-3</v>
      </c>
      <c r="G138" s="11">
        <f>B138/MAX($B$2:B138)-1</f>
        <v>-4.7418881159180359E-2</v>
      </c>
      <c r="H138" s="11">
        <f>E138/MAX($E$2:E138)-1</f>
        <v>-3.493164778334279E-4</v>
      </c>
    </row>
    <row r="139" spans="1:8" x14ac:dyDescent="0.25">
      <c r="A139" s="1">
        <v>40744</v>
      </c>
      <c r="B139" s="3">
        <v>35.464477000000002</v>
      </c>
      <c r="C139" s="11">
        <f t="shared" si="7"/>
        <v>-2.4517118203175043E-4</v>
      </c>
      <c r="D139" s="3">
        <v>58.599997999999999</v>
      </c>
      <c r="E139" s="58">
        <f t="shared" si="6"/>
        <v>10585.999980000001</v>
      </c>
      <c r="F139" s="11">
        <f t="shared" si="8"/>
        <v>-2.3610520892686443E-4</v>
      </c>
      <c r="G139" s="11">
        <f>B139/MAX($B$2:B139)-1</f>
        <v>-4.7652426598067676E-2</v>
      </c>
      <c r="H139" s="11">
        <f>E139/MAX($E$2:E139)-1</f>
        <v>-5.8533921132031264E-4</v>
      </c>
    </row>
    <row r="140" spans="1:8" x14ac:dyDescent="0.25">
      <c r="A140" s="1">
        <v>40745</v>
      </c>
      <c r="B140" s="3">
        <v>35.220914999999998</v>
      </c>
      <c r="C140" s="11">
        <f t="shared" si="7"/>
        <v>-6.8677736316259301E-3</v>
      </c>
      <c r="D140" s="3">
        <v>58.990001999999997</v>
      </c>
      <c r="E140" s="58">
        <f t="shared" si="6"/>
        <v>10589.900019999999</v>
      </c>
      <c r="F140" s="11">
        <f t="shared" si="8"/>
        <v>3.6841488828329145E-4</v>
      </c>
      <c r="G140" s="11">
        <f>B140/MAX($B$2:B140)-1</f>
        <v>-5.4192934150820382E-2</v>
      </c>
      <c r="H140" s="11">
        <f>E140/MAX($E$2:E140)-1</f>
        <v>-2.1713997071715063E-4</v>
      </c>
    </row>
    <row r="141" spans="1:8" x14ac:dyDescent="0.25">
      <c r="A141" s="1">
        <v>40746</v>
      </c>
      <c r="B141" s="3">
        <v>35.107830999999997</v>
      </c>
      <c r="C141" s="11">
        <f t="shared" si="7"/>
        <v>-3.2107059115301416E-3</v>
      </c>
      <c r="D141" s="3">
        <v>59.599997999999999</v>
      </c>
      <c r="E141" s="58">
        <f t="shared" si="6"/>
        <v>10595.999980000001</v>
      </c>
      <c r="F141" s="11">
        <f t="shared" si="8"/>
        <v>5.7601676960887635E-4</v>
      </c>
      <c r="G141" s="11">
        <f>B141/MAX($B$2:B141)-1</f>
        <v>-5.7229642488309307E-2</v>
      </c>
      <c r="H141" s="11">
        <f>E141/MAX($E$2:E141)-1</f>
        <v>0</v>
      </c>
    </row>
    <row r="142" spans="1:8" x14ac:dyDescent="0.25">
      <c r="A142" s="1">
        <v>40749</v>
      </c>
      <c r="B142" s="3">
        <v>34.551116999999998</v>
      </c>
      <c r="C142" s="11">
        <f t="shared" si="7"/>
        <v>-1.5857259880281398E-2</v>
      </c>
      <c r="D142" s="3">
        <v>59.48</v>
      </c>
      <c r="E142" s="58">
        <f t="shared" si="6"/>
        <v>10594.8</v>
      </c>
      <c r="F142" s="11">
        <f t="shared" si="8"/>
        <v>-1.1324839583486228E-4</v>
      </c>
      <c r="G142" s="11">
        <f>B142/MAX($B$2:B142)-1</f>
        <v>-7.2179397054798033E-2</v>
      </c>
      <c r="H142" s="11">
        <f>E142/MAX($E$2:E142)-1</f>
        <v>-1.132483958348196E-4</v>
      </c>
    </row>
    <row r="143" spans="1:8" x14ac:dyDescent="0.25">
      <c r="A143" s="1">
        <v>40750</v>
      </c>
      <c r="B143" s="3">
        <v>34.481526000000002</v>
      </c>
      <c r="C143" s="11">
        <f t="shared" si="7"/>
        <v>-2.0141461707300383E-3</v>
      </c>
      <c r="D143" s="3">
        <v>59.630001</v>
      </c>
      <c r="E143" s="58">
        <f t="shared" si="6"/>
        <v>10596.300010000001</v>
      </c>
      <c r="F143" s="11">
        <f t="shared" si="8"/>
        <v>1.4157983161565735E-4</v>
      </c>
      <c r="G143" s="11">
        <f>B143/MAX($B$2:B143)-1</f>
        <v>-7.40481633693445E-2</v>
      </c>
      <c r="H143" s="11">
        <f>E143/MAX($E$2:E143)-1</f>
        <v>0</v>
      </c>
    </row>
    <row r="144" spans="1:8" x14ac:dyDescent="0.25">
      <c r="A144" s="1">
        <v>40751</v>
      </c>
      <c r="B144" s="3">
        <v>33.602961999999998</v>
      </c>
      <c r="C144" s="11">
        <f t="shared" si="7"/>
        <v>-2.547926678187051E-2</v>
      </c>
      <c r="D144" s="3">
        <v>58.09</v>
      </c>
      <c r="E144" s="58">
        <f t="shared" si="6"/>
        <v>10580.9</v>
      </c>
      <c r="F144" s="11">
        <f t="shared" si="8"/>
        <v>-1.4533384280803504E-3</v>
      </c>
      <c r="G144" s="11">
        <f>B144/MAX($B$2:B144)-1</f>
        <v>-9.7640737242019937E-2</v>
      </c>
      <c r="H144" s="11">
        <f>E144/MAX($E$2:E144)-1</f>
        <v>-1.4533384280803752E-3</v>
      </c>
    </row>
    <row r="145" spans="1:8" x14ac:dyDescent="0.25">
      <c r="A145" s="1">
        <v>40752</v>
      </c>
      <c r="B145" s="3">
        <v>33.272410999999998</v>
      </c>
      <c r="C145" s="11">
        <f t="shared" si="7"/>
        <v>-9.8369602060675437E-3</v>
      </c>
      <c r="D145" s="3">
        <v>58.189999</v>
      </c>
      <c r="E145" s="58">
        <f t="shared" si="6"/>
        <v>10581.89999</v>
      </c>
      <c r="F145" s="11">
        <f t="shared" si="8"/>
        <v>9.4508973716815454E-5</v>
      </c>
      <c r="G145" s="11">
        <f>B145/MAX($B$2:B145)-1</f>
        <v>-0.10651720940134668</v>
      </c>
      <c r="H145" s="11">
        <f>E145/MAX($E$2:E145)-1</f>
        <v>-1.35896680788683E-3</v>
      </c>
    </row>
    <row r="146" spans="1:8" x14ac:dyDescent="0.25">
      <c r="A146" s="1">
        <v>40753</v>
      </c>
      <c r="B146" s="3">
        <v>32.846175000000002</v>
      </c>
      <c r="C146" s="11">
        <f t="shared" si="7"/>
        <v>-1.2810493354388892E-2</v>
      </c>
      <c r="D146" s="3">
        <v>58</v>
      </c>
      <c r="E146" s="58">
        <f t="shared" si="6"/>
        <v>10580</v>
      </c>
      <c r="F146" s="11">
        <f t="shared" si="8"/>
        <v>-1.7955093147689906E-4</v>
      </c>
      <c r="G146" s="11">
        <f>B146/MAX($B$2:B146)-1</f>
        <v>-0.11796316475257151</v>
      </c>
      <c r="H146" s="11">
        <f>E146/MAX($E$2:E146)-1</f>
        <v>-1.5382737356075538E-3</v>
      </c>
    </row>
    <row r="147" spans="1:8" x14ac:dyDescent="0.25">
      <c r="A147" s="1">
        <v>40756</v>
      </c>
      <c r="B147" s="3">
        <v>32.680902000000003</v>
      </c>
      <c r="C147" s="11">
        <f t="shared" si="7"/>
        <v>-5.0317274385830038E-3</v>
      </c>
      <c r="D147" s="3">
        <v>57.73</v>
      </c>
      <c r="E147" s="58">
        <f t="shared" si="6"/>
        <v>10577.3</v>
      </c>
      <c r="F147" s="11">
        <f t="shared" si="8"/>
        <v>-2.5519848771273418E-4</v>
      </c>
      <c r="G147" s="11">
        <f>B147/MAX($B$2:B147)-1</f>
        <v>-0.12240133369832695</v>
      </c>
      <c r="H147" s="11">
        <f>E147/MAX($E$2:E147)-1</f>
        <v>-1.7930796581892006E-3</v>
      </c>
    </row>
    <row r="148" spans="1:8" x14ac:dyDescent="0.25">
      <c r="A148" s="1">
        <v>40757</v>
      </c>
      <c r="B148" s="3">
        <v>32.454737999999999</v>
      </c>
      <c r="C148" s="11">
        <f t="shared" si="7"/>
        <v>-6.9203720264515416E-3</v>
      </c>
      <c r="D148" s="3">
        <v>56.27</v>
      </c>
      <c r="E148" s="58">
        <f t="shared" si="6"/>
        <v>10562.7</v>
      </c>
      <c r="F148" s="11">
        <f t="shared" si="8"/>
        <v>-1.380314446975934E-3</v>
      </c>
      <c r="G148" s="11">
        <f>B148/MAX($B$2:B148)-1</f>
        <v>-0.1284746429590522</v>
      </c>
      <c r="H148" s="11">
        <f>E148/MAX($E$2:E148)-1</f>
        <v>-3.1709190914084306E-3</v>
      </c>
    </row>
    <row r="149" spans="1:8" x14ac:dyDescent="0.25">
      <c r="A149" s="1">
        <v>40758</v>
      </c>
      <c r="B149" s="3">
        <v>32.959259000000003</v>
      </c>
      <c r="C149" s="11">
        <f t="shared" si="7"/>
        <v>1.5545372758825044E-2</v>
      </c>
      <c r="D149" s="3">
        <v>56.810001</v>
      </c>
      <c r="E149" s="58">
        <f t="shared" si="6"/>
        <v>10568.10001</v>
      </c>
      <c r="F149" s="11">
        <f t="shared" si="8"/>
        <v>5.1123387012784449E-4</v>
      </c>
      <c r="G149" s="11">
        <f>B149/MAX($B$2:B149)-1</f>
        <v>-0.11492645641508259</v>
      </c>
      <c r="H149" s="11">
        <f>E149/MAX($E$2:E149)-1</f>
        <v>-2.6613063025194839E-3</v>
      </c>
    </row>
    <row r="150" spans="1:8" x14ac:dyDescent="0.25">
      <c r="A150" s="1">
        <v>40759</v>
      </c>
      <c r="B150" s="3">
        <v>31.819735000000001</v>
      </c>
      <c r="C150" s="11">
        <f t="shared" si="7"/>
        <v>-3.4573714172396942E-2</v>
      </c>
      <c r="D150" s="3">
        <v>54.169998</v>
      </c>
      <c r="E150" s="58">
        <f t="shared" si="6"/>
        <v>10541.699979999999</v>
      </c>
      <c r="F150" s="11">
        <f t="shared" si="8"/>
        <v>-2.498086692501001E-3</v>
      </c>
      <c r="G150" s="11">
        <f>B150/MAX($B$2:B150)-1</f>
        <v>-0.14552673613253808</v>
      </c>
      <c r="H150" s="11">
        <f>E150/MAX($E$2:E150)-1</f>
        <v>-5.1527448211615701E-3</v>
      </c>
    </row>
    <row r="151" spans="1:8" x14ac:dyDescent="0.25">
      <c r="A151" s="1">
        <v>40760</v>
      </c>
      <c r="B151" s="3">
        <v>32.567818000000003</v>
      </c>
      <c r="C151" s="11">
        <f t="shared" si="7"/>
        <v>2.3510032374562551E-2</v>
      </c>
      <c r="D151" s="3">
        <v>53.830002</v>
      </c>
      <c r="E151" s="58">
        <f t="shared" si="6"/>
        <v>10538.300020000001</v>
      </c>
      <c r="F151" s="11">
        <f t="shared" si="8"/>
        <v>-3.2252483057280365E-4</v>
      </c>
      <c r="G151" s="11">
        <f>B151/MAX($B$2:B151)-1</f>
        <v>-0.12543804203581588</v>
      </c>
      <c r="H151" s="11">
        <f>E151/MAX($E$2:E151)-1</f>
        <v>-5.4736077635838543E-3</v>
      </c>
    </row>
    <row r="152" spans="1:8" x14ac:dyDescent="0.25">
      <c r="A152" s="1">
        <v>40763</v>
      </c>
      <c r="B152" s="3">
        <v>30.932471</v>
      </c>
      <c r="C152" s="11">
        <f t="shared" si="7"/>
        <v>-5.0213588150118095E-2</v>
      </c>
      <c r="D152" s="3">
        <v>50.59</v>
      </c>
      <c r="E152" s="58">
        <f t="shared" si="6"/>
        <v>10505.9</v>
      </c>
      <c r="F152" s="11">
        <f t="shared" si="8"/>
        <v>-3.0745015741164053E-3</v>
      </c>
      <c r="G152" s="11">
        <f>B152/MAX($B$2:B152)-1</f>
        <v>-0.16935293600479029</v>
      </c>
      <c r="H152" s="11">
        <f>E152/MAX($E$2:E152)-1</f>
        <v>-8.5312807220150333E-3</v>
      </c>
    </row>
    <row r="153" spans="1:8" x14ac:dyDescent="0.25">
      <c r="A153" s="1">
        <v>40764</v>
      </c>
      <c r="B153" s="3">
        <v>31.506582999999999</v>
      </c>
      <c r="C153" s="11">
        <f t="shared" si="7"/>
        <v>1.856017257722474E-2</v>
      </c>
      <c r="D153" s="3">
        <v>53.029998999999997</v>
      </c>
      <c r="E153" s="58">
        <f t="shared" si="6"/>
        <v>10530.29999</v>
      </c>
      <c r="F153" s="11">
        <f t="shared" si="8"/>
        <v>2.3225035456267327E-3</v>
      </c>
      <c r="G153" s="11">
        <f>B153/MAX($B$2:B153)-1</f>
        <v>-0.15393598314627421</v>
      </c>
      <c r="H153" s="11">
        <f>E153/MAX($E$2:E153)-1</f>
        <v>-6.2285911061139565E-3</v>
      </c>
    </row>
    <row r="154" spans="1:8" x14ac:dyDescent="0.25">
      <c r="A154" s="1">
        <v>40765</v>
      </c>
      <c r="B154" s="3">
        <v>30.454041</v>
      </c>
      <c r="C154" s="11">
        <f t="shared" si="7"/>
        <v>-3.3407050202809964E-2</v>
      </c>
      <c r="D154" s="3">
        <v>50.860000999999997</v>
      </c>
      <c r="E154" s="58">
        <f t="shared" si="6"/>
        <v>10508.60001</v>
      </c>
      <c r="F154" s="11">
        <f t="shared" si="8"/>
        <v>-2.0607181201491502E-3</v>
      </c>
      <c r="G154" s="11">
        <f>B154/MAX($B$2:B154)-1</f>
        <v>-0.18220048623209772</v>
      </c>
      <c r="H154" s="11">
        <f>E154/MAX($E$2:E154)-1</f>
        <v>-8.2764738557077333E-3</v>
      </c>
    </row>
    <row r="155" spans="1:8" x14ac:dyDescent="0.25">
      <c r="A155" s="1">
        <v>40766</v>
      </c>
      <c r="B155" s="3">
        <v>31.863227999999999</v>
      </c>
      <c r="C155" s="11">
        <f t="shared" si="7"/>
        <v>4.6272578407574851E-2</v>
      </c>
      <c r="D155" s="3">
        <v>53.099997999999999</v>
      </c>
      <c r="E155" s="58">
        <f t="shared" si="6"/>
        <v>10530.999980000001</v>
      </c>
      <c r="F155" s="11">
        <f t="shared" si="8"/>
        <v>2.1315846048650198E-3</v>
      </c>
      <c r="G155" s="11">
        <f>B155/MAX($B$2:B155)-1</f>
        <v>-0.14435879410959584</v>
      </c>
      <c r="H155" s="11">
        <f>E155/MAX($E$2:E155)-1</f>
        <v>-6.1625312550961375E-3</v>
      </c>
    </row>
    <row r="156" spans="1:8" x14ac:dyDescent="0.25">
      <c r="A156" s="1">
        <v>40767</v>
      </c>
      <c r="B156" s="3">
        <v>32.559120999999998</v>
      </c>
      <c r="C156" s="11">
        <f t="shared" si="7"/>
        <v>2.18400031534783E-2</v>
      </c>
      <c r="D156" s="3">
        <v>53.57</v>
      </c>
      <c r="E156" s="58">
        <f t="shared" si="6"/>
        <v>10535.7</v>
      </c>
      <c r="F156" s="11">
        <f t="shared" si="8"/>
        <v>4.4630329588133018E-4</v>
      </c>
      <c r="G156" s="11">
        <f>B156/MAX($B$2:B156)-1</f>
        <v>-0.12567158747470342</v>
      </c>
      <c r="H156" s="11">
        <f>E156/MAX($E$2:E156)-1</f>
        <v>-5.7189783172248987E-3</v>
      </c>
    </row>
    <row r="157" spans="1:8" x14ac:dyDescent="0.25">
      <c r="A157" s="1">
        <v>40770</v>
      </c>
      <c r="B157" s="3">
        <v>32.228569999999998</v>
      </c>
      <c r="C157" s="11">
        <f t="shared" si="7"/>
        <v>-1.0152331815100286E-2</v>
      </c>
      <c r="D157" s="3">
        <v>54.360000999999997</v>
      </c>
      <c r="E157" s="58">
        <f t="shared" si="6"/>
        <v>10543.60001</v>
      </c>
      <c r="F157" s="11">
        <f t="shared" si="8"/>
        <v>7.4983247434905924E-4</v>
      </c>
      <c r="G157" s="11">
        <f>B157/MAX($B$2:B157)-1</f>
        <v>-0.13454805963403016</v>
      </c>
      <c r="H157" s="11">
        <f>E157/MAX($E$2:E157)-1</f>
        <v>-4.9734341185382336E-3</v>
      </c>
    </row>
    <row r="158" spans="1:8" x14ac:dyDescent="0.25">
      <c r="A158" s="1">
        <v>40771</v>
      </c>
      <c r="B158" s="3">
        <v>32.089391999999997</v>
      </c>
      <c r="C158" s="11">
        <f t="shared" si="7"/>
        <v>-4.318466503478161E-3</v>
      </c>
      <c r="D158" s="3">
        <v>53.900002000000001</v>
      </c>
      <c r="E158" s="58">
        <f t="shared" si="6"/>
        <v>10539.000019999999</v>
      </c>
      <c r="F158" s="11">
        <f t="shared" si="8"/>
        <v>-4.3628267343580844E-4</v>
      </c>
      <c r="G158" s="11">
        <f>B158/MAX($B$2:B158)-1</f>
        <v>-0.13828548484887071</v>
      </c>
      <c r="H158" s="11">
        <f>E158/MAX($E$2:E158)-1</f>
        <v>-5.4075469688406042E-3</v>
      </c>
    </row>
    <row r="159" spans="1:8" x14ac:dyDescent="0.25">
      <c r="A159" s="1">
        <v>40772</v>
      </c>
      <c r="B159" s="3">
        <v>32.341653999999998</v>
      </c>
      <c r="C159" s="11">
        <f t="shared" si="7"/>
        <v>7.8612271619232232E-3</v>
      </c>
      <c r="D159" s="3">
        <v>53.580002</v>
      </c>
      <c r="E159" s="58">
        <f t="shared" si="6"/>
        <v>10535.800020000001</v>
      </c>
      <c r="F159" s="11">
        <f t="shared" si="8"/>
        <v>-3.0363412030802033E-4</v>
      </c>
      <c r="G159" s="11">
        <f>B159/MAX($B$2:B159)-1</f>
        <v>-0.13151135129654112</v>
      </c>
      <c r="H159" s="11">
        <f>E159/MAX($E$2:E159)-1</f>
        <v>-5.7095391733816836E-3</v>
      </c>
    </row>
    <row r="160" spans="1:8" x14ac:dyDescent="0.25">
      <c r="A160" s="1">
        <v>40773</v>
      </c>
      <c r="B160" s="3">
        <v>31.550075</v>
      </c>
      <c r="C160" s="11">
        <f t="shared" si="7"/>
        <v>-2.4475526205307827E-2</v>
      </c>
      <c r="D160" s="3">
        <v>50.950001</v>
      </c>
      <c r="E160" s="58">
        <f t="shared" si="6"/>
        <v>10509.50001</v>
      </c>
      <c r="F160" s="11">
        <f t="shared" si="8"/>
        <v>-2.4962518223652498E-3</v>
      </c>
      <c r="G160" s="11">
        <f>B160/MAX($B$2:B160)-1</f>
        <v>-0.15276806797689502</v>
      </c>
      <c r="H160" s="11">
        <f>E160/MAX($E$2:E160)-1</f>
        <v>-8.1915385481805547E-3</v>
      </c>
    </row>
    <row r="161" spans="1:8" x14ac:dyDescent="0.25">
      <c r="A161" s="1">
        <v>40774</v>
      </c>
      <c r="B161" s="3">
        <v>31.089047000000001</v>
      </c>
      <c r="C161" s="11">
        <f t="shared" si="7"/>
        <v>-1.4612580160268998E-2</v>
      </c>
      <c r="D161" s="3">
        <v>50.029998999999997</v>
      </c>
      <c r="E161" s="58">
        <f t="shared" si="6"/>
        <v>10500.29999</v>
      </c>
      <c r="F161" s="11">
        <f t="shared" si="8"/>
        <v>-8.7540035122947988E-4</v>
      </c>
      <c r="G161" s="11">
        <f>B161/MAX($B$2:B161)-1</f>
        <v>-0.16514831249792228</v>
      </c>
      <c r="H161" s="11">
        <f>E161/MAX($E$2:E161)-1</f>
        <v>-9.0597680236879086E-3</v>
      </c>
    </row>
    <row r="162" spans="1:8" x14ac:dyDescent="0.25">
      <c r="A162" s="1">
        <v>40777</v>
      </c>
      <c r="B162" s="3">
        <v>31.167335000000001</v>
      </c>
      <c r="C162" s="11">
        <f t="shared" si="7"/>
        <v>2.5181859064383858E-3</v>
      </c>
      <c r="D162" s="3">
        <v>50.209999000000003</v>
      </c>
      <c r="E162" s="58">
        <f t="shared" si="6"/>
        <v>10502.099990000001</v>
      </c>
      <c r="F162" s="11">
        <f t="shared" si="8"/>
        <v>1.7142367377268538E-4</v>
      </c>
      <c r="G162" s="11">
        <f>B162/MAX($B$2:B162)-1</f>
        <v>-0.16304600074448827</v>
      </c>
      <c r="H162" s="11">
        <f>E162/MAX($E$2:E162)-1</f>
        <v>-8.8898974086333293E-3</v>
      </c>
    </row>
    <row r="163" spans="1:8" x14ac:dyDescent="0.25">
      <c r="A163" s="1">
        <v>40778</v>
      </c>
      <c r="B163" s="3">
        <v>31.680553</v>
      </c>
      <c r="C163" s="11">
        <f t="shared" si="7"/>
        <v>1.6466534594632438E-2</v>
      </c>
      <c r="D163" s="3">
        <v>52.279998999999997</v>
      </c>
      <c r="E163" s="58">
        <f t="shared" si="6"/>
        <v>10522.79999</v>
      </c>
      <c r="F163" s="11">
        <f t="shared" si="8"/>
        <v>1.9710343664323567E-3</v>
      </c>
      <c r="G163" s="11">
        <f>B163/MAX($B$2:B163)-1</f>
        <v>-0.14926426876163135</v>
      </c>
      <c r="H163" s="11">
        <f>E163/MAX($E$2:E163)-1</f>
        <v>-6.9363853355074445E-3</v>
      </c>
    </row>
    <row r="164" spans="1:8" x14ac:dyDescent="0.25">
      <c r="A164" s="1">
        <v>40779</v>
      </c>
      <c r="B164" s="3">
        <v>31.393498999999998</v>
      </c>
      <c r="C164" s="11">
        <f t="shared" si="7"/>
        <v>-9.0608898146443736E-3</v>
      </c>
      <c r="D164" s="3">
        <v>52.689999</v>
      </c>
      <c r="E164" s="58">
        <f t="shared" si="6"/>
        <v>10526.89999</v>
      </c>
      <c r="F164" s="11">
        <f t="shared" si="8"/>
        <v>3.8963013683588639E-4</v>
      </c>
      <c r="G164" s="11">
        <f>B164/MAX($B$2:B164)-1</f>
        <v>-0.15697269148376314</v>
      </c>
      <c r="H164" s="11">
        <f>E164/MAX($E$2:E164)-1</f>
        <v>-6.5494578234389644E-3</v>
      </c>
    </row>
    <row r="165" spans="1:8" x14ac:dyDescent="0.25">
      <c r="A165" s="1">
        <v>40780</v>
      </c>
      <c r="B165" s="3">
        <v>30.958565</v>
      </c>
      <c r="C165" s="11">
        <f t="shared" si="7"/>
        <v>-1.3854269637162726E-2</v>
      </c>
      <c r="D165" s="3">
        <v>51.830002</v>
      </c>
      <c r="E165" s="58">
        <f t="shared" si="6"/>
        <v>10518.300020000001</v>
      </c>
      <c r="F165" s="11">
        <f t="shared" si="8"/>
        <v>-8.1695180995058577E-4</v>
      </c>
      <c r="G165" s="11">
        <f>B165/MAX($B$2:B165)-1</f>
        <v>-0.16865221912743866</v>
      </c>
      <c r="H165" s="11">
        <f>E165/MAX($E$2:E165)-1</f>
        <v>-7.361059041966489E-3</v>
      </c>
    </row>
    <row r="166" spans="1:8" x14ac:dyDescent="0.25">
      <c r="A166" s="1">
        <v>40781</v>
      </c>
      <c r="B166" s="3">
        <v>31.811035</v>
      </c>
      <c r="C166" s="11">
        <f t="shared" si="7"/>
        <v>2.7535837013117379E-2</v>
      </c>
      <c r="D166" s="3">
        <v>53.130001</v>
      </c>
      <c r="E166" s="58">
        <f t="shared" si="6"/>
        <v>10531.300010000001</v>
      </c>
      <c r="F166" s="11">
        <f t="shared" si="8"/>
        <v>1.2359402161263176E-3</v>
      </c>
      <c r="G166" s="11">
        <f>B166/MAX($B$2:B166)-1</f>
        <v>-0.14576036213211496</v>
      </c>
      <c r="H166" s="11">
        <f>E166/MAX($E$2:E166)-1</f>
        <v>-6.1342166547434518E-3</v>
      </c>
    </row>
    <row r="167" spans="1:8" x14ac:dyDescent="0.25">
      <c r="A167" s="1">
        <v>40784</v>
      </c>
      <c r="B167" s="3">
        <v>32.915765999999998</v>
      </c>
      <c r="C167" s="11">
        <f t="shared" si="7"/>
        <v>3.472791752924724E-2</v>
      </c>
      <c r="D167" s="3">
        <v>54.610000999999997</v>
      </c>
      <c r="E167" s="58">
        <f t="shared" si="6"/>
        <v>10546.10001</v>
      </c>
      <c r="F167" s="11">
        <f t="shared" si="8"/>
        <v>1.4053345727446684E-3</v>
      </c>
      <c r="G167" s="11">
        <f>B167/MAX($B$2:B167)-1</f>
        <v>-0.11609439843802505</v>
      </c>
      <c r="H167" s="11">
        <f>E167/MAX($E$2:E167)-1</f>
        <v>-4.7375027087404042E-3</v>
      </c>
    </row>
    <row r="168" spans="1:8" x14ac:dyDescent="0.25">
      <c r="A168" s="1">
        <v>40785</v>
      </c>
      <c r="B168" s="3">
        <v>33.115834999999997</v>
      </c>
      <c r="C168" s="11">
        <f t="shared" si="7"/>
        <v>6.0782118818076165E-3</v>
      </c>
      <c r="D168" s="3">
        <v>54.970001000000003</v>
      </c>
      <c r="E168" s="58">
        <f t="shared" si="6"/>
        <v>10549.70001</v>
      </c>
      <c r="F168" s="11">
        <f t="shared" si="8"/>
        <v>3.4135841653187241E-4</v>
      </c>
      <c r="G168" s="11">
        <f>B168/MAX($B$2:B168)-1</f>
        <v>-0.11072183290821469</v>
      </c>
      <c r="H168" s="11">
        <f>E168/MAX($E$2:E168)-1</f>
        <v>-4.3977614786314678E-3</v>
      </c>
    </row>
    <row r="169" spans="1:8" x14ac:dyDescent="0.25">
      <c r="A169" s="1">
        <v>40786</v>
      </c>
      <c r="B169" s="3">
        <v>33.472479999999997</v>
      </c>
      <c r="C169" s="11">
        <f t="shared" si="7"/>
        <v>1.0769621240110671E-2</v>
      </c>
      <c r="D169" s="3">
        <v>55.060001</v>
      </c>
      <c r="E169" s="58">
        <f t="shared" si="6"/>
        <v>10550.60001</v>
      </c>
      <c r="F169" s="11">
        <f t="shared" si="8"/>
        <v>8.5310482681643212E-5</v>
      </c>
      <c r="G169" s="11">
        <f>B169/MAX($B$2:B169)-1</f>
        <v>-0.10114464387153632</v>
      </c>
      <c r="H169" s="11">
        <f>E169/MAX($E$2:E169)-1</f>
        <v>-4.3128261711042892E-3</v>
      </c>
    </row>
    <row r="170" spans="1:8" x14ac:dyDescent="0.25">
      <c r="A170" s="1">
        <v>40787</v>
      </c>
      <c r="B170" s="3">
        <v>33.255014000000003</v>
      </c>
      <c r="C170" s="11">
        <f t="shared" si="7"/>
        <v>-6.4968595096627025E-3</v>
      </c>
      <c r="D170" s="3">
        <v>54.560001</v>
      </c>
      <c r="E170" s="58">
        <f t="shared" si="6"/>
        <v>10545.60001</v>
      </c>
      <c r="F170" s="11">
        <f t="shared" si="8"/>
        <v>-4.7390669680027038E-4</v>
      </c>
      <c r="G170" s="11">
        <f>B170/MAX($B$2:B170)-1</f>
        <v>-0.10698438083981088</v>
      </c>
      <c r="H170" s="11">
        <f>E170/MAX($E$2:E170)-1</f>
        <v>-4.7846889906999479E-3</v>
      </c>
    </row>
    <row r="171" spans="1:8" x14ac:dyDescent="0.25">
      <c r="A171" s="1">
        <v>40788</v>
      </c>
      <c r="B171" s="3">
        <v>32.820079999999997</v>
      </c>
      <c r="C171" s="11">
        <f t="shared" si="7"/>
        <v>-1.307874956841111E-2</v>
      </c>
      <c r="D171" s="3">
        <v>53.279998999999997</v>
      </c>
      <c r="E171" s="58">
        <f t="shared" si="6"/>
        <v>10532.79999</v>
      </c>
      <c r="F171" s="11">
        <f t="shared" si="8"/>
        <v>-1.2137782570799957E-3</v>
      </c>
      <c r="G171" s="11">
        <f>B171/MAX($B$2:B171)-1</f>
        <v>-0.11866390848348651</v>
      </c>
      <c r="H171" s="11">
        <f>E171/MAX($E$2:E171)-1</f>
        <v>-5.9926596963161272E-3</v>
      </c>
    </row>
    <row r="172" spans="1:8" x14ac:dyDescent="0.25">
      <c r="A172" s="1">
        <v>40792</v>
      </c>
      <c r="B172" s="3">
        <v>32.559120999999998</v>
      </c>
      <c r="C172" s="11">
        <f t="shared" si="7"/>
        <v>-7.9511993876919176E-3</v>
      </c>
      <c r="D172" s="3">
        <v>53.290000999999997</v>
      </c>
      <c r="E172" s="58">
        <f t="shared" si="6"/>
        <v>10532.900009999999</v>
      </c>
      <c r="F172" s="11">
        <f t="shared" si="8"/>
        <v>9.4960504419355781E-6</v>
      </c>
      <c r="G172" s="11">
        <f>B172/MAX($B$2:B172)-1</f>
        <v>-0.12567158747470342</v>
      </c>
      <c r="H172" s="11">
        <f>E172/MAX($E$2:E172)-1</f>
        <v>-5.9832205524729121E-3</v>
      </c>
    </row>
    <row r="173" spans="1:8" x14ac:dyDescent="0.25">
      <c r="A173" s="1">
        <v>40793</v>
      </c>
      <c r="B173" s="3">
        <v>32.698298999999999</v>
      </c>
      <c r="C173" s="11">
        <f t="shared" si="7"/>
        <v>4.2746239986024542E-3</v>
      </c>
      <c r="D173" s="3">
        <v>54.639999000000003</v>
      </c>
      <c r="E173" s="58">
        <f t="shared" si="6"/>
        <v>10546.39999</v>
      </c>
      <c r="F173" s="11">
        <f t="shared" si="8"/>
        <v>1.281696397685684E-3</v>
      </c>
      <c r="G173" s="11">
        <f>B173/MAX($B$2:B173)-1</f>
        <v>-0.12193416225986276</v>
      </c>
      <c r="H173" s="11">
        <f>E173/MAX($E$2:E173)-1</f>
        <v>-4.7091928270159844E-3</v>
      </c>
    </row>
    <row r="174" spans="1:8" x14ac:dyDescent="0.25">
      <c r="A174" s="1">
        <v>40794</v>
      </c>
      <c r="B174" s="3">
        <v>32.489530000000002</v>
      </c>
      <c r="C174" s="11">
        <f t="shared" si="7"/>
        <v>-6.3847052105064136E-3</v>
      </c>
      <c r="D174" s="3">
        <v>54.389999000000003</v>
      </c>
      <c r="E174" s="58">
        <f t="shared" si="6"/>
        <v>10543.89999</v>
      </c>
      <c r="F174" s="11">
        <f t="shared" si="8"/>
        <v>-2.3704771318843181E-4</v>
      </c>
      <c r="G174" s="11">
        <f>B174/MAX($B$2:B174)-1</f>
        <v>-0.12754035378924988</v>
      </c>
      <c r="H174" s="11">
        <f>E174/MAX($E$2:E174)-1</f>
        <v>-4.9451242368138137E-3</v>
      </c>
    </row>
    <row r="175" spans="1:8" x14ac:dyDescent="0.25">
      <c r="A175" s="1">
        <v>40795</v>
      </c>
      <c r="B175" s="3">
        <v>32.054595999999997</v>
      </c>
      <c r="C175" s="11">
        <f t="shared" si="7"/>
        <v>-1.3386897255823814E-2</v>
      </c>
      <c r="D175" s="3">
        <v>53.18</v>
      </c>
      <c r="E175" s="58">
        <f t="shared" si="6"/>
        <v>10531.8</v>
      </c>
      <c r="F175" s="11">
        <f t="shared" si="8"/>
        <v>-1.1475820153336465E-3</v>
      </c>
      <c r="G175" s="11">
        <f>B175/MAX($B$2:B175)-1</f>
        <v>-0.13921988143292563</v>
      </c>
      <c r="H175" s="11">
        <f>E175/MAX($E$2:E175)-1</f>
        <v>-6.0870313165096723E-3</v>
      </c>
    </row>
    <row r="176" spans="1:8" x14ac:dyDescent="0.25">
      <c r="A176" s="1">
        <v>40798</v>
      </c>
      <c r="B176" s="3">
        <v>32.037202000000001</v>
      </c>
      <c r="C176" s="11">
        <f t="shared" si="7"/>
        <v>-5.4263669397037215E-4</v>
      </c>
      <c r="D176" s="3">
        <v>53.860000999999997</v>
      </c>
      <c r="E176" s="58">
        <f t="shared" si="6"/>
        <v>10538.60001</v>
      </c>
      <c r="F176" s="11">
        <f t="shared" si="8"/>
        <v>6.4566455876496323E-4</v>
      </c>
      <c r="G176" s="11">
        <f>B176/MAX($B$2:B176)-1</f>
        <v>-0.13968697231070026</v>
      </c>
      <c r="H176" s="11">
        <f>E176/MAX($E$2:E176)-1</f>
        <v>-5.4452969381338923E-3</v>
      </c>
    </row>
    <row r="177" spans="1:8" x14ac:dyDescent="0.25">
      <c r="A177" s="1">
        <v>40799</v>
      </c>
      <c r="B177" s="3">
        <v>32.672204000000001</v>
      </c>
      <c r="C177" s="11">
        <f t="shared" si="7"/>
        <v>1.9820769616522693E-2</v>
      </c>
      <c r="D177" s="3">
        <v>54.580002</v>
      </c>
      <c r="E177" s="58">
        <f t="shared" si="6"/>
        <v>10545.800020000001</v>
      </c>
      <c r="F177" s="11">
        <f t="shared" si="8"/>
        <v>6.8320365069064564E-4</v>
      </c>
      <c r="G177" s="11">
        <f>B177/MAX($B$2:B177)-1</f>
        <v>-0.12263490599077753</v>
      </c>
      <c r="H177" s="11">
        <f>E177/MAX($E$2:E177)-1</f>
        <v>-4.7658135341904773E-3</v>
      </c>
    </row>
    <row r="178" spans="1:8" x14ac:dyDescent="0.25">
      <c r="A178" s="1">
        <v>40800</v>
      </c>
      <c r="B178" s="3">
        <v>33.063642000000002</v>
      </c>
      <c r="C178" s="11">
        <f t="shared" si="7"/>
        <v>1.1980765056437602E-2</v>
      </c>
      <c r="D178" s="3">
        <v>55.360000999999997</v>
      </c>
      <c r="E178" s="58">
        <f t="shared" si="6"/>
        <v>10553.60001</v>
      </c>
      <c r="F178" s="11">
        <f t="shared" si="8"/>
        <v>7.3962999347673242E-4</v>
      </c>
      <c r="G178" s="11">
        <f>B178/MAX($B$2:B178)-1</f>
        <v>-0.11212340093073381</v>
      </c>
      <c r="H178" s="11">
        <f>E178/MAX($E$2:E178)-1</f>
        <v>-4.0297084793469162E-3</v>
      </c>
    </row>
    <row r="179" spans="1:8" x14ac:dyDescent="0.25">
      <c r="A179" s="1">
        <v>40801</v>
      </c>
      <c r="B179" s="3">
        <v>33.282955000000001</v>
      </c>
      <c r="C179" s="11">
        <f t="shared" si="7"/>
        <v>6.6330563342053978E-3</v>
      </c>
      <c r="D179" s="3">
        <v>56.18</v>
      </c>
      <c r="E179" s="58">
        <f t="shared" si="6"/>
        <v>10561.8</v>
      </c>
      <c r="F179" s="11">
        <f t="shared" si="8"/>
        <v>7.7698510387254685E-4</v>
      </c>
      <c r="G179" s="11">
        <f>B179/MAX($B$2:B179)-1</f>
        <v>-0.10623406543128466</v>
      </c>
      <c r="H179" s="11">
        <f>E179/MAX($E$2:E179)-1</f>
        <v>-3.2558543989357203E-3</v>
      </c>
    </row>
    <row r="180" spans="1:8" x14ac:dyDescent="0.25">
      <c r="A180" s="1">
        <v>40802</v>
      </c>
      <c r="B180" s="3">
        <v>33.712809999999998</v>
      </c>
      <c r="C180" s="11">
        <f t="shared" si="7"/>
        <v>1.2915169341183688E-2</v>
      </c>
      <c r="D180" s="3">
        <v>56.59</v>
      </c>
      <c r="E180" s="58">
        <f t="shared" si="6"/>
        <v>10565.9</v>
      </c>
      <c r="F180" s="11">
        <f t="shared" si="8"/>
        <v>3.8819140676782024E-4</v>
      </c>
      <c r="G180" s="11">
        <f>B180/MAX($B$2:B180)-1</f>
        <v>-9.4690927034948413E-2</v>
      </c>
      <c r="H180" s="11">
        <f>E180/MAX($E$2:E180)-1</f>
        <v>-2.8689268868673512E-3</v>
      </c>
    </row>
    <row r="181" spans="1:8" x14ac:dyDescent="0.25">
      <c r="A181" s="1">
        <v>40805</v>
      </c>
      <c r="B181" s="3">
        <v>33.256638000000002</v>
      </c>
      <c r="C181" s="11">
        <f t="shared" si="7"/>
        <v>-1.3531117696804127E-2</v>
      </c>
      <c r="D181" s="3">
        <v>56.610000999999997</v>
      </c>
      <c r="E181" s="58">
        <f t="shared" si="6"/>
        <v>10566.10001</v>
      </c>
      <c r="F181" s="11">
        <f t="shared" si="8"/>
        <v>1.8929764620190895E-5</v>
      </c>
      <c r="G181" s="11">
        <f>B181/MAX($B$2:B181)-1</f>
        <v>-0.10694077065322316</v>
      </c>
      <c r="H181" s="11">
        <f>E181/MAX($E$2:E181)-1</f>
        <v>-2.8500514303577695E-3</v>
      </c>
    </row>
    <row r="182" spans="1:8" x14ac:dyDescent="0.25">
      <c r="A182" s="1">
        <v>40806</v>
      </c>
      <c r="B182" s="3">
        <v>33.511042000000003</v>
      </c>
      <c r="C182" s="11">
        <f t="shared" si="7"/>
        <v>7.6497209369149385E-3</v>
      </c>
      <c r="D182" s="3">
        <v>56.360000999999997</v>
      </c>
      <c r="E182" s="58">
        <f t="shared" si="6"/>
        <v>10563.60001</v>
      </c>
      <c r="F182" s="11">
        <f t="shared" si="8"/>
        <v>-2.366057483493382E-4</v>
      </c>
      <c r="G182" s="11">
        <f>B182/MAX($B$2:B182)-1</f>
        <v>-0.10010911676858403</v>
      </c>
      <c r="H182" s="11">
        <f>E182/MAX($E$2:E182)-1</f>
        <v>-3.0859828401555989E-3</v>
      </c>
    </row>
    <row r="183" spans="1:8" x14ac:dyDescent="0.25">
      <c r="A183" s="1">
        <v>40807</v>
      </c>
      <c r="B183" s="3">
        <v>32.782921000000002</v>
      </c>
      <c r="C183" s="11">
        <f t="shared" si="7"/>
        <v>-2.1727793483712069E-2</v>
      </c>
      <c r="D183" s="3">
        <v>55.380001</v>
      </c>
      <c r="E183" s="58">
        <f t="shared" si="6"/>
        <v>10553.800010000001</v>
      </c>
      <c r="F183" s="11">
        <f t="shared" si="8"/>
        <v>-9.2771403600307959E-4</v>
      </c>
      <c r="G183" s="11">
        <f>B183/MAX($B$2:B183)-1</f>
        <v>-0.11966176003731144</v>
      </c>
      <c r="H183" s="11">
        <f>E183/MAX($E$2:E183)-1</f>
        <v>-4.0108339665629877E-3</v>
      </c>
    </row>
    <row r="184" spans="1:8" x14ac:dyDescent="0.25">
      <c r="A184" s="1">
        <v>40808</v>
      </c>
      <c r="B184" s="3">
        <v>32.949601000000001</v>
      </c>
      <c r="C184" s="11">
        <f t="shared" si="7"/>
        <v>5.0843547467902418E-3</v>
      </c>
      <c r="D184" s="3">
        <v>53.580002</v>
      </c>
      <c r="E184" s="58">
        <f t="shared" si="6"/>
        <v>10535.800020000001</v>
      </c>
      <c r="F184" s="11">
        <f t="shared" si="8"/>
        <v>-1.7055458681180988E-3</v>
      </c>
      <c r="G184" s="11">
        <f>B184/MAX($B$2:B184)-1</f>
        <v>-0.11518580812817614</v>
      </c>
      <c r="H184" s="11">
        <f>E184/MAX($E$2:E184)-1</f>
        <v>-5.7095391733816836E-3</v>
      </c>
    </row>
    <row r="185" spans="1:8" x14ac:dyDescent="0.25">
      <c r="A185" s="1">
        <v>40809</v>
      </c>
      <c r="B185" s="3">
        <v>32.432022000000003</v>
      </c>
      <c r="C185" s="11">
        <f t="shared" si="7"/>
        <v>-1.5708202354256059E-2</v>
      </c>
      <c r="D185" s="3">
        <v>54.150002000000001</v>
      </c>
      <c r="E185" s="58">
        <f t="shared" si="6"/>
        <v>10541.500019999999</v>
      </c>
      <c r="F185" s="11">
        <f t="shared" si="8"/>
        <v>5.4101254666742509E-4</v>
      </c>
      <c r="G185" s="11">
        <f>B185/MAX($B$2:B185)-1</f>
        <v>-0.12908464850001633</v>
      </c>
      <c r="H185" s="11">
        <f>E185/MAX($E$2:E185)-1</f>
        <v>-5.1716155590427748E-3</v>
      </c>
    </row>
    <row r="186" spans="1:8" x14ac:dyDescent="0.25">
      <c r="A186" s="1">
        <v>40812</v>
      </c>
      <c r="B186" s="3">
        <v>32.660105999999999</v>
      </c>
      <c r="C186" s="11">
        <f t="shared" si="7"/>
        <v>7.0326789985525875E-3</v>
      </c>
      <c r="D186" s="3">
        <v>54.779998999999997</v>
      </c>
      <c r="E186" s="58">
        <f t="shared" si="6"/>
        <v>10547.79999</v>
      </c>
      <c r="F186" s="11">
        <f t="shared" si="8"/>
        <v>5.9763506029002797E-4</v>
      </c>
      <c r="G186" s="11">
        <f>B186/MAX($B$2:B186)-1</f>
        <v>-0.12295978039800537</v>
      </c>
      <c r="H186" s="11">
        <f>E186/MAX($E$2:E186)-1</f>
        <v>-4.5770712375291511E-3</v>
      </c>
    </row>
    <row r="187" spans="1:8" x14ac:dyDescent="0.25">
      <c r="A187" s="1">
        <v>40813</v>
      </c>
      <c r="B187" s="3">
        <v>32.633789999999998</v>
      </c>
      <c r="C187" s="11">
        <f t="shared" si="7"/>
        <v>-8.0575366166911217E-4</v>
      </c>
      <c r="D187" s="3">
        <v>55.349997999999999</v>
      </c>
      <c r="E187" s="58">
        <f t="shared" si="6"/>
        <v>10553.499980000001</v>
      </c>
      <c r="F187" s="11">
        <f t="shared" si="8"/>
        <v>5.4039610206914627E-4</v>
      </c>
      <c r="G187" s="11">
        <f>B187/MAX($B$2:B187)-1</f>
        <v>-0.12366645876638072</v>
      </c>
      <c r="H187" s="11">
        <f>E187/MAX($E$2:E187)-1</f>
        <v>-4.0391485669156735E-3</v>
      </c>
    </row>
    <row r="188" spans="1:8" x14ac:dyDescent="0.25">
      <c r="A188" s="1">
        <v>40814</v>
      </c>
      <c r="B188" s="3">
        <v>32.028483999999999</v>
      </c>
      <c r="C188" s="11">
        <f t="shared" si="7"/>
        <v>-1.8548443193389393E-2</v>
      </c>
      <c r="D188" s="3">
        <v>54.529998999999997</v>
      </c>
      <c r="E188" s="58">
        <f t="shared" si="6"/>
        <v>10545.29999</v>
      </c>
      <c r="F188" s="11">
        <f t="shared" si="8"/>
        <v>-7.7699246842666693E-4</v>
      </c>
      <c r="G188" s="11">
        <f>B188/MAX($B$2:B188)-1</f>
        <v>-0.1399210816744143</v>
      </c>
      <c r="H188" s="11">
        <f>E188/MAX($E$2:E188)-1</f>
        <v>-4.8130026473269805E-3</v>
      </c>
    </row>
    <row r="189" spans="1:8" x14ac:dyDescent="0.25">
      <c r="A189" s="1">
        <v>40815</v>
      </c>
      <c r="B189" s="3">
        <v>33.475951000000002</v>
      </c>
      <c r="C189" s="11">
        <f t="shared" si="7"/>
        <v>4.5193116227418173E-2</v>
      </c>
      <c r="D189" s="3">
        <v>53.880001</v>
      </c>
      <c r="E189" s="58">
        <f t="shared" si="6"/>
        <v>10538.800010000001</v>
      </c>
      <c r="F189" s="11">
        <f t="shared" si="8"/>
        <v>-6.1638644762714674E-4</v>
      </c>
      <c r="G189" s="11">
        <f>B189/MAX($B$2:B189)-1</f>
        <v>-0.10105143515377402</v>
      </c>
      <c r="H189" s="11">
        <f>E189/MAX($E$2:E189)-1</f>
        <v>-5.4264224253499638E-3</v>
      </c>
    </row>
    <row r="190" spans="1:8" x14ac:dyDescent="0.25">
      <c r="A190" s="1">
        <v>40816</v>
      </c>
      <c r="B190" s="3">
        <v>34.019846999999999</v>
      </c>
      <c r="C190" s="11">
        <f t="shared" si="7"/>
        <v>1.6247365160738721E-2</v>
      </c>
      <c r="D190" s="3">
        <v>52.490001999999997</v>
      </c>
      <c r="E190" s="58">
        <f t="shared" si="6"/>
        <v>10524.900019999999</v>
      </c>
      <c r="F190" s="11">
        <f t="shared" si="8"/>
        <v>-1.3189347920837626E-3</v>
      </c>
      <c r="G190" s="11">
        <f>B190/MAX($B$2:B190)-1</f>
        <v>-8.6445889559995326E-2</v>
      </c>
      <c r="H190" s="11">
        <f>E190/MAX($E$2:E190)-1</f>
        <v>-6.7382001201004016E-3</v>
      </c>
    </row>
    <row r="191" spans="1:8" x14ac:dyDescent="0.25">
      <c r="A191" s="1">
        <v>40819</v>
      </c>
      <c r="B191" s="3">
        <v>32.668880999999999</v>
      </c>
      <c r="C191" s="11">
        <f t="shared" si="7"/>
        <v>-3.971111333922224E-2</v>
      </c>
      <c r="D191" s="3">
        <v>51.139999000000003</v>
      </c>
      <c r="E191" s="58">
        <f t="shared" si="6"/>
        <v>10511.39999</v>
      </c>
      <c r="F191" s="11">
        <f t="shared" si="8"/>
        <v>-1.2826753673997602E-3</v>
      </c>
      <c r="G191" s="11">
        <f>B191/MAX($B$2:B191)-1</f>
        <v>-0.12272414038119073</v>
      </c>
      <c r="H191" s="11">
        <f>E191/MAX($E$2:E191)-1</f>
        <v>-8.0122325641854841E-3</v>
      </c>
    </row>
    <row r="192" spans="1:8" x14ac:dyDescent="0.25">
      <c r="A192" s="1">
        <v>40820</v>
      </c>
      <c r="B192" s="3">
        <v>32.861874</v>
      </c>
      <c r="C192" s="11">
        <f t="shared" si="7"/>
        <v>5.9075485321949447E-3</v>
      </c>
      <c r="D192" s="3">
        <v>52.189999</v>
      </c>
      <c r="E192" s="58">
        <f t="shared" si="6"/>
        <v>10521.89999</v>
      </c>
      <c r="F192" s="11">
        <f t="shared" si="8"/>
        <v>9.9891546416168691E-4</v>
      </c>
      <c r="G192" s="11">
        <f>B192/MAX($B$2:B192)-1</f>
        <v>-0.11754159066436953</v>
      </c>
      <c r="H192" s="11">
        <f>E192/MAX($E$2:E192)-1</f>
        <v>-7.0213206430346231E-3</v>
      </c>
    </row>
    <row r="193" spans="1:8" x14ac:dyDescent="0.25">
      <c r="A193" s="1">
        <v>40821</v>
      </c>
      <c r="B193" s="3">
        <v>32.475884000000001</v>
      </c>
      <c r="C193" s="11">
        <f t="shared" si="7"/>
        <v>-1.1745830441684476E-2</v>
      </c>
      <c r="D193" s="3">
        <v>53.529998999999997</v>
      </c>
      <c r="E193" s="58">
        <f t="shared" si="6"/>
        <v>10535.29999</v>
      </c>
      <c r="F193" s="11">
        <f t="shared" si="8"/>
        <v>1.273534248827206E-3</v>
      </c>
      <c r="G193" s="11">
        <f>B193/MAX($B$2:B193)-1</f>
        <v>-0.12790679751226453</v>
      </c>
      <c r="H193" s="11">
        <f>E193/MAX($E$2:E193)-1</f>
        <v>-5.7567282865182978E-3</v>
      </c>
    </row>
    <row r="194" spans="1:8" x14ac:dyDescent="0.25">
      <c r="A194" s="1">
        <v>40822</v>
      </c>
      <c r="B194" s="3">
        <v>33.168914000000001</v>
      </c>
      <c r="C194" s="11">
        <f t="shared" si="7"/>
        <v>2.1339834814042329E-2</v>
      </c>
      <c r="D194" s="3">
        <v>54.43</v>
      </c>
      <c r="E194" s="58">
        <f t="shared" si="6"/>
        <v>10544.3</v>
      </c>
      <c r="F194" s="11">
        <f t="shared" si="8"/>
        <v>8.5427182980479593E-4</v>
      </c>
      <c r="G194" s="11">
        <f>B194/MAX($B$2:B194)-1</f>
        <v>-0.10929647262872699</v>
      </c>
      <c r="H194" s="11">
        <f>E194/MAX($E$2:E194)-1</f>
        <v>-4.9073742675205256E-3</v>
      </c>
    </row>
    <row r="195" spans="1:8" x14ac:dyDescent="0.25">
      <c r="A195" s="1">
        <v>40823</v>
      </c>
      <c r="B195" s="3">
        <v>33.747900999999999</v>
      </c>
      <c r="C195" s="11">
        <f t="shared" si="7"/>
        <v>1.7455711694389447E-2</v>
      </c>
      <c r="D195" s="3">
        <v>54.07</v>
      </c>
      <c r="E195" s="58">
        <f t="shared" ref="E195:E258" si="9">10000+(10*D195)</f>
        <v>10540.7</v>
      </c>
      <c r="F195" s="11">
        <f t="shared" si="8"/>
        <v>-3.414166895857046E-4</v>
      </c>
      <c r="G195" s="11">
        <f>B195/MAX($B$2:B195)-1</f>
        <v>-9.3748608649758425E-2</v>
      </c>
      <c r="H195" s="11">
        <f>E195/MAX($E$2:E195)-1</f>
        <v>-5.24711549762924E-3</v>
      </c>
    </row>
    <row r="196" spans="1:8" x14ac:dyDescent="0.25">
      <c r="A196" s="1">
        <v>40826</v>
      </c>
      <c r="B196" s="3">
        <v>34.423386000000001</v>
      </c>
      <c r="C196" s="11">
        <f t="shared" ref="C196:C259" si="10">(B196-B195)/B195</f>
        <v>2.0015615193371639E-2</v>
      </c>
      <c r="D196" s="3">
        <v>55.939999</v>
      </c>
      <c r="E196" s="58">
        <f t="shared" si="9"/>
        <v>10559.39999</v>
      </c>
      <c r="F196" s="11">
        <f t="shared" ref="F196:F259" si="11">(E196-E195)/E195</f>
        <v>1.7740747768173993E-3</v>
      </c>
      <c r="G196" s="11">
        <f>B196/MAX($B$2:B196)-1</f>
        <v>-7.5609429532034311E-2</v>
      </c>
      <c r="H196" s="11">
        <f>E196/MAX($E$2:E196)-1</f>
        <v>-3.482349496067294E-3</v>
      </c>
    </row>
    <row r="197" spans="1:8" x14ac:dyDescent="0.25">
      <c r="A197" s="1">
        <v>40827</v>
      </c>
      <c r="B197" s="3">
        <v>34.160207</v>
      </c>
      <c r="C197" s="11">
        <f t="shared" si="10"/>
        <v>-7.64535481779744E-3</v>
      </c>
      <c r="D197" s="3">
        <v>56.32</v>
      </c>
      <c r="E197" s="58">
        <f t="shared" si="9"/>
        <v>10563.2</v>
      </c>
      <c r="F197" s="11">
        <f t="shared" si="11"/>
        <v>3.5986987931128071E-4</v>
      </c>
      <c r="G197" s="11">
        <f>B197/MAX($B$2:B197)-1</f>
        <v>-8.2676723433488086E-2</v>
      </c>
      <c r="H197" s="11">
        <f>E197/MAX($E$2:E197)-1</f>
        <v>-3.123732809448887E-3</v>
      </c>
    </row>
    <row r="198" spans="1:8" x14ac:dyDescent="0.25">
      <c r="A198" s="1">
        <v>40828</v>
      </c>
      <c r="B198" s="3">
        <v>34.844465999999997</v>
      </c>
      <c r="C198" s="11">
        <f t="shared" si="10"/>
        <v>2.0030879789457872E-2</v>
      </c>
      <c r="D198" s="3">
        <v>56.599997999999999</v>
      </c>
      <c r="E198" s="58">
        <f t="shared" si="9"/>
        <v>10565.999980000001</v>
      </c>
      <c r="F198" s="11">
        <f t="shared" si="11"/>
        <v>2.6506929718265088E-4</v>
      </c>
      <c r="G198" s="11">
        <f>B198/MAX($B$2:B198)-1</f>
        <v>-6.4301931152512704E-2</v>
      </c>
      <c r="H198" s="11">
        <f>E198/MAX($E$2:E198)-1</f>
        <v>-2.8594915179265268E-3</v>
      </c>
    </row>
    <row r="199" spans="1:8" x14ac:dyDescent="0.25">
      <c r="A199" s="1">
        <v>40829</v>
      </c>
      <c r="B199" s="3">
        <v>34.826920999999999</v>
      </c>
      <c r="C199" s="11">
        <f t="shared" si="10"/>
        <v>-5.035232854479207E-4</v>
      </c>
      <c r="D199" s="3">
        <v>57.119999</v>
      </c>
      <c r="E199" s="58">
        <f t="shared" si="9"/>
        <v>10571.199989999999</v>
      </c>
      <c r="F199" s="11">
        <f t="shared" si="11"/>
        <v>4.9214556216558463E-4</v>
      </c>
      <c r="G199" s="11">
        <f>B199/MAX($B$2:B199)-1</f>
        <v>-6.4773076918326011E-2</v>
      </c>
      <c r="H199" s="11">
        <f>E199/MAX($E$2:E199)-1</f>
        <v>-2.3687532418216195E-3</v>
      </c>
    </row>
    <row r="200" spans="1:8" x14ac:dyDescent="0.25">
      <c r="A200" s="1">
        <v>40830</v>
      </c>
      <c r="B200" s="3">
        <v>34.914645</v>
      </c>
      <c r="C200" s="11">
        <f t="shared" si="10"/>
        <v>2.5188560309423124E-3</v>
      </c>
      <c r="D200" s="3">
        <v>58.18</v>
      </c>
      <c r="E200" s="58">
        <f t="shared" si="9"/>
        <v>10581.8</v>
      </c>
      <c r="F200" s="11">
        <f t="shared" si="11"/>
        <v>1.0027253301448621E-3</v>
      </c>
      <c r="G200" s="11">
        <f>B200/MAX($B$2:B200)-1</f>
        <v>-6.2417374942822179E-2</v>
      </c>
      <c r="H200" s="11">
        <f>E200/MAX($E$2:E200)-1</f>
        <v>-1.3684031205531966E-3</v>
      </c>
    </row>
    <row r="201" spans="1:8" x14ac:dyDescent="0.25">
      <c r="A201" s="1">
        <v>40833</v>
      </c>
      <c r="B201" s="3">
        <v>34.405839999999998</v>
      </c>
      <c r="C201" s="11">
        <f t="shared" si="10"/>
        <v>-1.4572824669991701E-2</v>
      </c>
      <c r="D201" s="3">
        <v>57.279998999999997</v>
      </c>
      <c r="E201" s="58">
        <f t="shared" si="9"/>
        <v>10572.79999</v>
      </c>
      <c r="F201" s="11">
        <f t="shared" si="11"/>
        <v>-8.5051787030559524E-4</v>
      </c>
      <c r="G201" s="11">
        <f>B201/MAX($B$2:B201)-1</f>
        <v>-7.6080602151410992E-2</v>
      </c>
      <c r="H201" s="11">
        <f>E201/MAX($E$2:E201)-1</f>
        <v>-2.2177571395509688E-3</v>
      </c>
    </row>
    <row r="202" spans="1:8" x14ac:dyDescent="0.25">
      <c r="A202" s="1">
        <v>40834</v>
      </c>
      <c r="B202" s="3">
        <v>34.633924</v>
      </c>
      <c r="C202" s="11">
        <f t="shared" si="10"/>
        <v>6.6292234109093873E-3</v>
      </c>
      <c r="D202" s="3">
        <v>57.990001999999997</v>
      </c>
      <c r="E202" s="58">
        <f t="shared" si="9"/>
        <v>10579.900019999999</v>
      </c>
      <c r="F202" s="11">
        <f t="shared" si="11"/>
        <v>6.7153734173681326E-4</v>
      </c>
      <c r="G202" s="11">
        <f>B202/MAX($B$2:B202)-1</f>
        <v>-6.9955734049399809E-2</v>
      </c>
      <c r="H202" s="11">
        <f>E202/MAX($E$2:E202)-1</f>
        <v>-1.5477091045482672E-3</v>
      </c>
    </row>
    <row r="203" spans="1:8" x14ac:dyDescent="0.25">
      <c r="A203" s="1">
        <v>40835</v>
      </c>
      <c r="B203" s="3">
        <v>34.405839999999998</v>
      </c>
      <c r="C203" s="11">
        <f t="shared" si="10"/>
        <v>-6.5855662211420979E-3</v>
      </c>
      <c r="D203" s="3">
        <v>56.869999</v>
      </c>
      <c r="E203" s="58">
        <f t="shared" si="9"/>
        <v>10568.699989999999</v>
      </c>
      <c r="F203" s="11">
        <f t="shared" si="11"/>
        <v>-1.0586139735562427E-3</v>
      </c>
      <c r="G203" s="11">
        <f>B203/MAX($B$2:B203)-1</f>
        <v>-7.6080602151410992E-2</v>
      </c>
      <c r="H203" s="11">
        <f>E203/MAX($E$2:E203)-1</f>
        <v>-2.6046846516194488E-3</v>
      </c>
    </row>
    <row r="204" spans="1:8" x14ac:dyDescent="0.25">
      <c r="A204" s="1">
        <v>40836</v>
      </c>
      <c r="B204" s="3">
        <v>34.598832999999999</v>
      </c>
      <c r="C204" s="11">
        <f t="shared" si="10"/>
        <v>5.6093093498080938E-3</v>
      </c>
      <c r="D204" s="3">
        <v>56.59</v>
      </c>
      <c r="E204" s="58">
        <f t="shared" si="9"/>
        <v>10565.9</v>
      </c>
      <c r="F204" s="11">
        <f t="shared" si="11"/>
        <v>-2.6493230034430423E-4</v>
      </c>
      <c r="G204" s="11">
        <f>B204/MAX($B$2:B204)-1</f>
        <v>-7.0898052434589798E-2</v>
      </c>
      <c r="H204" s="11">
        <f>E204/MAX($E$2:E204)-1</f>
        <v>-2.8689268868673512E-3</v>
      </c>
    </row>
    <row r="205" spans="1:8" x14ac:dyDescent="0.25">
      <c r="A205" s="1">
        <v>40837</v>
      </c>
      <c r="B205" s="3">
        <v>35.160277999999998</v>
      </c>
      <c r="C205" s="11">
        <f t="shared" si="10"/>
        <v>1.6227281423046816E-2</v>
      </c>
      <c r="D205" s="3">
        <v>57.299999</v>
      </c>
      <c r="E205" s="58">
        <f t="shared" si="9"/>
        <v>10572.99999</v>
      </c>
      <c r="F205" s="11">
        <f t="shared" si="11"/>
        <v>6.7197209892206212E-4</v>
      </c>
      <c r="G205" s="11">
        <f>B205/MAX($B$2:B205)-1</f>
        <v>-5.5821253660744974E-2</v>
      </c>
      <c r="H205" s="11">
        <f>E205/MAX($E$2:E205)-1</f>
        <v>-2.1988826267670403E-3</v>
      </c>
    </row>
    <row r="206" spans="1:8" x14ac:dyDescent="0.25">
      <c r="A206" s="1">
        <v>40840</v>
      </c>
      <c r="B206" s="3">
        <v>35.195365000000002</v>
      </c>
      <c r="C206" s="11">
        <f t="shared" si="10"/>
        <v>9.9791588678577311E-4</v>
      </c>
      <c r="D206" s="3">
        <v>58.490001999999997</v>
      </c>
      <c r="E206" s="58">
        <f t="shared" si="9"/>
        <v>10584.900019999999</v>
      </c>
      <c r="F206" s="11">
        <f t="shared" si="11"/>
        <v>1.1255112088578445E-3</v>
      </c>
      <c r="G206" s="11">
        <f>B206/MAX($B$2:B206)-1</f>
        <v>-5.4879042689807589E-2</v>
      </c>
      <c r="H206" s="11">
        <f>E206/MAX($E$2:E206)-1</f>
        <v>-1.0758462849526085E-3</v>
      </c>
    </row>
    <row r="207" spans="1:8" x14ac:dyDescent="0.25">
      <c r="A207" s="1">
        <v>40841</v>
      </c>
      <c r="B207" s="3">
        <v>34.511110000000002</v>
      </c>
      <c r="C207" s="11">
        <f t="shared" si="10"/>
        <v>-1.944162249773515E-2</v>
      </c>
      <c r="D207" s="3">
        <v>57.34</v>
      </c>
      <c r="E207" s="58">
        <f t="shared" si="9"/>
        <v>10573.4</v>
      </c>
      <c r="F207" s="11">
        <f t="shared" si="11"/>
        <v>-1.086455231345633E-3</v>
      </c>
      <c r="G207" s="11">
        <f>B207/MAX($B$2:B207)-1</f>
        <v>-7.3253727556530368E-2</v>
      </c>
      <c r="H207" s="11">
        <f>E207/MAX($E$2:E207)-1</f>
        <v>-2.1611326574738632E-3</v>
      </c>
    </row>
    <row r="208" spans="1:8" x14ac:dyDescent="0.25">
      <c r="A208" s="1">
        <v>40842</v>
      </c>
      <c r="B208" s="3">
        <v>33.256638000000002</v>
      </c>
      <c r="C208" s="11">
        <f t="shared" si="10"/>
        <v>-3.6349801556658123E-2</v>
      </c>
      <c r="D208" s="3">
        <v>57.27</v>
      </c>
      <c r="E208" s="58">
        <f t="shared" si="9"/>
        <v>10572.7</v>
      </c>
      <c r="F208" s="11">
        <f t="shared" si="11"/>
        <v>-6.6203870088988275E-5</v>
      </c>
      <c r="G208" s="11">
        <f>B208/MAX($B$2:B208)-1</f>
        <v>-0.10694077065322316</v>
      </c>
      <c r="H208" s="11">
        <f>E208/MAX($E$2:E208)-1</f>
        <v>-2.2271934522171133E-3</v>
      </c>
    </row>
    <row r="209" spans="1:8" x14ac:dyDescent="0.25">
      <c r="A209" s="1">
        <v>40843</v>
      </c>
      <c r="B209" s="3">
        <v>32.326749999999997</v>
      </c>
      <c r="C209" s="11">
        <f t="shared" si="10"/>
        <v>-2.7960974287298834E-2</v>
      </c>
      <c r="D209" s="3">
        <v>58.849997999999999</v>
      </c>
      <c r="E209" s="58">
        <f t="shared" si="9"/>
        <v>10588.499980000001</v>
      </c>
      <c r="F209" s="11">
        <f t="shared" si="11"/>
        <v>1.4944129692509743E-3</v>
      </c>
      <c r="G209" s="11">
        <f>B209/MAX($B$2:B209)-1</f>
        <v>-0.13191157680202326</v>
      </c>
      <c r="H209" s="11">
        <f>E209/MAX($E$2:E209)-1</f>
        <v>-7.3610882974617375E-4</v>
      </c>
    </row>
    <row r="210" spans="1:8" x14ac:dyDescent="0.25">
      <c r="A210" s="1">
        <v>40844</v>
      </c>
      <c r="B210" s="3">
        <v>32.800466999999998</v>
      </c>
      <c r="C210" s="11">
        <f t="shared" si="10"/>
        <v>1.4654024917444551E-2</v>
      </c>
      <c r="D210" s="3">
        <v>58.939999</v>
      </c>
      <c r="E210" s="58">
        <f t="shared" si="9"/>
        <v>10589.39999</v>
      </c>
      <c r="F210" s="11">
        <f t="shared" si="11"/>
        <v>8.4998819634448693E-5</v>
      </c>
      <c r="G210" s="11">
        <f>B210/MAX($B$2:B210)-1</f>
        <v>-0.11919058741793498</v>
      </c>
      <c r="H210" s="11">
        <f>E210/MAX($E$2:E210)-1</f>
        <v>-6.5117257849334198E-4</v>
      </c>
    </row>
    <row r="211" spans="1:8" x14ac:dyDescent="0.25">
      <c r="A211" s="1">
        <v>40847</v>
      </c>
      <c r="B211" s="3">
        <v>32.853102999999997</v>
      </c>
      <c r="C211" s="11">
        <f t="shared" si="10"/>
        <v>1.6047332496820757E-3</v>
      </c>
      <c r="D211" s="3">
        <v>57.950001</v>
      </c>
      <c r="E211" s="58">
        <f t="shared" si="9"/>
        <v>10579.50001</v>
      </c>
      <c r="F211" s="11">
        <f t="shared" si="11"/>
        <v>-9.3489527351399459E-4</v>
      </c>
      <c r="G211" s="11">
        <f>B211/MAX($B$2:B211)-1</f>
        <v>-0.11777712326693157</v>
      </c>
      <c r="H211" s="11">
        <f>E211/MAX($E$2:E211)-1</f>
        <v>-1.5854590738414442E-3</v>
      </c>
    </row>
    <row r="212" spans="1:8" x14ac:dyDescent="0.25">
      <c r="A212" s="1">
        <v>40848</v>
      </c>
      <c r="B212" s="3">
        <v>32.107436</v>
      </c>
      <c r="C212" s="11">
        <f t="shared" si="10"/>
        <v>-2.2697003689423113E-2</v>
      </c>
      <c r="D212" s="3">
        <v>56.439999</v>
      </c>
      <c r="E212" s="58">
        <f t="shared" si="9"/>
        <v>10564.39999</v>
      </c>
      <c r="F212" s="11">
        <f t="shared" si="11"/>
        <v>-1.4272905133254836E-3</v>
      </c>
      <c r="G212" s="11">
        <f>B212/MAX($B$2:B212)-1</f>
        <v>-0.13780093915503555</v>
      </c>
      <c r="H212" s="11">
        <f>E212/MAX($E$2:E212)-1</f>
        <v>-3.0104866764716354E-3</v>
      </c>
    </row>
    <row r="213" spans="1:8" x14ac:dyDescent="0.25">
      <c r="A213" s="1">
        <v>40849</v>
      </c>
      <c r="B213" s="3">
        <v>32.537292000000001</v>
      </c>
      <c r="C213" s="11">
        <f t="shared" si="10"/>
        <v>1.3388051291295914E-2</v>
      </c>
      <c r="D213" s="3">
        <v>56.919998</v>
      </c>
      <c r="E213" s="58">
        <f t="shared" si="9"/>
        <v>10569.199979999999</v>
      </c>
      <c r="F213" s="11">
        <f t="shared" si="11"/>
        <v>4.5435519334208066E-4</v>
      </c>
      <c r="G213" s="11">
        <f>B213/MAX($B$2:B213)-1</f>
        <v>-0.12625777390513593</v>
      </c>
      <c r="H213" s="11">
        <f>E213/MAX($E$2:E213)-1</f>
        <v>-2.5574993133854473E-3</v>
      </c>
    </row>
    <row r="214" spans="1:8" x14ac:dyDescent="0.25">
      <c r="A214" s="1">
        <v>40850</v>
      </c>
      <c r="B214" s="3">
        <v>33.089962</v>
      </c>
      <c r="C214" s="11">
        <f t="shared" si="10"/>
        <v>1.6985740546570351E-2</v>
      </c>
      <c r="D214" s="3">
        <v>58.099997999999999</v>
      </c>
      <c r="E214" s="58">
        <f t="shared" si="9"/>
        <v>10580.999980000001</v>
      </c>
      <c r="F214" s="11">
        <f t="shared" si="11"/>
        <v>1.1164515783909968E-3</v>
      </c>
      <c r="G214" s="11">
        <f>B214/MAX($B$2:B214)-1</f>
        <v>-0.11141661514810586</v>
      </c>
      <c r="H214" s="11">
        <f>E214/MAX($E$2:E214)-1</f>
        <v>-1.4439030591396618E-3</v>
      </c>
    </row>
    <row r="215" spans="1:8" x14ac:dyDescent="0.25">
      <c r="A215" s="1">
        <v>40851</v>
      </c>
      <c r="B215" s="3">
        <v>32.572383000000002</v>
      </c>
      <c r="C215" s="11">
        <f t="shared" si="10"/>
        <v>-1.5641571301895051E-2</v>
      </c>
      <c r="D215" s="3">
        <v>57.799999</v>
      </c>
      <c r="E215" s="58">
        <f t="shared" si="9"/>
        <v>10577.99999</v>
      </c>
      <c r="F215" s="11">
        <f t="shared" si="11"/>
        <v>-2.8352613228152111E-4</v>
      </c>
      <c r="G215" s="11">
        <f>B215/MAX($B$2:B215)-1</f>
        <v>-0.12531545551994594</v>
      </c>
      <c r="H215" s="11">
        <f>E215/MAX($E$2:E215)-1</f>
        <v>-1.7270198071713816E-3</v>
      </c>
    </row>
    <row r="216" spans="1:8" x14ac:dyDescent="0.25">
      <c r="A216" s="1">
        <v>40854</v>
      </c>
      <c r="B216" s="3">
        <v>32.809241</v>
      </c>
      <c r="C216" s="11">
        <f t="shared" si="10"/>
        <v>7.2717430591430167E-3</v>
      </c>
      <c r="D216" s="3">
        <v>58.209999000000003</v>
      </c>
      <c r="E216" s="58">
        <f t="shared" si="9"/>
        <v>10582.099990000001</v>
      </c>
      <c r="F216" s="11">
        <f t="shared" si="11"/>
        <v>3.8759689959125851E-4</v>
      </c>
      <c r="G216" s="11">
        <f>B216/MAX($B$2:B216)-1</f>
        <v>-0.11895497425468349</v>
      </c>
      <c r="H216" s="11">
        <f>E216/MAX($E$2:E216)-1</f>
        <v>-1.3400922951029015E-3</v>
      </c>
    </row>
    <row r="217" spans="1:8" x14ac:dyDescent="0.25">
      <c r="A217" s="1">
        <v>40855</v>
      </c>
      <c r="B217" s="3">
        <v>32.528520999999998</v>
      </c>
      <c r="C217" s="11">
        <f t="shared" si="10"/>
        <v>-8.5561260012080829E-3</v>
      </c>
      <c r="D217" s="3">
        <v>58.880001</v>
      </c>
      <c r="E217" s="58">
        <f t="shared" si="9"/>
        <v>10588.800010000001</v>
      </c>
      <c r="F217" s="11">
        <f t="shared" si="11"/>
        <v>6.3314654051007714E-4</v>
      </c>
      <c r="G217" s="11">
        <f>B217/MAX($B$2:B217)-1</f>
        <v>-0.12649330650769797</v>
      </c>
      <c r="H217" s="11">
        <f>E217/MAX($E$2:E217)-1</f>
        <v>-7.0779422939348802E-4</v>
      </c>
    </row>
    <row r="218" spans="1:8" x14ac:dyDescent="0.25">
      <c r="A218" s="1">
        <v>40856</v>
      </c>
      <c r="B218" s="3">
        <v>32.010942</v>
      </c>
      <c r="C218" s="11">
        <f t="shared" si="10"/>
        <v>-1.5911544210694295E-2</v>
      </c>
      <c r="D218" s="3">
        <v>56.810001</v>
      </c>
      <c r="E218" s="58">
        <f t="shared" si="9"/>
        <v>10568.10001</v>
      </c>
      <c r="F218" s="11">
        <f t="shared" si="11"/>
        <v>-1.9548957370478025E-3</v>
      </c>
      <c r="G218" s="11">
        <f>B218/MAX($B$2:B218)-1</f>
        <v>-0.14039214687953816</v>
      </c>
      <c r="H218" s="11">
        <f>E218/MAX($E$2:E218)-1</f>
        <v>-2.6613063025194839E-3</v>
      </c>
    </row>
    <row r="219" spans="1:8" x14ac:dyDescent="0.25">
      <c r="A219" s="1">
        <v>40857</v>
      </c>
      <c r="B219" s="3">
        <v>32.809241</v>
      </c>
      <c r="C219" s="11">
        <f t="shared" si="10"/>
        <v>2.493831640443446E-2</v>
      </c>
      <c r="D219" s="3">
        <v>56.779998999999997</v>
      </c>
      <c r="E219" s="58">
        <f t="shared" si="9"/>
        <v>10567.79999</v>
      </c>
      <c r="F219" s="11">
        <f t="shared" si="11"/>
        <v>-2.8389209007928961E-5</v>
      </c>
      <c r="G219" s="11">
        <f>B219/MAX($B$2:B219)-1</f>
        <v>-0.11895497425468349</v>
      </c>
      <c r="H219" s="11">
        <f>E219/MAX($E$2:E219)-1</f>
        <v>-2.6896199591466274E-3</v>
      </c>
    </row>
    <row r="220" spans="1:8" x14ac:dyDescent="0.25">
      <c r="A220" s="1">
        <v>40858</v>
      </c>
      <c r="B220" s="3">
        <v>32.625016000000002</v>
      </c>
      <c r="C220" s="11">
        <f t="shared" si="10"/>
        <v>-5.6150338863370187E-3</v>
      </c>
      <c r="D220" s="3">
        <v>57.849997999999999</v>
      </c>
      <c r="E220" s="58">
        <f t="shared" si="9"/>
        <v>10578.499980000001</v>
      </c>
      <c r="F220" s="11">
        <f t="shared" si="11"/>
        <v>1.0125087539626099E-3</v>
      </c>
      <c r="G220" s="11">
        <f>B220/MAX($B$2:B220)-1</f>
        <v>-0.1239020719296321</v>
      </c>
      <c r="H220" s="11">
        <f>E220/MAX($E$2:E220)-1</f>
        <v>-1.6798344689374911E-3</v>
      </c>
    </row>
    <row r="221" spans="1:8" x14ac:dyDescent="0.25">
      <c r="A221" s="1">
        <v>40861</v>
      </c>
      <c r="B221" s="3">
        <v>32.046028999999997</v>
      </c>
      <c r="C221" s="11">
        <f t="shared" si="10"/>
        <v>-1.7746719265976912E-2</v>
      </c>
      <c r="D221" s="3">
        <v>57.490001999999997</v>
      </c>
      <c r="E221" s="58">
        <f t="shared" si="9"/>
        <v>10574.900019999999</v>
      </c>
      <c r="F221" s="11">
        <f t="shared" si="11"/>
        <v>-3.4030911819327473E-4</v>
      </c>
      <c r="G221" s="11">
        <f>B221/MAX($B$2:B221)-1</f>
        <v>-0.13944993590860089</v>
      </c>
      <c r="H221" s="11">
        <f>E221/MAX($E$2:E221)-1</f>
        <v>-2.0195719241439258E-3</v>
      </c>
    </row>
    <row r="222" spans="1:8" x14ac:dyDescent="0.25">
      <c r="A222" s="1">
        <v>40862</v>
      </c>
      <c r="B222" s="3">
        <v>32.212708999999997</v>
      </c>
      <c r="C222" s="11">
        <f t="shared" si="10"/>
        <v>5.201268462934971E-3</v>
      </c>
      <c r="D222" s="3">
        <v>58.130001</v>
      </c>
      <c r="E222" s="58">
        <f t="shared" si="9"/>
        <v>10581.300010000001</v>
      </c>
      <c r="F222" s="11">
        <f t="shared" si="11"/>
        <v>6.0520572184111373E-4</v>
      </c>
      <c r="G222" s="11">
        <f>B222/MAX($B$2:B222)-1</f>
        <v>-0.1349739839994657</v>
      </c>
      <c r="H222" s="11">
        <f>E222/MAX($E$2:E222)-1</f>
        <v>-1.415588458786976E-3</v>
      </c>
    </row>
    <row r="223" spans="1:8" x14ac:dyDescent="0.25">
      <c r="A223" s="1">
        <v>40863</v>
      </c>
      <c r="B223" s="3">
        <v>31.642493999999999</v>
      </c>
      <c r="C223" s="11">
        <f t="shared" si="10"/>
        <v>-1.770155375631393E-2</v>
      </c>
      <c r="D223" s="3">
        <v>57.169998</v>
      </c>
      <c r="E223" s="58">
        <f t="shared" si="9"/>
        <v>10571.699979999999</v>
      </c>
      <c r="F223" s="11">
        <f t="shared" si="11"/>
        <v>-9.0726375690404644E-4</v>
      </c>
      <c r="G223" s="11">
        <f>B223/MAX($B$2:B223)-1</f>
        <v>-0.15028628852230919</v>
      </c>
      <c r="H223" s="11">
        <f>E223/MAX($E$2:E223)-1</f>
        <v>-2.321567903587618E-3</v>
      </c>
    </row>
    <row r="224" spans="1:8" x14ac:dyDescent="0.25">
      <c r="A224" s="1">
        <v>40864</v>
      </c>
      <c r="B224" s="3">
        <v>31.396864000000001</v>
      </c>
      <c r="C224" s="11">
        <f t="shared" si="10"/>
        <v>-7.7626624500584081E-3</v>
      </c>
      <c r="D224" s="3">
        <v>55.830002</v>
      </c>
      <c r="E224" s="58">
        <f t="shared" si="9"/>
        <v>10558.300020000001</v>
      </c>
      <c r="F224" s="11">
        <f t="shared" si="11"/>
        <v>-1.2675312414606405E-3</v>
      </c>
      <c r="G224" s="11">
        <f>B224/MAX($B$2:B224)-1</f>
        <v>-0.15688232924369683</v>
      </c>
      <c r="H224" s="11">
        <f>E224/MAX($E$2:E224)-1</f>
        <v>-3.5861564852013306E-3</v>
      </c>
    </row>
    <row r="225" spans="1:8" x14ac:dyDescent="0.25">
      <c r="A225" s="1">
        <v>40865</v>
      </c>
      <c r="B225" s="3">
        <v>32.212708999999997</v>
      </c>
      <c r="C225" s="11">
        <f t="shared" si="10"/>
        <v>2.5984920022585564E-2</v>
      </c>
      <c r="D225" s="3">
        <v>55.400002000000001</v>
      </c>
      <c r="E225" s="58">
        <f t="shared" si="9"/>
        <v>10554.000019999999</v>
      </c>
      <c r="F225" s="11">
        <f t="shared" si="11"/>
        <v>-4.0726253202275374E-4</v>
      </c>
      <c r="G225" s="11">
        <f>B225/MAX($B$2:B225)-1</f>
        <v>-0.1349739839994657</v>
      </c>
      <c r="H225" s="11">
        <f>E225/MAX($E$2:E225)-1</f>
        <v>-3.9919585100536281E-3</v>
      </c>
    </row>
    <row r="226" spans="1:8" x14ac:dyDescent="0.25">
      <c r="A226" s="1">
        <v>40868</v>
      </c>
      <c r="B226" s="3">
        <v>31.431954999999999</v>
      </c>
      <c r="C226" s="11">
        <f t="shared" si="10"/>
        <v>-2.4237452367014467E-2</v>
      </c>
      <c r="D226" s="3">
        <v>54.34</v>
      </c>
      <c r="E226" s="58">
        <f t="shared" si="9"/>
        <v>10543.4</v>
      </c>
      <c r="F226" s="11">
        <f t="shared" si="11"/>
        <v>-1.0043604301603799E-3</v>
      </c>
      <c r="G226" s="11">
        <f>B226/MAX($B$2:B226)-1</f>
        <v>-0.15594001085850695</v>
      </c>
      <c r="H226" s="11">
        <f>E226/MAX($E$2:E226)-1</f>
        <v>-4.9923095750477042E-3</v>
      </c>
    </row>
    <row r="227" spans="1:8" x14ac:dyDescent="0.25">
      <c r="A227" s="1">
        <v>40869</v>
      </c>
      <c r="B227" s="3">
        <v>31.300366</v>
      </c>
      <c r="C227" s="11">
        <f t="shared" si="10"/>
        <v>-4.1864720155013642E-3</v>
      </c>
      <c r="D227" s="3">
        <v>54.52</v>
      </c>
      <c r="E227" s="58">
        <f t="shared" si="9"/>
        <v>10545.2</v>
      </c>
      <c r="F227" s="11">
        <f t="shared" si="11"/>
        <v>1.7072291670628938E-4</v>
      </c>
      <c r="G227" s="11">
        <f>B227/MAX($B$2:B227)-1</f>
        <v>-0.15947364438245215</v>
      </c>
      <c r="H227" s="11">
        <f>E227/MAX($E$2:E227)-1</f>
        <v>-4.822438959993125E-3</v>
      </c>
    </row>
    <row r="228" spans="1:8" x14ac:dyDescent="0.25">
      <c r="A228" s="1">
        <v>40870</v>
      </c>
      <c r="B228" s="3">
        <v>30.510836999999999</v>
      </c>
      <c r="C228" s="11">
        <f t="shared" si="10"/>
        <v>-2.5224273735329539E-2</v>
      </c>
      <c r="D228" s="3">
        <v>53.290000999999997</v>
      </c>
      <c r="E228" s="58">
        <f t="shared" si="9"/>
        <v>10532.900009999999</v>
      </c>
      <c r="F228" s="11">
        <f t="shared" si="11"/>
        <v>-1.1664065167091514E-3</v>
      </c>
      <c r="G228" s="11">
        <f>B228/MAX($B$2:B228)-1</f>
        <v>-0.18067531125830816</v>
      </c>
      <c r="H228" s="11">
        <f>E228/MAX($E$2:E228)-1</f>
        <v>-5.9832205524729121E-3</v>
      </c>
    </row>
    <row r="229" spans="1:8" x14ac:dyDescent="0.25">
      <c r="A229" s="1">
        <v>40872</v>
      </c>
      <c r="B229" s="3">
        <v>30.668742999999999</v>
      </c>
      <c r="C229" s="11">
        <f t="shared" si="10"/>
        <v>5.175407020135192E-3</v>
      </c>
      <c r="D229" s="3">
        <v>52.880001</v>
      </c>
      <c r="E229" s="58">
        <f t="shared" si="9"/>
        <v>10528.800010000001</v>
      </c>
      <c r="F229" s="11">
        <f t="shared" si="11"/>
        <v>-3.8925651967701013E-4</v>
      </c>
      <c r="G229" s="11">
        <f>B229/MAX($B$2:B229)-1</f>
        <v>-0.17643497251242435</v>
      </c>
      <c r="H229" s="11">
        <f>E229/MAX($E$2:E229)-1</f>
        <v>-6.3701480645412811E-3</v>
      </c>
    </row>
    <row r="230" spans="1:8" x14ac:dyDescent="0.25">
      <c r="A230" s="1">
        <v>40875</v>
      </c>
      <c r="B230" s="3">
        <v>31.317910999999999</v>
      </c>
      <c r="C230" s="11">
        <f t="shared" si="10"/>
        <v>2.1167088589186703E-2</v>
      </c>
      <c r="D230" s="3">
        <v>54.720001000000003</v>
      </c>
      <c r="E230" s="58">
        <f t="shared" si="9"/>
        <v>10547.20001</v>
      </c>
      <c r="F230" s="11">
        <f t="shared" si="11"/>
        <v>1.7475875676737861E-3</v>
      </c>
      <c r="G230" s="11">
        <f>B230/MAX($B$2:B230)-1</f>
        <v>-0.15900249861663884</v>
      </c>
      <c r="H230" s="11">
        <f>E230/MAX($E$2:E230)-1</f>
        <v>-4.6336928884292972E-3</v>
      </c>
    </row>
    <row r="231" spans="1:8" x14ac:dyDescent="0.25">
      <c r="A231" s="1">
        <v>40876</v>
      </c>
      <c r="B231" s="3">
        <v>31.203868</v>
      </c>
      <c r="C231" s="11">
        <f t="shared" si="10"/>
        <v>-3.6414625483800239E-3</v>
      </c>
      <c r="D231" s="3">
        <v>54.380001</v>
      </c>
      <c r="E231" s="58">
        <f t="shared" si="9"/>
        <v>10543.800010000001</v>
      </c>
      <c r="F231" s="11">
        <f t="shared" si="11"/>
        <v>-3.2236043658753332E-4</v>
      </c>
      <c r="G231" s="11">
        <f>B231/MAX($B$2:B231)-1</f>
        <v>-0.16206495952120747</v>
      </c>
      <c r="H231" s="11">
        <f>E231/MAX($E$2:E231)-1</f>
        <v>-4.9545596057543051E-3</v>
      </c>
    </row>
    <row r="232" spans="1:8" x14ac:dyDescent="0.25">
      <c r="A232" s="1">
        <v>40877</v>
      </c>
      <c r="B232" s="3">
        <v>32.046028999999997</v>
      </c>
      <c r="C232" s="11">
        <f t="shared" si="10"/>
        <v>2.698899380038389E-2</v>
      </c>
      <c r="D232" s="3">
        <v>56.389999000000003</v>
      </c>
      <c r="E232" s="58">
        <f t="shared" si="9"/>
        <v>10563.89999</v>
      </c>
      <c r="F232" s="11">
        <f t="shared" si="11"/>
        <v>1.9063316812663112E-3</v>
      </c>
      <c r="G232" s="11">
        <f>B232/MAX($B$2:B232)-1</f>
        <v>-0.13944993590860089</v>
      </c>
      <c r="H232" s="11">
        <f>E232/MAX($E$2:E232)-1</f>
        <v>-3.057672958431179E-3</v>
      </c>
    </row>
    <row r="233" spans="1:8" x14ac:dyDescent="0.25">
      <c r="A233" s="1">
        <v>40878</v>
      </c>
      <c r="B233" s="3">
        <v>32.142527000000001</v>
      </c>
      <c r="C233" s="11">
        <f t="shared" si="10"/>
        <v>3.0112311263278198E-3</v>
      </c>
      <c r="D233" s="3">
        <v>56.779998999999997</v>
      </c>
      <c r="E233" s="58">
        <f t="shared" si="9"/>
        <v>10567.79999</v>
      </c>
      <c r="F233" s="11">
        <f t="shared" si="11"/>
        <v>3.691818366030968E-4</v>
      </c>
      <c r="G233" s="11">
        <f>B233/MAX($B$2:B233)-1</f>
        <v>-0.13685862076984556</v>
      </c>
      <c r="H233" s="11">
        <f>E233/MAX($E$2:E233)-1</f>
        <v>-2.6896199591466274E-3</v>
      </c>
    </row>
    <row r="234" spans="1:8" x14ac:dyDescent="0.25">
      <c r="A234" s="1">
        <v>40879</v>
      </c>
      <c r="B234" s="3">
        <v>32.186388999999998</v>
      </c>
      <c r="C234" s="11">
        <f t="shared" si="10"/>
        <v>1.3646095716120011E-3</v>
      </c>
      <c r="D234" s="3">
        <v>56.619999</v>
      </c>
      <c r="E234" s="58">
        <f t="shared" si="9"/>
        <v>10566.199989999999</v>
      </c>
      <c r="F234" s="11">
        <f t="shared" si="11"/>
        <v>-1.514033196610834E-4</v>
      </c>
      <c r="G234" s="11">
        <f>B234/MAX($B$2:B234)-1</f>
        <v>-0.13568076978209365</v>
      </c>
      <c r="H234" s="11">
        <f>E234/MAX($E$2:E234)-1</f>
        <v>-2.8406160614172782E-3</v>
      </c>
    </row>
    <row r="235" spans="1:8" x14ac:dyDescent="0.25">
      <c r="A235" s="1">
        <v>40882</v>
      </c>
      <c r="B235" s="3">
        <v>33.072415999999997</v>
      </c>
      <c r="C235" s="11">
        <f t="shared" si="10"/>
        <v>2.7528002597619713E-2</v>
      </c>
      <c r="D235" s="3">
        <v>57.240001999999997</v>
      </c>
      <c r="E235" s="58">
        <f t="shared" si="9"/>
        <v>10572.400019999999</v>
      </c>
      <c r="F235" s="11">
        <f t="shared" si="11"/>
        <v>5.8677954286950515E-4</v>
      </c>
      <c r="G235" s="11">
        <f>B235/MAX($B$2:B235)-1</f>
        <v>-0.11188778776748243</v>
      </c>
      <c r="H235" s="11">
        <f>E235/MAX($E$2:E235)-1</f>
        <v>-2.2555033339417552E-3</v>
      </c>
    </row>
    <row r="236" spans="1:8" x14ac:dyDescent="0.25">
      <c r="A236" s="1">
        <v>40883</v>
      </c>
      <c r="B236" s="3">
        <v>32.949601000000001</v>
      </c>
      <c r="C236" s="11">
        <f t="shared" si="10"/>
        <v>-3.7135176335468109E-3</v>
      </c>
      <c r="D236" s="3">
        <v>57.080002</v>
      </c>
      <c r="E236" s="58">
        <f t="shared" si="9"/>
        <v>10570.800020000001</v>
      </c>
      <c r="F236" s="11">
        <f t="shared" si="11"/>
        <v>-1.513374443808214E-4</v>
      </c>
      <c r="G236" s="11">
        <f>B236/MAX($B$2:B236)-1</f>
        <v>-0.11518580812817614</v>
      </c>
      <c r="H236" s="11">
        <f>E236/MAX($E$2:E236)-1</f>
        <v>-2.4064994362121839E-3</v>
      </c>
    </row>
    <row r="237" spans="1:8" x14ac:dyDescent="0.25">
      <c r="A237" s="1">
        <v>40884</v>
      </c>
      <c r="B237" s="3">
        <v>33.098733000000003</v>
      </c>
      <c r="C237" s="11">
        <f t="shared" si="10"/>
        <v>4.5260639119727606E-3</v>
      </c>
      <c r="D237" s="3">
        <v>57.080002</v>
      </c>
      <c r="E237" s="58">
        <f t="shared" si="9"/>
        <v>10570.800020000001</v>
      </c>
      <c r="F237" s="11">
        <f t="shared" si="11"/>
        <v>0</v>
      </c>
      <c r="G237" s="11">
        <f>B237/MAX($B$2:B237)-1</f>
        <v>-0.11118108254554382</v>
      </c>
      <c r="H237" s="11">
        <f>E237/MAX($E$2:E237)-1</f>
        <v>-2.4064994362121839E-3</v>
      </c>
    </row>
    <row r="238" spans="1:8" x14ac:dyDescent="0.25">
      <c r="A238" s="1">
        <v>40885</v>
      </c>
      <c r="B238" s="3">
        <v>33.265408999999998</v>
      </c>
      <c r="C238" s="11">
        <f t="shared" si="10"/>
        <v>5.0357214579783271E-3</v>
      </c>
      <c r="D238" s="3">
        <v>56.119999</v>
      </c>
      <c r="E238" s="58">
        <f t="shared" si="9"/>
        <v>10561.199989999999</v>
      </c>
      <c r="F238" s="11">
        <f t="shared" si="11"/>
        <v>-9.0816494322455493E-4</v>
      </c>
      <c r="G238" s="11">
        <f>B238/MAX($B$2:B238)-1</f>
        <v>-0.10670523805066134</v>
      </c>
      <c r="H238" s="11">
        <f>E238/MAX($E$2:E238)-1</f>
        <v>-3.3124788810129369E-3</v>
      </c>
    </row>
    <row r="239" spans="1:8" x14ac:dyDescent="0.25">
      <c r="A239" s="1">
        <v>40886</v>
      </c>
      <c r="B239" s="3">
        <v>33.177684999999997</v>
      </c>
      <c r="C239" s="11">
        <f t="shared" si="10"/>
        <v>-2.6370936849146051E-3</v>
      </c>
      <c r="D239" s="3">
        <v>57.02</v>
      </c>
      <c r="E239" s="58">
        <f t="shared" si="9"/>
        <v>10570.2</v>
      </c>
      <c r="F239" s="11">
        <f t="shared" si="11"/>
        <v>8.5217683677265232E-4</v>
      </c>
      <c r="G239" s="11">
        <f>B239/MAX($B$2:B239)-1</f>
        <v>-0.10906094002616518</v>
      </c>
      <c r="H239" s="11">
        <f>E239/MAX($E$2:E239)-1</f>
        <v>-2.4631248620149426E-3</v>
      </c>
    </row>
    <row r="240" spans="1:8" x14ac:dyDescent="0.25">
      <c r="A240" s="1">
        <v>40889</v>
      </c>
      <c r="B240" s="3">
        <v>33.142595</v>
      </c>
      <c r="C240" s="11">
        <f t="shared" si="10"/>
        <v>-1.0576385905163889E-3</v>
      </c>
      <c r="D240" s="3">
        <v>56.380001</v>
      </c>
      <c r="E240" s="58">
        <f t="shared" si="9"/>
        <v>10563.800010000001</v>
      </c>
      <c r="F240" s="11">
        <f t="shared" si="11"/>
        <v>-6.0547482545267718E-4</v>
      </c>
      <c r="G240" s="11">
        <f>B240/MAX($B$2:B240)-1</f>
        <v>-0.1100032315577919</v>
      </c>
      <c r="H240" s="11">
        <f>E240/MAX($E$2:E240)-1</f>
        <v>-3.0671083273716704E-3</v>
      </c>
    </row>
    <row r="241" spans="1:8" x14ac:dyDescent="0.25">
      <c r="A241" s="1">
        <v>40890</v>
      </c>
      <c r="B241" s="3">
        <v>33.037325000000003</v>
      </c>
      <c r="C241" s="11">
        <f t="shared" si="10"/>
        <v>-3.1762751226932385E-3</v>
      </c>
      <c r="D241" s="3">
        <v>55.759998000000003</v>
      </c>
      <c r="E241" s="58">
        <f t="shared" si="9"/>
        <v>10557.599980000001</v>
      </c>
      <c r="F241" s="11">
        <f t="shared" si="11"/>
        <v>-5.8691285277370276E-4</v>
      </c>
      <c r="G241" s="11">
        <f>B241/MAX($B$2:B241)-1</f>
        <v>-0.1128301061526723</v>
      </c>
      <c r="H241" s="11">
        <f>E241/MAX($E$2:E241)-1</f>
        <v>-3.6522210548471934E-3</v>
      </c>
    </row>
    <row r="242" spans="1:8" x14ac:dyDescent="0.25">
      <c r="A242" s="1">
        <v>40891</v>
      </c>
      <c r="B242" s="3">
        <v>33.142595</v>
      </c>
      <c r="C242" s="11">
        <f t="shared" si="10"/>
        <v>3.1863959930169073E-3</v>
      </c>
      <c r="D242" s="3">
        <v>54.889999000000003</v>
      </c>
      <c r="E242" s="58">
        <f t="shared" si="9"/>
        <v>10548.89999</v>
      </c>
      <c r="F242" s="11">
        <f t="shared" si="11"/>
        <v>-8.2404997503996921E-4</v>
      </c>
      <c r="G242" s="11">
        <f>B242/MAX($B$2:B242)-1</f>
        <v>-0.1100032315577919</v>
      </c>
      <c r="H242" s="11">
        <f>E242/MAX($E$2:E242)-1</f>
        <v>-4.4732614172181551E-3</v>
      </c>
    </row>
    <row r="243" spans="1:8" x14ac:dyDescent="0.25">
      <c r="A243" s="1">
        <v>40892</v>
      </c>
      <c r="B243" s="3">
        <v>33.797310000000003</v>
      </c>
      <c r="C243" s="11">
        <f t="shared" si="10"/>
        <v>1.9754488144335201E-2</v>
      </c>
      <c r="D243" s="3">
        <v>54.740001999999997</v>
      </c>
      <c r="E243" s="58">
        <f t="shared" si="9"/>
        <v>10547.400019999999</v>
      </c>
      <c r="F243" s="11">
        <f t="shared" si="11"/>
        <v>-1.421920770338783E-4</v>
      </c>
      <c r="G243" s="11">
        <f>B243/MAX($B$2:B243)-1</f>
        <v>-9.2421800947103727E-2</v>
      </c>
      <c r="H243" s="11">
        <f>E243/MAX($E$2:E243)-1</f>
        <v>-4.6148174319199375E-3</v>
      </c>
    </row>
    <row r="244" spans="1:8" x14ac:dyDescent="0.25">
      <c r="A244" s="1">
        <v>40893</v>
      </c>
      <c r="B244" s="3">
        <v>34.337006000000002</v>
      </c>
      <c r="C244" s="11">
        <f t="shared" si="10"/>
        <v>1.5968608152542293E-2</v>
      </c>
      <c r="D244" s="3">
        <v>54.860000999999997</v>
      </c>
      <c r="E244" s="58">
        <f t="shared" si="9"/>
        <v>10548.60001</v>
      </c>
      <c r="F244" s="11">
        <f t="shared" si="11"/>
        <v>1.1377116613815319E-4</v>
      </c>
      <c r="G244" s="11">
        <f>B244/MAX($B$2:B244)-1</f>
        <v>-7.792904031863801E-2</v>
      </c>
      <c r="H244" s="11">
        <f>E244/MAX($E$2:E244)-1</f>
        <v>-4.5015712989425749E-3</v>
      </c>
    </row>
    <row r="245" spans="1:8" x14ac:dyDescent="0.25">
      <c r="A245" s="1">
        <v>40896</v>
      </c>
      <c r="B245" s="3">
        <v>34.089274000000003</v>
      </c>
      <c r="C245" s="11">
        <f t="shared" si="10"/>
        <v>-7.2147233803669187E-3</v>
      </c>
      <c r="D245" s="3">
        <v>54.32</v>
      </c>
      <c r="E245" s="58">
        <f t="shared" si="9"/>
        <v>10543.2</v>
      </c>
      <c r="F245" s="11">
        <f t="shared" si="11"/>
        <v>-5.119172207572769E-4</v>
      </c>
      <c r="G245" s="11">
        <f>B245/MAX($B$2:B245)-1</f>
        <v>-8.4581527229808495E-2</v>
      </c>
      <c r="H245" s="11">
        <f>E245/MAX($E$2:E245)-1</f>
        <v>-5.0111840878314107E-3</v>
      </c>
    </row>
    <row r="246" spans="1:8" x14ac:dyDescent="0.25">
      <c r="A246" s="1">
        <v>40897</v>
      </c>
      <c r="B246" s="3">
        <v>34.717447</v>
      </c>
      <c r="C246" s="11">
        <f t="shared" si="10"/>
        <v>1.8427291822055134E-2</v>
      </c>
      <c r="D246" s="3">
        <v>55.93</v>
      </c>
      <c r="E246" s="58">
        <f t="shared" si="9"/>
        <v>10559.3</v>
      </c>
      <c r="F246" s="11">
        <f t="shared" si="11"/>
        <v>1.5270506108201061E-3</v>
      </c>
      <c r="G246" s="11">
        <f>B246/MAX($B$2:B246)-1</f>
        <v>-6.7712843892772101E-2</v>
      </c>
      <c r="H246" s="11">
        <f>E246/MAX($E$2:E246)-1</f>
        <v>-3.4917858087335496E-3</v>
      </c>
    </row>
    <row r="247" spans="1:8" x14ac:dyDescent="0.25">
      <c r="A247" s="1">
        <v>40898</v>
      </c>
      <c r="B247" s="3">
        <v>34.788224999999997</v>
      </c>
      <c r="C247" s="11">
        <f t="shared" si="10"/>
        <v>2.0386867732525701E-3</v>
      </c>
      <c r="D247" s="3">
        <v>55.130001</v>
      </c>
      <c r="E247" s="58">
        <f t="shared" si="9"/>
        <v>10551.300010000001</v>
      </c>
      <c r="F247" s="11">
        <f t="shared" si="11"/>
        <v>-7.576250319621977E-4</v>
      </c>
      <c r="G247" s="11">
        <f>B247/MAX($B$2:B247)-1</f>
        <v>-6.581220239874308E-2</v>
      </c>
      <c r="H247" s="11">
        <f>E247/MAX($E$2:E247)-1</f>
        <v>-4.2467653763608171E-3</v>
      </c>
    </row>
    <row r="248" spans="1:8" x14ac:dyDescent="0.25">
      <c r="A248" s="1">
        <v>40899</v>
      </c>
      <c r="B248" s="3">
        <v>34.752834</v>
      </c>
      <c r="C248" s="11">
        <f t="shared" si="10"/>
        <v>-1.0173269834835514E-3</v>
      </c>
      <c r="D248" s="3">
        <v>55.599997999999999</v>
      </c>
      <c r="E248" s="58">
        <f t="shared" si="9"/>
        <v>10555.999980000001</v>
      </c>
      <c r="F248" s="11">
        <f t="shared" si="11"/>
        <v>4.4543989797894733E-4</v>
      </c>
      <c r="G248" s="11">
        <f>B248/MAX($B$2:B248)-1</f>
        <v>-6.6762576852883893E-2</v>
      </c>
      <c r="H248" s="11">
        <f>E248/MAX($E$2:E248)-1</f>
        <v>-3.8032171571178441E-3</v>
      </c>
    </row>
    <row r="249" spans="1:8" x14ac:dyDescent="0.25">
      <c r="A249" s="1">
        <v>40900</v>
      </c>
      <c r="B249" s="3">
        <v>35.239446999999998</v>
      </c>
      <c r="C249" s="11">
        <f t="shared" si="10"/>
        <v>1.4002109871097086E-2</v>
      </c>
      <c r="D249" s="3">
        <v>56.080002</v>
      </c>
      <c r="E249" s="58">
        <f t="shared" si="9"/>
        <v>10560.800020000001</v>
      </c>
      <c r="F249" s="11">
        <f t="shared" si="11"/>
        <v>4.5472148627268949E-4</v>
      </c>
      <c r="G249" s="11">
        <f>B249/MAX($B$2:B249)-1</f>
        <v>-5.3695283918158365E-2</v>
      </c>
      <c r="H249" s="11">
        <f>E249/MAX($E$2:E249)-1</f>
        <v>-3.3502250754035012E-3</v>
      </c>
    </row>
    <row r="250" spans="1:8" x14ac:dyDescent="0.25">
      <c r="A250" s="1">
        <v>40904</v>
      </c>
      <c r="B250" s="3">
        <v>35.283684000000001</v>
      </c>
      <c r="C250" s="11">
        <f t="shared" si="10"/>
        <v>1.2553261689947214E-3</v>
      </c>
      <c r="D250" s="3">
        <v>56.240001999999997</v>
      </c>
      <c r="E250" s="58">
        <f t="shared" si="9"/>
        <v>10562.400019999999</v>
      </c>
      <c r="F250" s="11">
        <f t="shared" si="11"/>
        <v>1.5150367367703879E-4</v>
      </c>
      <c r="G250" s="11">
        <f>B250/MAX($B$2:B250)-1</f>
        <v>-5.2507362844217753E-2</v>
      </c>
      <c r="H250" s="11">
        <f>E250/MAX($E$2:E250)-1</f>
        <v>-3.1992289731330725E-3</v>
      </c>
    </row>
    <row r="251" spans="1:8" x14ac:dyDescent="0.25">
      <c r="A251" s="1">
        <v>40905</v>
      </c>
      <c r="B251" s="3">
        <v>34.867851999999999</v>
      </c>
      <c r="C251" s="11">
        <f t="shared" si="10"/>
        <v>-1.1785390663854764E-2</v>
      </c>
      <c r="D251" s="3">
        <v>55.59</v>
      </c>
      <c r="E251" s="58">
        <f t="shared" si="9"/>
        <v>10555.9</v>
      </c>
      <c r="F251" s="11">
        <f t="shared" si="11"/>
        <v>-6.1539233391006288E-4</v>
      </c>
      <c r="G251" s="11">
        <f>B251/MAX($B$2:B251)-1</f>
        <v>-6.3673933724224696E-2</v>
      </c>
      <c r="H251" s="11">
        <f>E251/MAX($E$2:E251)-1</f>
        <v>-3.8126525260585575E-3</v>
      </c>
    </row>
    <row r="252" spans="1:8" x14ac:dyDescent="0.25">
      <c r="A252" s="1">
        <v>40906</v>
      </c>
      <c r="B252" s="3">
        <v>35.310225000000003</v>
      </c>
      <c r="C252" s="11">
        <f t="shared" si="10"/>
        <v>1.268713082756011E-2</v>
      </c>
      <c r="D252" s="3">
        <v>55.990001999999997</v>
      </c>
      <c r="E252" s="58">
        <f t="shared" si="9"/>
        <v>10559.900019999999</v>
      </c>
      <c r="F252" s="11">
        <f t="shared" si="11"/>
        <v>3.7893689784854867E-4</v>
      </c>
      <c r="G252" s="11">
        <f>B252/MAX($B$2:B252)-1</f>
        <v>-5.1794642424129123E-2</v>
      </c>
      <c r="H252" s="11">
        <f>E252/MAX($E$2:E252)-1</f>
        <v>-3.4351603829307908E-3</v>
      </c>
    </row>
    <row r="253" spans="1:8" x14ac:dyDescent="0.25">
      <c r="A253" s="1">
        <v>40907</v>
      </c>
      <c r="B253" s="3">
        <v>34.929783999999998</v>
      </c>
      <c r="C253" s="11">
        <f t="shared" si="10"/>
        <v>-1.07742445708008E-2</v>
      </c>
      <c r="D253" s="3">
        <v>55.830002</v>
      </c>
      <c r="E253" s="58">
        <f t="shared" si="9"/>
        <v>10558.300020000001</v>
      </c>
      <c r="F253" s="11">
        <f t="shared" si="11"/>
        <v>-1.5151658604420622E-4</v>
      </c>
      <c r="G253" s="11">
        <f>B253/MAX($B$2:B253)-1</f>
        <v>-6.2010838849995253E-2</v>
      </c>
      <c r="H253" s="11">
        <f>E253/MAX($E$2:E253)-1</f>
        <v>-3.5861564852013306E-3</v>
      </c>
    </row>
    <row r="254" spans="1:8" x14ac:dyDescent="0.25">
      <c r="A254" s="1">
        <v>40911</v>
      </c>
      <c r="B254" s="3">
        <v>33.921174000000001</v>
      </c>
      <c r="C254" s="11">
        <f t="shared" si="10"/>
        <v>-2.8875357488611936E-2</v>
      </c>
      <c r="D254" s="3">
        <v>56.900002000000001</v>
      </c>
      <c r="E254" s="58">
        <f t="shared" si="9"/>
        <v>10569.000019999999</v>
      </c>
      <c r="F254" s="11">
        <f t="shared" si="11"/>
        <v>1.0134207192190499E-3</v>
      </c>
      <c r="G254" s="11">
        <f>B254/MAX($B$2:B254)-1</f>
        <v>-8.9095611198644842E-2</v>
      </c>
      <c r="H254" s="11">
        <f>E254/MAX($E$2:E254)-1</f>
        <v>-2.5763700512667631E-3</v>
      </c>
    </row>
    <row r="255" spans="1:8" x14ac:dyDescent="0.25">
      <c r="A255" s="1">
        <v>40912</v>
      </c>
      <c r="B255" s="3">
        <v>34.106969999999997</v>
      </c>
      <c r="C255" s="11">
        <f t="shared" si="10"/>
        <v>5.477286841546118E-3</v>
      </c>
      <c r="D255" s="3">
        <v>57.139999000000003</v>
      </c>
      <c r="E255" s="58">
        <f t="shared" si="9"/>
        <v>10571.39999</v>
      </c>
      <c r="F255" s="11">
        <f t="shared" si="11"/>
        <v>2.2707635494927306E-4</v>
      </c>
      <c r="G255" s="11">
        <f>B255/MAX($B$2:B255)-1</f>
        <v>-8.4106326575956625E-2</v>
      </c>
      <c r="H255" s="11">
        <f>E255/MAX($E$2:E255)-1</f>
        <v>-2.349878729037691E-3</v>
      </c>
    </row>
    <row r="256" spans="1:8" x14ac:dyDescent="0.25">
      <c r="A256" s="1">
        <v>40913</v>
      </c>
      <c r="B256" s="3">
        <v>34.319310000000002</v>
      </c>
      <c r="C256" s="11">
        <f t="shared" si="10"/>
        <v>6.2257069449442341E-3</v>
      </c>
      <c r="D256" s="3">
        <v>57.610000999999997</v>
      </c>
      <c r="E256" s="58">
        <f t="shared" si="9"/>
        <v>10576.10001</v>
      </c>
      <c r="F256" s="11">
        <f t="shared" si="11"/>
        <v>4.4459768852244731E-4</v>
      </c>
      <c r="G256" s="11">
        <f>B256/MAX($B$2:B256)-1</f>
        <v>-7.8404240972489991E-2</v>
      </c>
      <c r="H256" s="11">
        <f>E256/MAX($E$2:E256)-1</f>
        <v>-1.9063257911664522E-3</v>
      </c>
    </row>
    <row r="257" spans="1:8" x14ac:dyDescent="0.25">
      <c r="A257" s="1">
        <v>40914</v>
      </c>
      <c r="B257" s="3">
        <v>34.080427999999998</v>
      </c>
      <c r="C257" s="11">
        <f t="shared" si="10"/>
        <v>-6.9605711769847294E-3</v>
      </c>
      <c r="D257" s="3">
        <v>57.810001</v>
      </c>
      <c r="E257" s="58">
        <f t="shared" si="9"/>
        <v>10578.10001</v>
      </c>
      <c r="F257" s="11">
        <f t="shared" si="11"/>
        <v>1.8910562476800937E-4</v>
      </c>
      <c r="G257" s="11">
        <f>B257/MAX($B$2:B257)-1</f>
        <v>-8.4819073849608295E-2</v>
      </c>
      <c r="H257" s="11">
        <f>E257/MAX($E$2:E257)-1</f>
        <v>-1.7175806633282775E-3</v>
      </c>
    </row>
    <row r="258" spans="1:8" x14ac:dyDescent="0.25">
      <c r="A258" s="1">
        <v>40917</v>
      </c>
      <c r="B258" s="3">
        <v>34.080427999999998</v>
      </c>
      <c r="C258" s="11">
        <f t="shared" si="10"/>
        <v>0</v>
      </c>
      <c r="D258" s="3">
        <v>57.619999</v>
      </c>
      <c r="E258" s="58">
        <f t="shared" si="9"/>
        <v>10576.199989999999</v>
      </c>
      <c r="F258" s="11">
        <f t="shared" si="11"/>
        <v>-1.7961826776120165E-4</v>
      </c>
      <c r="G258" s="11">
        <f>B258/MAX($B$2:B258)-1</f>
        <v>-8.4819073849608295E-2</v>
      </c>
      <c r="H258" s="11">
        <f>E258/MAX($E$2:E258)-1</f>
        <v>-1.8968904222259608E-3</v>
      </c>
    </row>
    <row r="259" spans="1:8" x14ac:dyDescent="0.25">
      <c r="A259" s="1">
        <v>40918</v>
      </c>
      <c r="B259" s="3">
        <v>34.168902000000003</v>
      </c>
      <c r="C259" s="11">
        <f t="shared" si="10"/>
        <v>2.5960354723246156E-3</v>
      </c>
      <c r="D259" s="3">
        <v>58.040000999999997</v>
      </c>
      <c r="E259" s="58">
        <f t="shared" ref="E259:E322" si="12">10000+(10*D259)</f>
        <v>10580.400009999999</v>
      </c>
      <c r="F259" s="11">
        <f t="shared" si="11"/>
        <v>3.9711994893926194E-4</v>
      </c>
      <c r="G259" s="11">
        <f>B259/MAX($B$2:B259)-1</f>
        <v>-8.244323170172696E-2</v>
      </c>
      <c r="H259" s="11">
        <f>E259/MAX($E$2:E259)-1</f>
        <v>-1.5005237663142657E-3</v>
      </c>
    </row>
    <row r="260" spans="1:8" x14ac:dyDescent="0.25">
      <c r="A260" s="1">
        <v>40919</v>
      </c>
      <c r="B260" s="3">
        <v>33.753073000000001</v>
      </c>
      <c r="C260" s="11">
        <f t="shared" ref="C260:C323" si="13">(B260-B259)/B259</f>
        <v>-1.2169808675736849E-2</v>
      </c>
      <c r="D260" s="3">
        <v>58.16</v>
      </c>
      <c r="E260" s="58">
        <f t="shared" si="12"/>
        <v>10581.6</v>
      </c>
      <c r="F260" s="11">
        <f t="shared" ref="F260:F323" si="14">(E260-E259)/E259</f>
        <v>1.1341631685633975E-4</v>
      </c>
      <c r="G260" s="11">
        <f>B260/MAX($B$2:B260)-1</f>
        <v>-9.3609722021044339E-2</v>
      </c>
      <c r="H260" s="11">
        <f>E260/MAX($E$2:E260)-1</f>
        <v>-1.387277633336903E-3</v>
      </c>
    </row>
    <row r="261" spans="1:8" x14ac:dyDescent="0.25">
      <c r="A261" s="1">
        <v>40920</v>
      </c>
      <c r="B261" s="3">
        <v>33.584969000000001</v>
      </c>
      <c r="C261" s="11">
        <f t="shared" si="13"/>
        <v>-4.980405784089632E-3</v>
      </c>
      <c r="D261" s="3">
        <v>58.389999000000003</v>
      </c>
      <c r="E261" s="58">
        <f t="shared" si="12"/>
        <v>10583.89999</v>
      </c>
      <c r="F261" s="11">
        <f t="shared" si="14"/>
        <v>2.1735748847050778E-4</v>
      </c>
      <c r="G261" s="11">
        <f>B261/MAX($B$2:B261)-1</f>
        <v>-9.81239134041334E-2</v>
      </c>
      <c r="H261" s="11">
        <f>E261/MAX($E$2:E261)-1</f>
        <v>-1.1702216800485443E-3</v>
      </c>
    </row>
    <row r="262" spans="1:8" x14ac:dyDescent="0.25">
      <c r="A262" s="1">
        <v>40921</v>
      </c>
      <c r="B262" s="3">
        <v>33.461105000000003</v>
      </c>
      <c r="C262" s="11">
        <f t="shared" si="13"/>
        <v>-3.6880784377081761E-3</v>
      </c>
      <c r="D262" s="3">
        <v>58.18</v>
      </c>
      <c r="E262" s="58">
        <f t="shared" si="12"/>
        <v>10581.8</v>
      </c>
      <c r="F262" s="11">
        <f t="shared" si="14"/>
        <v>-1.984136284342022E-4</v>
      </c>
      <c r="G262" s="11">
        <f>B262/MAX($B$2:B262)-1</f>
        <v>-0.10145010315259217</v>
      </c>
      <c r="H262" s="11">
        <f>E262/MAX($E$2:E262)-1</f>
        <v>-1.3684031205531966E-3</v>
      </c>
    </row>
    <row r="263" spans="1:8" x14ac:dyDescent="0.25">
      <c r="A263" s="1">
        <v>40925</v>
      </c>
      <c r="B263" s="3">
        <v>33.293005000000001</v>
      </c>
      <c r="C263" s="11">
        <f t="shared" si="13"/>
        <v>-5.0237432386050183E-3</v>
      </c>
      <c r="D263" s="3">
        <v>58.709999000000003</v>
      </c>
      <c r="E263" s="58">
        <f t="shared" si="12"/>
        <v>10587.099990000001</v>
      </c>
      <c r="F263" s="11">
        <f t="shared" si="14"/>
        <v>5.0085902209466668E-4</v>
      </c>
      <c r="G263" s="11">
        <f>B263/MAX($B$2:B263)-1</f>
        <v>-0.10596418712142863</v>
      </c>
      <c r="H263" s="11">
        <f>E263/MAX($E$2:E263)-1</f>
        <v>-8.6822947550724283E-4</v>
      </c>
    </row>
    <row r="264" spans="1:8" x14ac:dyDescent="0.25">
      <c r="A264" s="1">
        <v>40926</v>
      </c>
      <c r="B264" s="3">
        <v>33.372632000000003</v>
      </c>
      <c r="C264" s="11">
        <f t="shared" si="13"/>
        <v>2.3917036026036734E-3</v>
      </c>
      <c r="D264" s="3">
        <v>59.490001999999997</v>
      </c>
      <c r="E264" s="58">
        <f t="shared" si="12"/>
        <v>10594.900019999999</v>
      </c>
      <c r="F264" s="11">
        <f t="shared" si="14"/>
        <v>7.3674849650669206E-4</v>
      </c>
      <c r="G264" s="11">
        <f>B264/MAX($B$2:B264)-1</f>
        <v>-0.10382591844691025</v>
      </c>
      <c r="H264" s="11">
        <f>E264/MAX($E$2:E264)-1</f>
        <v>-1.3212064576129112E-4</v>
      </c>
    </row>
    <row r="265" spans="1:8" x14ac:dyDescent="0.25">
      <c r="A265" s="1">
        <v>40927</v>
      </c>
      <c r="B265" s="3">
        <v>33.027580999999998</v>
      </c>
      <c r="C265" s="11">
        <f t="shared" si="13"/>
        <v>-1.0339340331323136E-2</v>
      </c>
      <c r="D265" s="3">
        <v>59.860000999999997</v>
      </c>
      <c r="E265" s="58">
        <f t="shared" si="12"/>
        <v>10598.60001</v>
      </c>
      <c r="F265" s="11">
        <f t="shared" si="14"/>
        <v>3.4922368243367154E-4</v>
      </c>
      <c r="G265" s="11">
        <f>B265/MAX($B$2:B265)-1</f>
        <v>-0.1130917672721985</v>
      </c>
      <c r="H265" s="11">
        <f>E265/MAX($E$2:E265)-1</f>
        <v>0</v>
      </c>
    </row>
    <row r="266" spans="1:8" x14ac:dyDescent="0.25">
      <c r="A266" s="1">
        <v>40928</v>
      </c>
      <c r="B266" s="3">
        <v>33.328392000000001</v>
      </c>
      <c r="C266" s="11">
        <f t="shared" si="13"/>
        <v>9.1078725989651825E-3</v>
      </c>
      <c r="D266" s="3">
        <v>59.77</v>
      </c>
      <c r="E266" s="58">
        <f t="shared" si="12"/>
        <v>10597.7</v>
      </c>
      <c r="F266" s="11">
        <f t="shared" si="14"/>
        <v>-8.4917819254449206E-5</v>
      </c>
      <c r="G266" s="11">
        <f>B266/MAX($B$2:B266)-1</f>
        <v>-0.10501392008154031</v>
      </c>
      <c r="H266" s="11">
        <f>E266/MAX($E$2:E266)-1</f>
        <v>-8.4917819254459737E-5</v>
      </c>
    </row>
    <row r="267" spans="1:8" x14ac:dyDescent="0.25">
      <c r="A267" s="1">
        <v>40931</v>
      </c>
      <c r="B267" s="3">
        <v>33.699987</v>
      </c>
      <c r="C267" s="11">
        <f t="shared" si="13"/>
        <v>1.1149502802295388E-2</v>
      </c>
      <c r="D267" s="3">
        <v>59.790000999999997</v>
      </c>
      <c r="E267" s="58">
        <f t="shared" si="12"/>
        <v>10597.900009999999</v>
      </c>
      <c r="F267" s="11">
        <f t="shared" si="14"/>
        <v>1.8872963001279144E-5</v>
      </c>
      <c r="G267" s="11">
        <f>B267/MAX($B$2:B267)-1</f>
        <v>-9.5035270275474093E-2</v>
      </c>
      <c r="H267" s="11">
        <f>E267/MAX($E$2:E267)-1</f>
        <v>-6.6046458904067684E-5</v>
      </c>
    </row>
    <row r="268" spans="1:8" x14ac:dyDescent="0.25">
      <c r="A268" s="1">
        <v>40932</v>
      </c>
      <c r="B268" s="3">
        <v>33.44341</v>
      </c>
      <c r="C268" s="11">
        <f t="shared" si="13"/>
        <v>-7.6135637678435919E-3</v>
      </c>
      <c r="D268" s="3">
        <v>59.68</v>
      </c>
      <c r="E268" s="58">
        <f t="shared" si="12"/>
        <v>10596.8</v>
      </c>
      <c r="F268" s="11">
        <f t="shared" si="14"/>
        <v>-1.0379509138245882E-4</v>
      </c>
      <c r="G268" s="11">
        <f>B268/MAX($B$2:B268)-1</f>
        <v>-0.10192527695288112</v>
      </c>
      <c r="H268" s="11">
        <f>E268/MAX($E$2:E268)-1</f>
        <v>-1.6983469498821346E-4</v>
      </c>
    </row>
    <row r="269" spans="1:8" x14ac:dyDescent="0.25">
      <c r="A269" s="1">
        <v>40933</v>
      </c>
      <c r="B269" s="3">
        <v>34.292766</v>
      </c>
      <c r="C269" s="11">
        <f t="shared" si="13"/>
        <v>2.5396812107377813E-2</v>
      </c>
      <c r="D269" s="3">
        <v>60.43</v>
      </c>
      <c r="E269" s="58">
        <f t="shared" si="12"/>
        <v>10604.3</v>
      </c>
      <c r="F269" s="11">
        <f t="shared" si="14"/>
        <v>7.0776083345915758E-4</v>
      </c>
      <c r="G269" s="11">
        <f>B269/MAX($B$2:B269)-1</f>
        <v>-7.9117041953268075E-2</v>
      </c>
      <c r="H269" s="11">
        <f>E269/MAX($E$2:E269)-1</f>
        <v>0</v>
      </c>
    </row>
    <row r="270" spans="1:8" x14ac:dyDescent="0.25">
      <c r="A270" s="1">
        <v>40934</v>
      </c>
      <c r="B270" s="3">
        <v>34.575887999999999</v>
      </c>
      <c r="C270" s="11">
        <f t="shared" si="13"/>
        <v>8.2560269416587385E-3</v>
      </c>
      <c r="D270" s="3">
        <v>60.220001000000003</v>
      </c>
      <c r="E270" s="58">
        <f t="shared" si="12"/>
        <v>10602.20001</v>
      </c>
      <c r="F270" s="11">
        <f t="shared" si="14"/>
        <v>-1.9803193044319733E-4</v>
      </c>
      <c r="G270" s="11">
        <f>B270/MAX($B$2:B270)-1</f>
        <v>-7.1514207441519928E-2</v>
      </c>
      <c r="H270" s="11">
        <f>E270/MAX($E$2:E270)-1</f>
        <v>-1.9803193044320988E-4</v>
      </c>
    </row>
    <row r="271" spans="1:8" x14ac:dyDescent="0.25">
      <c r="A271" s="1">
        <v>40935</v>
      </c>
      <c r="B271" s="3">
        <v>34.248528999999998</v>
      </c>
      <c r="C271" s="11">
        <f t="shared" si="13"/>
        <v>-9.4678407102661045E-3</v>
      </c>
      <c r="D271" s="3">
        <v>60.400002000000001</v>
      </c>
      <c r="E271" s="58">
        <f t="shared" si="12"/>
        <v>10604.000019999999</v>
      </c>
      <c r="F271" s="11">
        <f t="shared" si="14"/>
        <v>1.6977702724917936E-4</v>
      </c>
      <c r="G271" s="11">
        <f>B271/MAX($B$2:B271)-1</f>
        <v>-8.0304963027208798E-2</v>
      </c>
      <c r="H271" s="11">
        <f>E271/MAX($E$2:E271)-1</f>
        <v>-2.8288524466457687E-5</v>
      </c>
    </row>
    <row r="272" spans="1:8" x14ac:dyDescent="0.25">
      <c r="A272" s="1">
        <v>40938</v>
      </c>
      <c r="B272" s="3">
        <v>33.947715000000002</v>
      </c>
      <c r="C272" s="11">
        <f t="shared" si="13"/>
        <v>-8.7832677426816046E-3</v>
      </c>
      <c r="D272" s="3">
        <v>60.450001</v>
      </c>
      <c r="E272" s="58">
        <f t="shared" si="12"/>
        <v>10604.50001</v>
      </c>
      <c r="F272" s="11">
        <f t="shared" si="14"/>
        <v>4.7151074977105914E-5</v>
      </c>
      <c r="G272" s="11">
        <f>B272/MAX($B$2:B272)-1</f>
        <v>-8.8382890778556211E-2</v>
      </c>
      <c r="H272" s="11">
        <f>E272/MAX($E$2:E272)-1</f>
        <v>0</v>
      </c>
    </row>
    <row r="273" spans="1:8" x14ac:dyDescent="0.25">
      <c r="A273" s="1">
        <v>40939</v>
      </c>
      <c r="B273" s="3">
        <v>34.345852000000001</v>
      </c>
      <c r="C273" s="11">
        <f t="shared" si="13"/>
        <v>1.1727946932510726E-2</v>
      </c>
      <c r="D273" s="3">
        <v>60.529998999999997</v>
      </c>
      <c r="E273" s="58">
        <f t="shared" si="12"/>
        <v>10605.29999</v>
      </c>
      <c r="F273" s="11">
        <f t="shared" si="14"/>
        <v>7.543778577447308E-5</v>
      </c>
      <c r="G273" s="11">
        <f>B273/MAX($B$2:B273)-1</f>
        <v>-7.7691493698838321E-2</v>
      </c>
      <c r="H273" s="11">
        <f>E273/MAX($E$2:E273)-1</f>
        <v>0</v>
      </c>
    </row>
    <row r="274" spans="1:8" x14ac:dyDescent="0.25">
      <c r="A274" s="1">
        <v>40940</v>
      </c>
      <c r="B274" s="3">
        <v>34.549343</v>
      </c>
      <c r="C274" s="11">
        <f t="shared" si="13"/>
        <v>5.9247620353106876E-3</v>
      </c>
      <c r="D274" s="3">
        <v>61.02</v>
      </c>
      <c r="E274" s="58">
        <f t="shared" si="12"/>
        <v>10610.2</v>
      </c>
      <c r="F274" s="11">
        <f t="shared" si="14"/>
        <v>4.6203407773674895E-4</v>
      </c>
      <c r="G274" s="11">
        <f>B274/MAX($B$2:B274)-1</f>
        <v>-7.2227035275861051E-2</v>
      </c>
      <c r="H274" s="11">
        <f>E274/MAX($E$2:E274)-1</f>
        <v>0</v>
      </c>
    </row>
    <row r="275" spans="1:8" x14ac:dyDescent="0.25">
      <c r="A275" s="1">
        <v>40941</v>
      </c>
      <c r="B275" s="3">
        <v>34.575887999999999</v>
      </c>
      <c r="C275" s="11">
        <f t="shared" si="13"/>
        <v>7.683214120742819E-4</v>
      </c>
      <c r="D275" s="3">
        <v>61.209999000000003</v>
      </c>
      <c r="E275" s="58">
        <f t="shared" si="12"/>
        <v>10612.099990000001</v>
      </c>
      <c r="F275" s="11">
        <f t="shared" si="14"/>
        <v>1.790720250325054E-4</v>
      </c>
      <c r="G275" s="11">
        <f>B275/MAX($B$2:B275)-1</f>
        <v>-7.1514207441519928E-2</v>
      </c>
      <c r="H275" s="11">
        <f>E275/MAX($E$2:E275)-1</f>
        <v>0</v>
      </c>
    </row>
    <row r="276" spans="1:8" x14ac:dyDescent="0.25">
      <c r="A276" s="1">
        <v>40942</v>
      </c>
      <c r="B276" s="3">
        <v>34.195445999999997</v>
      </c>
      <c r="C276" s="11">
        <f t="shared" si="13"/>
        <v>-1.1003101352017399E-2</v>
      </c>
      <c r="D276" s="3">
        <v>62.049999</v>
      </c>
      <c r="E276" s="58">
        <f t="shared" si="12"/>
        <v>10620.49999</v>
      </c>
      <c r="F276" s="11">
        <f t="shared" si="14"/>
        <v>7.9154926997626563E-4</v>
      </c>
      <c r="G276" s="11">
        <f>B276/MAX($B$2:B276)-1</f>
        <v>-8.1730430720949099E-2</v>
      </c>
      <c r="H276" s="11">
        <f>E276/MAX($E$2:E276)-1</f>
        <v>0</v>
      </c>
    </row>
    <row r="277" spans="1:8" x14ac:dyDescent="0.25">
      <c r="A277" s="1">
        <v>40945</v>
      </c>
      <c r="B277" s="3">
        <v>33.912328000000002</v>
      </c>
      <c r="C277" s="11">
        <f t="shared" si="13"/>
        <v>-8.2794065619145509E-3</v>
      </c>
      <c r="D277" s="3">
        <v>62</v>
      </c>
      <c r="E277" s="58">
        <f t="shared" si="12"/>
        <v>10620</v>
      </c>
      <c r="F277" s="11">
        <f t="shared" si="14"/>
        <v>-4.7077821239210096E-5</v>
      </c>
      <c r="G277" s="11">
        <f>B277/MAX($B$2:B277)-1</f>
        <v>-8.9333157818444531E-2</v>
      </c>
      <c r="H277" s="11">
        <f>E277/MAX($E$2:E277)-1</f>
        <v>-4.7077821239249751E-5</v>
      </c>
    </row>
    <row r="278" spans="1:8" x14ac:dyDescent="0.25">
      <c r="A278" s="1">
        <v>40946</v>
      </c>
      <c r="B278" s="3">
        <v>34.027341999999997</v>
      </c>
      <c r="C278" s="11">
        <f t="shared" si="13"/>
        <v>3.3915100137034255E-3</v>
      </c>
      <c r="D278" s="3">
        <v>62.130001</v>
      </c>
      <c r="E278" s="58">
        <f t="shared" si="12"/>
        <v>10621.300010000001</v>
      </c>
      <c r="F278" s="11">
        <f t="shared" si="14"/>
        <v>1.2241148775902436E-4</v>
      </c>
      <c r="G278" s="11">
        <f>B278/MAX($B$2:B278)-1</f>
        <v>-8.6244622104038049E-2</v>
      </c>
      <c r="H278" s="11">
        <f>E278/MAX($E$2:E278)-1</f>
        <v>0</v>
      </c>
    </row>
    <row r="279" spans="1:8" x14ac:dyDescent="0.25">
      <c r="A279" s="1">
        <v>40947</v>
      </c>
      <c r="B279" s="3">
        <v>33.779615</v>
      </c>
      <c r="C279" s="11">
        <f t="shared" si="13"/>
        <v>-7.2802336426982042E-3</v>
      </c>
      <c r="D279" s="3">
        <v>62.459999000000003</v>
      </c>
      <c r="E279" s="58">
        <f t="shared" si="12"/>
        <v>10624.599990000001</v>
      </c>
      <c r="F279" s="11">
        <f t="shared" si="14"/>
        <v>3.1069454745585114E-4</v>
      </c>
      <c r="G279" s="11">
        <f>B279/MAX($B$2:B279)-1</f>
        <v>-9.2896974747392669E-2</v>
      </c>
      <c r="H279" s="11">
        <f>E279/MAX($E$2:E279)-1</f>
        <v>0</v>
      </c>
    </row>
    <row r="280" spans="1:8" x14ac:dyDescent="0.25">
      <c r="A280" s="1">
        <v>40948</v>
      </c>
      <c r="B280" s="3">
        <v>33.735377999999997</v>
      </c>
      <c r="C280" s="11">
        <f t="shared" si="13"/>
        <v>-1.3095767965384604E-3</v>
      </c>
      <c r="D280" s="3">
        <v>62.91</v>
      </c>
      <c r="E280" s="58">
        <f t="shared" si="12"/>
        <v>10629.1</v>
      </c>
      <c r="F280" s="11">
        <f t="shared" si="14"/>
        <v>4.235462986122028E-4</v>
      </c>
      <c r="G280" s="11">
        <f>B280/MAX($B$2:B280)-1</f>
        <v>-9.4084895821333281E-2</v>
      </c>
      <c r="H280" s="11">
        <f>E280/MAX($E$2:E280)-1</f>
        <v>0</v>
      </c>
    </row>
    <row r="281" spans="1:8" x14ac:dyDescent="0.25">
      <c r="A281" s="1">
        <v>40949</v>
      </c>
      <c r="B281" s="3">
        <v>34.071579</v>
      </c>
      <c r="C281" s="11">
        <f t="shared" si="13"/>
        <v>9.9658287510518678E-3</v>
      </c>
      <c r="D281" s="3">
        <v>62.470001000000003</v>
      </c>
      <c r="E281" s="58">
        <f t="shared" si="12"/>
        <v>10624.70001</v>
      </c>
      <c r="F281" s="11">
        <f t="shared" si="14"/>
        <v>-4.1395696719382529E-4</v>
      </c>
      <c r="G281" s="11">
        <f>B281/MAX($B$2:B281)-1</f>
        <v>-8.5056701030097437E-2</v>
      </c>
      <c r="H281" s="11">
        <f>E281/MAX($E$2:E281)-1</f>
        <v>-4.1395696719381814E-4</v>
      </c>
    </row>
    <row r="282" spans="1:8" x14ac:dyDescent="0.25">
      <c r="A282" s="1">
        <v>40952</v>
      </c>
      <c r="B282" s="3">
        <v>34.186596999999999</v>
      </c>
      <c r="C282" s="11">
        <f t="shared" si="13"/>
        <v>3.3757754520270158E-3</v>
      </c>
      <c r="D282" s="3">
        <v>63.049999</v>
      </c>
      <c r="E282" s="58">
        <f t="shared" si="12"/>
        <v>10630.49999</v>
      </c>
      <c r="F282" s="11">
        <f t="shared" si="14"/>
        <v>5.4589588360526124E-4</v>
      </c>
      <c r="G282" s="11">
        <f>B282/MAX($B$2:B282)-1</f>
        <v>-8.196805790143824E-2</v>
      </c>
      <c r="H282" s="11">
        <f>E282/MAX($E$2:E282)-1</f>
        <v>0</v>
      </c>
    </row>
    <row r="283" spans="1:8" x14ac:dyDescent="0.25">
      <c r="A283" s="1">
        <v>40953</v>
      </c>
      <c r="B283" s="3">
        <v>34.602429000000001</v>
      </c>
      <c r="C283" s="11">
        <f t="shared" si="13"/>
        <v>1.2163597330263723E-2</v>
      </c>
      <c r="D283" s="3">
        <v>63.209999000000003</v>
      </c>
      <c r="E283" s="58">
        <f t="shared" si="12"/>
        <v>10632.099990000001</v>
      </c>
      <c r="F283" s="11">
        <f t="shared" si="14"/>
        <v>1.5051032420915921E-4</v>
      </c>
      <c r="G283" s="11">
        <f>B283/MAX($B$2:B283)-1</f>
        <v>-7.0801487021431297E-2</v>
      </c>
      <c r="H283" s="11">
        <f>E283/MAX($E$2:E283)-1</f>
        <v>0</v>
      </c>
    </row>
    <row r="284" spans="1:8" x14ac:dyDescent="0.25">
      <c r="A284" s="1">
        <v>40954</v>
      </c>
      <c r="B284" s="3">
        <v>35.301378999999997</v>
      </c>
      <c r="C284" s="11">
        <f t="shared" si="13"/>
        <v>2.0199449003999007E-2</v>
      </c>
      <c r="D284" s="3">
        <v>62.77</v>
      </c>
      <c r="E284" s="58">
        <f t="shared" si="12"/>
        <v>10627.7</v>
      </c>
      <c r="F284" s="11">
        <f t="shared" si="14"/>
        <v>-4.1384016366835248E-4</v>
      </c>
      <c r="G284" s="11">
        <f>B284/MAX($B$2:B284)-1</f>
        <v>-5.2032189043929034E-2</v>
      </c>
      <c r="H284" s="11">
        <f>E284/MAX($E$2:E284)-1</f>
        <v>-4.1384016366829979E-4</v>
      </c>
    </row>
    <row r="285" spans="1:8" x14ac:dyDescent="0.25">
      <c r="A285" s="1">
        <v>40955</v>
      </c>
      <c r="B285" s="3">
        <v>35.389853000000002</v>
      </c>
      <c r="C285" s="11">
        <f t="shared" si="13"/>
        <v>2.5062477021083242E-3</v>
      </c>
      <c r="D285" s="3">
        <v>63.630001</v>
      </c>
      <c r="E285" s="58">
        <f t="shared" si="12"/>
        <v>10636.300010000001</v>
      </c>
      <c r="F285" s="11">
        <f t="shared" si="14"/>
        <v>8.0920707208522174E-4</v>
      </c>
      <c r="G285" s="11">
        <f>B285/MAX($B$2:B285)-1</f>
        <v>-4.9656346896047698E-2</v>
      </c>
      <c r="H285" s="11">
        <f>E285/MAX($E$2:E285)-1</f>
        <v>0</v>
      </c>
    </row>
    <row r="286" spans="1:8" x14ac:dyDescent="0.25">
      <c r="A286" s="1">
        <v>40956</v>
      </c>
      <c r="B286" s="3">
        <v>34.991715999999997</v>
      </c>
      <c r="C286" s="11">
        <f t="shared" si="13"/>
        <v>-1.1250032601152808E-2</v>
      </c>
      <c r="D286" s="3">
        <v>63.43</v>
      </c>
      <c r="E286" s="58">
        <f t="shared" si="12"/>
        <v>10634.3</v>
      </c>
      <c r="F286" s="11">
        <f t="shared" si="14"/>
        <v>-1.8803625303171251E-4</v>
      </c>
      <c r="G286" s="11">
        <f>B286/MAX($B$2:B286)-1</f>
        <v>-6.0347743975765811E-2</v>
      </c>
      <c r="H286" s="11">
        <f>E286/MAX($E$2:E286)-1</f>
        <v>-1.8803625303176474E-4</v>
      </c>
    </row>
    <row r="287" spans="1:8" x14ac:dyDescent="0.25">
      <c r="A287" s="1">
        <v>40960</v>
      </c>
      <c r="B287" s="3">
        <v>34.690902000000001</v>
      </c>
      <c r="C287" s="11">
        <f t="shared" si="13"/>
        <v>-8.5967204352023069E-3</v>
      </c>
      <c r="D287" s="3">
        <v>63.610000999999997</v>
      </c>
      <c r="E287" s="58">
        <f t="shared" si="12"/>
        <v>10636.10001</v>
      </c>
      <c r="F287" s="11">
        <f t="shared" si="14"/>
        <v>1.6926454961782523E-4</v>
      </c>
      <c r="G287" s="11">
        <f>B287/MAX($B$2:B287)-1</f>
        <v>-6.8425671727113335E-2</v>
      </c>
      <c r="H287" s="11">
        <f>E287/MAX($E$2:E287)-1</f>
        <v>-1.8803531285582764E-5</v>
      </c>
    </row>
    <row r="288" spans="1:8" x14ac:dyDescent="0.25">
      <c r="A288" s="1">
        <v>40961</v>
      </c>
      <c r="B288" s="3">
        <v>34.398938000000001</v>
      </c>
      <c r="C288" s="11">
        <f t="shared" si="13"/>
        <v>-8.4161547601154935E-3</v>
      </c>
      <c r="D288" s="3">
        <v>63.32</v>
      </c>
      <c r="E288" s="58">
        <f t="shared" si="12"/>
        <v>10633.2</v>
      </c>
      <c r="F288" s="11">
        <f t="shared" si="14"/>
        <v>-2.7265727073577824E-4</v>
      </c>
      <c r="G288" s="11">
        <f>B288/MAX($B$2:B288)-1</f>
        <v>-7.6265945444408567E-2</v>
      </c>
      <c r="H288" s="11">
        <f>E288/MAX($E$2:E288)-1</f>
        <v>-2.9145567510180381E-4</v>
      </c>
    </row>
    <row r="289" spans="1:8" x14ac:dyDescent="0.25">
      <c r="A289" s="1">
        <v>40962</v>
      </c>
      <c r="B289" s="3">
        <v>34.390087999999999</v>
      </c>
      <c r="C289" s="11">
        <f t="shared" si="13"/>
        <v>-2.5727538449013939E-4</v>
      </c>
      <c r="D289" s="3">
        <v>63.740001999999997</v>
      </c>
      <c r="E289" s="58">
        <f t="shared" si="12"/>
        <v>10637.400019999999</v>
      </c>
      <c r="F289" s="11">
        <f t="shared" si="14"/>
        <v>3.9499115976360862E-4</v>
      </c>
      <c r="G289" s="11">
        <f>B289/MAX($B$2:B289)-1</f>
        <v>-7.6503599478460971E-2</v>
      </c>
      <c r="H289" s="11">
        <f>E289/MAX($E$2:E289)-1</f>
        <v>0</v>
      </c>
    </row>
    <row r="290" spans="1:8" x14ac:dyDescent="0.25">
      <c r="A290" s="1">
        <v>40963</v>
      </c>
      <c r="B290" s="3">
        <v>34.142359999999996</v>
      </c>
      <c r="C290" s="11">
        <f t="shared" si="13"/>
        <v>-7.2034709536073936E-3</v>
      </c>
      <c r="D290" s="3">
        <v>63.959999000000003</v>
      </c>
      <c r="E290" s="58">
        <f t="shared" si="12"/>
        <v>10639.599990000001</v>
      </c>
      <c r="F290" s="11">
        <f t="shared" si="14"/>
        <v>2.0681463476650242E-4</v>
      </c>
      <c r="G290" s="11">
        <f>B290/MAX($B$2:B290)-1</f>
        <v>-8.3155978975378853E-2</v>
      </c>
      <c r="H290" s="11">
        <f>E290/MAX($E$2:E290)-1</f>
        <v>0</v>
      </c>
    </row>
    <row r="291" spans="1:8" x14ac:dyDescent="0.25">
      <c r="A291" s="1">
        <v>40966</v>
      </c>
      <c r="B291" s="3">
        <v>33.983105999999999</v>
      </c>
      <c r="C291" s="11">
        <f t="shared" si="13"/>
        <v>-4.664411013181196E-3</v>
      </c>
      <c r="D291" s="3">
        <v>64.050003000000004</v>
      </c>
      <c r="E291" s="58">
        <f t="shared" si="12"/>
        <v>10640.500029999999</v>
      </c>
      <c r="F291" s="11">
        <f t="shared" si="14"/>
        <v>8.4593405846513007E-5</v>
      </c>
      <c r="G291" s="11">
        <f>B291/MAX($B$2:B291)-1</f>
        <v>-8.7432516324415399E-2</v>
      </c>
      <c r="H291" s="11">
        <f>E291/MAX($E$2:E291)-1</f>
        <v>0</v>
      </c>
    </row>
    <row r="292" spans="1:8" x14ac:dyDescent="0.25">
      <c r="A292" s="1">
        <v>40967</v>
      </c>
      <c r="B292" s="3">
        <v>33.726528999999999</v>
      </c>
      <c r="C292" s="11">
        <f t="shared" si="13"/>
        <v>-7.5501338812291041E-3</v>
      </c>
      <c r="D292" s="3">
        <v>64.699996999999996</v>
      </c>
      <c r="E292" s="58">
        <f t="shared" si="12"/>
        <v>10646.999970000001</v>
      </c>
      <c r="F292" s="11">
        <f t="shared" si="14"/>
        <v>6.1086790862041065E-4</v>
      </c>
      <c r="G292" s="11">
        <f>B292/MAX($B$2:B292)-1</f>
        <v>-9.4322523001822423E-2</v>
      </c>
      <c r="H292" s="11">
        <f>E292/MAX($E$2:E292)-1</f>
        <v>0</v>
      </c>
    </row>
    <row r="293" spans="1:8" x14ac:dyDescent="0.25">
      <c r="A293" s="1">
        <v>40968</v>
      </c>
      <c r="B293" s="3">
        <v>33.664597000000001</v>
      </c>
      <c r="C293" s="11">
        <f t="shared" si="13"/>
        <v>-1.8362992527336201E-3</v>
      </c>
      <c r="D293" s="3">
        <v>64.410004000000001</v>
      </c>
      <c r="E293" s="58">
        <f t="shared" si="12"/>
        <v>10644.100039999999</v>
      </c>
      <c r="F293" s="11">
        <f t="shared" si="14"/>
        <v>-2.7237062159974858E-4</v>
      </c>
      <c r="G293" s="11">
        <f>B293/MAX($B$2:B293)-1</f>
        <v>-9.5985617876051865E-2</v>
      </c>
      <c r="H293" s="11">
        <f>E293/MAX($E$2:E293)-1</f>
        <v>-2.7237062159979342E-4</v>
      </c>
    </row>
    <row r="294" spans="1:8" x14ac:dyDescent="0.25">
      <c r="A294" s="1">
        <v>40969</v>
      </c>
      <c r="B294" s="3">
        <v>33.744224000000003</v>
      </c>
      <c r="C294" s="11">
        <f t="shared" si="13"/>
        <v>2.3653038234796664E-3</v>
      </c>
      <c r="D294" s="3">
        <v>64.919998000000007</v>
      </c>
      <c r="E294" s="58">
        <f t="shared" si="12"/>
        <v>10649.199979999999</v>
      </c>
      <c r="F294" s="11">
        <f t="shared" si="14"/>
        <v>4.7913303903897363E-4</v>
      </c>
      <c r="G294" s="11">
        <f>B294/MAX($B$2:B294)-1</f>
        <v>-9.3847349201533481E-2</v>
      </c>
      <c r="H294" s="11">
        <f>E294/MAX($E$2:E294)-1</f>
        <v>0</v>
      </c>
    </row>
    <row r="295" spans="1:8" x14ac:dyDescent="0.25">
      <c r="A295" s="1">
        <v>40970</v>
      </c>
      <c r="B295" s="3">
        <v>33.44341</v>
      </c>
      <c r="C295" s="11">
        <f t="shared" si="13"/>
        <v>-8.9145330471965389E-3</v>
      </c>
      <c r="D295" s="3">
        <v>64.870002999999997</v>
      </c>
      <c r="E295" s="58">
        <f t="shared" si="12"/>
        <v>10648.70003</v>
      </c>
      <c r="F295" s="11">
        <f t="shared" si="14"/>
        <v>-4.6947188609321632E-5</v>
      </c>
      <c r="G295" s="11">
        <f>B295/MAX($B$2:B295)-1</f>
        <v>-0.10192527695288112</v>
      </c>
      <c r="H295" s="11">
        <f>E295/MAX($E$2:E295)-1</f>
        <v>-4.6947188609314239E-5</v>
      </c>
    </row>
    <row r="296" spans="1:8" x14ac:dyDescent="0.25">
      <c r="A296" s="1">
        <v>40973</v>
      </c>
      <c r="B296" s="3">
        <v>33.496496</v>
      </c>
      <c r="C296" s="11">
        <f t="shared" si="13"/>
        <v>1.5873381332824736E-3</v>
      </c>
      <c r="D296" s="3">
        <v>64.199996999999996</v>
      </c>
      <c r="E296" s="58">
        <f t="shared" si="12"/>
        <v>10641.999970000001</v>
      </c>
      <c r="F296" s="11">
        <f t="shared" si="14"/>
        <v>-6.2919041583700357E-4</v>
      </c>
      <c r="G296" s="11">
        <f>B296/MAX($B$2:B296)-1</f>
        <v>-0.10049972869845136</v>
      </c>
      <c r="H296" s="11">
        <f>E296/MAX($E$2:E296)-1</f>
        <v>-6.7610806572515614E-4</v>
      </c>
    </row>
    <row r="297" spans="1:8" x14ac:dyDescent="0.25">
      <c r="A297" s="1">
        <v>40974</v>
      </c>
      <c r="B297" s="3">
        <v>33.496496</v>
      </c>
      <c r="C297" s="11">
        <f t="shared" si="13"/>
        <v>0</v>
      </c>
      <c r="D297" s="3">
        <v>63.57</v>
      </c>
      <c r="E297" s="58">
        <f t="shared" si="12"/>
        <v>10635.7</v>
      </c>
      <c r="F297" s="11">
        <f t="shared" si="14"/>
        <v>-5.9199116874269543E-4</v>
      </c>
      <c r="G297" s="11">
        <f>B297/MAX($B$2:B297)-1</f>
        <v>-0.10049972869845136</v>
      </c>
      <c r="H297" s="11">
        <f>E297/MAX($E$2:E297)-1</f>
        <v>-1.2676989844638831E-3</v>
      </c>
    </row>
    <row r="298" spans="1:8" x14ac:dyDescent="0.25">
      <c r="A298" s="1">
        <v>40975</v>
      </c>
      <c r="B298" s="3">
        <v>33.337240999999999</v>
      </c>
      <c r="C298" s="11">
        <f t="shared" si="13"/>
        <v>-4.7543778907501756E-3</v>
      </c>
      <c r="D298" s="3">
        <v>64.059997999999993</v>
      </c>
      <c r="E298" s="58">
        <f t="shared" si="12"/>
        <v>10640.599979999999</v>
      </c>
      <c r="F298" s="11">
        <f t="shared" si="14"/>
        <v>4.6071062553459783E-4</v>
      </c>
      <c r="G298" s="11">
        <f>B298/MAX($B$2:B298)-1</f>
        <v>-0.10477629290105128</v>
      </c>
      <c r="H298" s="11">
        <f>E298/MAX($E$2:E298)-1</f>
        <v>-8.0757240132134367E-4</v>
      </c>
    </row>
    <row r="299" spans="1:8" x14ac:dyDescent="0.25">
      <c r="A299" s="1">
        <v>40976</v>
      </c>
      <c r="B299" s="3">
        <v>33.354937</v>
      </c>
      <c r="C299" s="11">
        <f t="shared" si="13"/>
        <v>5.3081777223258587E-4</v>
      </c>
      <c r="D299" s="3">
        <v>64.75</v>
      </c>
      <c r="E299" s="58">
        <f t="shared" si="12"/>
        <v>10647.5</v>
      </c>
      <c r="F299" s="11">
        <f t="shared" si="14"/>
        <v>6.484615541388814E-4</v>
      </c>
      <c r="G299" s="11">
        <f>B299/MAX($B$2:B299)-1</f>
        <v>-0.10430109224719919</v>
      </c>
      <c r="H299" s="11">
        <f>E299/MAX($E$2:E299)-1</f>
        <v>-1.5963452683698254E-4</v>
      </c>
    </row>
    <row r="300" spans="1:8" x14ac:dyDescent="0.25">
      <c r="A300" s="1">
        <v>40977</v>
      </c>
      <c r="B300" s="3">
        <v>33.699987</v>
      </c>
      <c r="C300" s="11">
        <f t="shared" si="13"/>
        <v>1.0344795434630877E-2</v>
      </c>
      <c r="D300" s="3">
        <v>65.019997000000004</v>
      </c>
      <c r="E300" s="58">
        <f t="shared" si="12"/>
        <v>10650.19997</v>
      </c>
      <c r="F300" s="11">
        <f t="shared" si="14"/>
        <v>2.5357783517254441E-4</v>
      </c>
      <c r="G300" s="11">
        <f>B300/MAX($B$2:B300)-1</f>
        <v>-9.5035270275474093E-2</v>
      </c>
      <c r="H300" s="11">
        <f>E300/MAX($E$2:E300)-1</f>
        <v>0</v>
      </c>
    </row>
    <row r="301" spans="1:8" x14ac:dyDescent="0.25">
      <c r="A301" s="1">
        <v>40980</v>
      </c>
      <c r="B301" s="3">
        <v>34.089274000000003</v>
      </c>
      <c r="C301" s="11">
        <f t="shared" si="13"/>
        <v>1.1551547482792888E-2</v>
      </c>
      <c r="D301" s="3">
        <v>65.050003000000004</v>
      </c>
      <c r="E301" s="58">
        <f t="shared" si="12"/>
        <v>10650.500029999999</v>
      </c>
      <c r="F301" s="11">
        <f t="shared" si="14"/>
        <v>2.8174118875213541E-5</v>
      </c>
      <c r="G301" s="11">
        <f>B301/MAX($B$2:B301)-1</f>
        <v>-8.4581527229808495E-2</v>
      </c>
      <c r="H301" s="11">
        <f>E301/MAX($E$2:E301)-1</f>
        <v>0</v>
      </c>
    </row>
    <row r="302" spans="1:8" x14ac:dyDescent="0.25">
      <c r="A302" s="1">
        <v>40981</v>
      </c>
      <c r="B302" s="3">
        <v>34.443173999999999</v>
      </c>
      <c r="C302" s="11">
        <f t="shared" si="13"/>
        <v>1.0381564594188654E-2</v>
      </c>
      <c r="D302" s="3">
        <v>66.260002</v>
      </c>
      <c r="E302" s="58">
        <f t="shared" si="12"/>
        <v>10662.60002</v>
      </c>
      <c r="F302" s="11">
        <f t="shared" si="14"/>
        <v>1.136095954736185E-3</v>
      </c>
      <c r="G302" s="11">
        <f>B302/MAX($B$2:B302)-1</f>
        <v>-7.5078051224031217E-2</v>
      </c>
      <c r="H302" s="11">
        <f>E302/MAX($E$2:E302)-1</f>
        <v>0</v>
      </c>
    </row>
    <row r="303" spans="1:8" x14ac:dyDescent="0.25">
      <c r="A303" s="1">
        <v>40982</v>
      </c>
      <c r="B303" s="3">
        <v>34.195445999999997</v>
      </c>
      <c r="C303" s="11">
        <f t="shared" si="13"/>
        <v>-7.1923685081985234E-3</v>
      </c>
      <c r="D303" s="3">
        <v>66.489998</v>
      </c>
      <c r="E303" s="58">
        <f t="shared" si="12"/>
        <v>10664.89998</v>
      </c>
      <c r="F303" s="11">
        <f t="shared" si="14"/>
        <v>2.1570348654982962E-4</v>
      </c>
      <c r="G303" s="11">
        <f>B303/MAX($B$2:B303)-1</f>
        <v>-8.1730430720949099E-2</v>
      </c>
      <c r="H303" s="11">
        <f>E303/MAX($E$2:E303)-1</f>
        <v>0</v>
      </c>
    </row>
    <row r="304" spans="1:8" x14ac:dyDescent="0.25">
      <c r="A304" s="1">
        <v>40983</v>
      </c>
      <c r="B304" s="3">
        <v>34.320408999999998</v>
      </c>
      <c r="C304" s="11">
        <f t="shared" si="13"/>
        <v>3.6543754978367897E-3</v>
      </c>
      <c r="D304" s="3">
        <v>66.680000000000007</v>
      </c>
      <c r="E304" s="58">
        <f t="shared" si="12"/>
        <v>10666.8</v>
      </c>
      <c r="F304" s="11">
        <f t="shared" si="14"/>
        <v>1.7815638248481078E-4</v>
      </c>
      <c r="G304" s="11">
        <f>B304/MAX($B$2:B304)-1</f>
        <v>-7.8374728906566604E-2</v>
      </c>
      <c r="H304" s="11">
        <f>E304/MAX($E$2:E304)-1</f>
        <v>0</v>
      </c>
    </row>
    <row r="305" spans="1:8" x14ac:dyDescent="0.25">
      <c r="A305" s="1">
        <v>40984</v>
      </c>
      <c r="B305" s="3">
        <v>34.409666999999999</v>
      </c>
      <c r="C305" s="11">
        <f t="shared" si="13"/>
        <v>2.6007265822502569E-3</v>
      </c>
      <c r="D305" s="3">
        <v>66.519997000000004</v>
      </c>
      <c r="E305" s="58">
        <f t="shared" si="12"/>
        <v>10665.19997</v>
      </c>
      <c r="F305" s="11">
        <f t="shared" si="14"/>
        <v>-1.5000093748824447E-4</v>
      </c>
      <c r="G305" s="11">
        <f>B305/MAX($B$2:B305)-1</f>
        <v>-7.5977833565160302E-2</v>
      </c>
      <c r="H305" s="11">
        <f>E305/MAX($E$2:E305)-1</f>
        <v>-1.5000093748829268E-4</v>
      </c>
    </row>
    <row r="306" spans="1:8" x14ac:dyDescent="0.25">
      <c r="A306" s="1">
        <v>40987</v>
      </c>
      <c r="B306" s="3">
        <v>34.507854000000002</v>
      </c>
      <c r="C306" s="11">
        <f t="shared" si="13"/>
        <v>2.8534713805862437E-3</v>
      </c>
      <c r="D306" s="3">
        <v>66.989998</v>
      </c>
      <c r="E306" s="58">
        <f t="shared" si="12"/>
        <v>10669.89998</v>
      </c>
      <c r="F306" s="11">
        <f t="shared" si="14"/>
        <v>4.4068653313778184E-4</v>
      </c>
      <c r="G306" s="11">
        <f>B306/MAX($B$2:B306)-1</f>
        <v>-7.334116275821112E-2</v>
      </c>
      <c r="H306" s="11">
        <f>E306/MAX($E$2:E306)-1</f>
        <v>0</v>
      </c>
    </row>
    <row r="307" spans="1:8" x14ac:dyDescent="0.25">
      <c r="A307" s="1">
        <v>40988</v>
      </c>
      <c r="B307" s="3">
        <v>34.257927000000002</v>
      </c>
      <c r="C307" s="11">
        <f t="shared" si="13"/>
        <v>-7.242612073181936E-3</v>
      </c>
      <c r="D307" s="3">
        <v>67.110000999999997</v>
      </c>
      <c r="E307" s="58">
        <f t="shared" si="12"/>
        <v>10671.10001</v>
      </c>
      <c r="F307" s="11">
        <f t="shared" si="14"/>
        <v>1.1246872062993506E-4</v>
      </c>
      <c r="G307" s="11">
        <f>B307/MAX($B$2:B307)-1</f>
        <v>-8.005259324053926E-2</v>
      </c>
      <c r="H307" s="11">
        <f>E307/MAX($E$2:E307)-1</f>
        <v>0</v>
      </c>
    </row>
    <row r="308" spans="1:8" x14ac:dyDescent="0.25">
      <c r="A308" s="1">
        <v>40989</v>
      </c>
      <c r="B308" s="3">
        <v>34.454296999999997</v>
      </c>
      <c r="C308" s="11">
        <f t="shared" si="13"/>
        <v>5.7321039886620868E-3</v>
      </c>
      <c r="D308" s="3">
        <v>67.120002999999997</v>
      </c>
      <c r="E308" s="58">
        <f t="shared" si="12"/>
        <v>10671.20003</v>
      </c>
      <c r="F308" s="11">
        <f t="shared" si="14"/>
        <v>9.3729793466586157E-6</v>
      </c>
      <c r="G308" s="11">
        <f>B308/MAX($B$2:B308)-1</f>
        <v>-7.4779359040894056E-2</v>
      </c>
      <c r="H308" s="11">
        <f>E308/MAX($E$2:E308)-1</f>
        <v>0</v>
      </c>
    </row>
    <row r="309" spans="1:8" x14ac:dyDescent="0.25">
      <c r="A309" s="1">
        <v>40990</v>
      </c>
      <c r="B309" s="3">
        <v>34.766708000000001</v>
      </c>
      <c r="C309" s="11">
        <f t="shared" si="13"/>
        <v>9.0674031166563772E-3</v>
      </c>
      <c r="D309" s="3">
        <v>66.980002999999996</v>
      </c>
      <c r="E309" s="58">
        <f t="shared" si="12"/>
        <v>10669.80003</v>
      </c>
      <c r="F309" s="11">
        <f t="shared" si="14"/>
        <v>-1.3119424207809889E-4</v>
      </c>
      <c r="G309" s="11">
        <f>B309/MAX($B$2:B309)-1</f>
        <v>-6.6390010517466624E-2</v>
      </c>
      <c r="H309" s="11">
        <f>E309/MAX($E$2:E309)-1</f>
        <v>-1.3119424207808095E-4</v>
      </c>
    </row>
    <row r="310" spans="1:8" x14ac:dyDescent="0.25">
      <c r="A310" s="1">
        <v>40991</v>
      </c>
      <c r="B310" s="3">
        <v>34.60604</v>
      </c>
      <c r="C310" s="11">
        <f t="shared" si="13"/>
        <v>-4.6213176122398801E-3</v>
      </c>
      <c r="D310" s="3">
        <v>66.940002000000007</v>
      </c>
      <c r="E310" s="58">
        <f t="shared" si="12"/>
        <v>10669.400020000001</v>
      </c>
      <c r="F310" s="11">
        <f t="shared" si="14"/>
        <v>-3.7489924729112619E-5</v>
      </c>
      <c r="G310" s="11">
        <f>B310/MAX($B$2:B310)-1</f>
        <v>-7.0704518804825311E-2</v>
      </c>
      <c r="H310" s="11">
        <f>E310/MAX($E$2:E310)-1</f>
        <v>-1.6867924834496062E-4</v>
      </c>
    </row>
    <row r="311" spans="1:8" x14ac:dyDescent="0.25">
      <c r="A311" s="1">
        <v>40994</v>
      </c>
      <c r="B311" s="3">
        <v>34.597112000000003</v>
      </c>
      <c r="C311" s="11">
        <f t="shared" si="13"/>
        <v>-2.5798964573806716E-4</v>
      </c>
      <c r="D311" s="3">
        <v>68.110000999999997</v>
      </c>
      <c r="E311" s="58">
        <f t="shared" si="12"/>
        <v>10681.10001</v>
      </c>
      <c r="F311" s="11">
        <f t="shared" si="14"/>
        <v>1.0965930584725756E-3</v>
      </c>
      <c r="G311" s="11">
        <f>B311/MAX($B$2:B311)-1</f>
        <v>-7.0944267416804818E-2</v>
      </c>
      <c r="H311" s="11">
        <f>E311/MAX($E$2:E311)-1</f>
        <v>0</v>
      </c>
    </row>
    <row r="312" spans="1:8" x14ac:dyDescent="0.25">
      <c r="A312" s="1">
        <v>40995</v>
      </c>
      <c r="B312" s="3">
        <v>34.427520000000001</v>
      </c>
      <c r="C312" s="11">
        <f t="shared" si="13"/>
        <v>-4.9019120439879925E-3</v>
      </c>
      <c r="D312" s="3">
        <v>68.209998999999996</v>
      </c>
      <c r="E312" s="58">
        <f t="shared" si="12"/>
        <v>10682.099990000001</v>
      </c>
      <c r="F312" s="11">
        <f t="shared" si="14"/>
        <v>9.3621443396681124E-5</v>
      </c>
      <c r="G312" s="11">
        <f>B312/MAX($B$2:B312)-1</f>
        <v>-7.5498416901890519E-2</v>
      </c>
      <c r="H312" s="11">
        <f>E312/MAX($E$2:E312)-1</f>
        <v>0</v>
      </c>
    </row>
    <row r="313" spans="1:8" x14ac:dyDescent="0.25">
      <c r="A313" s="1">
        <v>40996</v>
      </c>
      <c r="B313" s="3">
        <v>34.534630999999997</v>
      </c>
      <c r="C313" s="11">
        <f t="shared" si="13"/>
        <v>3.1112028981464881E-3</v>
      </c>
      <c r="D313" s="3">
        <v>67.940002000000007</v>
      </c>
      <c r="E313" s="58">
        <f t="shared" si="12"/>
        <v>10679.400020000001</v>
      </c>
      <c r="F313" s="11">
        <f t="shared" si="14"/>
        <v>-2.5275648070390943E-4</v>
      </c>
      <c r="G313" s="11">
        <f>B313/MAX($B$2:B313)-1</f>
        <v>-7.2622104897214657E-2</v>
      </c>
      <c r="H313" s="11">
        <f>E313/MAX($E$2:E313)-1</f>
        <v>-2.5275648070388623E-4</v>
      </c>
    </row>
    <row r="314" spans="1:8" x14ac:dyDescent="0.25">
      <c r="A314" s="1">
        <v>40997</v>
      </c>
      <c r="B314" s="3">
        <v>35.480786000000002</v>
      </c>
      <c r="C314" s="11">
        <f t="shared" si="13"/>
        <v>2.7397281297142122E-2</v>
      </c>
      <c r="D314" s="3">
        <v>67.680000000000007</v>
      </c>
      <c r="E314" s="58">
        <f t="shared" si="12"/>
        <v>10676.8</v>
      </c>
      <c r="F314" s="11">
        <f t="shared" si="14"/>
        <v>-2.4346124268521195E-4</v>
      </c>
      <c r="G314" s="11">
        <f>B314/MAX($B$2:B314)-1</f>
        <v>-4.7214471836332095E-2</v>
      </c>
      <c r="H314" s="11">
        <f>E314/MAX($E$2:E314)-1</f>
        <v>-4.9615618698217734E-4</v>
      </c>
    </row>
    <row r="315" spans="1:8" x14ac:dyDescent="0.25">
      <c r="A315" s="1">
        <v>40998</v>
      </c>
      <c r="B315" s="3">
        <v>35.891379999999998</v>
      </c>
      <c r="C315" s="11">
        <f t="shared" si="13"/>
        <v>1.1572291549572665E-2</v>
      </c>
      <c r="D315" s="3">
        <v>67.550003000000004</v>
      </c>
      <c r="E315" s="58">
        <f t="shared" si="12"/>
        <v>10675.500029999999</v>
      </c>
      <c r="F315" s="11">
        <f t="shared" si="14"/>
        <v>-1.2175651880713606E-4</v>
      </c>
      <c r="G315" s="11">
        <f>B315/MAX($B$2:B315)-1</f>
        <v>-3.618855992020853E-2</v>
      </c>
      <c r="H315" s="11">
        <f>E315/MAX($E$2:E315)-1</f>
        <v>-6.1785229553923404E-4</v>
      </c>
    </row>
    <row r="316" spans="1:8" x14ac:dyDescent="0.25">
      <c r="A316" s="1">
        <v>41001</v>
      </c>
      <c r="B316" s="3">
        <v>36.257345999999998</v>
      </c>
      <c r="C316" s="11">
        <f t="shared" si="13"/>
        <v>1.0196487290263017E-2</v>
      </c>
      <c r="D316" s="3">
        <v>68.25</v>
      </c>
      <c r="E316" s="58">
        <f t="shared" si="12"/>
        <v>10682.5</v>
      </c>
      <c r="F316" s="11">
        <f t="shared" si="14"/>
        <v>6.5570418063131775E-4</v>
      </c>
      <c r="G316" s="11">
        <f>B316/MAX($B$2:B316)-1</f>
        <v>-2.6361068821224798E-2</v>
      </c>
      <c r="H316" s="11">
        <f>E316/MAX($E$2:E316)-1</f>
        <v>0</v>
      </c>
    </row>
    <row r="317" spans="1:8" x14ac:dyDescent="0.25">
      <c r="A317" s="1">
        <v>41002</v>
      </c>
      <c r="B317" s="3">
        <v>36.114530000000002</v>
      </c>
      <c r="C317" s="11">
        <f t="shared" si="13"/>
        <v>-3.9389535020019472E-3</v>
      </c>
      <c r="D317" s="3">
        <v>68.230002999999996</v>
      </c>
      <c r="E317" s="58">
        <f t="shared" si="12"/>
        <v>10682.30003</v>
      </c>
      <c r="F317" s="11">
        <f t="shared" si="14"/>
        <v>-1.8719400889273717E-5</v>
      </c>
      <c r="G317" s="11">
        <f>B317/MAX($B$2:B317)-1</f>
        <v>-3.0196187298876964E-2</v>
      </c>
      <c r="H317" s="11">
        <f>E317/MAX($E$2:E317)-1</f>
        <v>-1.8719400889266602E-5</v>
      </c>
    </row>
    <row r="318" spans="1:8" x14ac:dyDescent="0.25">
      <c r="A318" s="1">
        <v>41003</v>
      </c>
      <c r="B318" s="3">
        <v>35.971713999999999</v>
      </c>
      <c r="C318" s="11">
        <f t="shared" si="13"/>
        <v>-3.9545302126319619E-3</v>
      </c>
      <c r="D318" s="3">
        <v>67.300003000000004</v>
      </c>
      <c r="E318" s="58">
        <f t="shared" si="12"/>
        <v>10673.000029999999</v>
      </c>
      <c r="F318" s="11">
        <f t="shared" si="14"/>
        <v>-8.7059902585427489E-4</v>
      </c>
      <c r="G318" s="11">
        <f>B318/MAX($B$2:B318)-1</f>
        <v>-3.403130577652913E-2</v>
      </c>
      <c r="H318" s="11">
        <f>E318/MAX($E$2:E318)-1</f>
        <v>-8.8930212965132593E-4</v>
      </c>
    </row>
    <row r="319" spans="1:8" x14ac:dyDescent="0.25">
      <c r="A319" s="1">
        <v>41004</v>
      </c>
      <c r="B319" s="3">
        <v>36.185940000000002</v>
      </c>
      <c r="C319" s="11">
        <f t="shared" si="13"/>
        <v>5.9554015135337614E-3</v>
      </c>
      <c r="D319" s="3">
        <v>67.720000999999996</v>
      </c>
      <c r="E319" s="58">
        <f t="shared" si="12"/>
        <v>10677.20001</v>
      </c>
      <c r="F319" s="11">
        <f t="shared" si="14"/>
        <v>3.9351447467401843E-4</v>
      </c>
      <c r="G319" s="11">
        <f>B319/MAX($B$2:B319)-1</f>
        <v>-2.8278574352924468E-2</v>
      </c>
      <c r="H319" s="11">
        <f>E319/MAX($E$2:E319)-1</f>
        <v>-4.9613760823774555E-4</v>
      </c>
    </row>
    <row r="320" spans="1:8" x14ac:dyDescent="0.25">
      <c r="A320" s="1">
        <v>41008</v>
      </c>
      <c r="B320" s="3">
        <v>35.498638</v>
      </c>
      <c r="C320" s="11">
        <f t="shared" si="13"/>
        <v>-1.8993620174023462E-2</v>
      </c>
      <c r="D320" s="3">
        <v>67.209998999999996</v>
      </c>
      <c r="E320" s="58">
        <f t="shared" si="12"/>
        <v>10672.099990000001</v>
      </c>
      <c r="F320" s="11">
        <f t="shared" si="14"/>
        <v>-4.7765519005200864E-4</v>
      </c>
      <c r="G320" s="11">
        <f>B320/MAX($B$2:B320)-1</f>
        <v>-4.6735082026625574E-2</v>
      </c>
      <c r="H320" s="11">
        <f>E320/MAX($E$2:E320)-1</f>
        <v>-9.735558155862245E-4</v>
      </c>
    </row>
    <row r="321" spans="1:8" x14ac:dyDescent="0.25">
      <c r="A321" s="1">
        <v>41009</v>
      </c>
      <c r="B321" s="3">
        <v>35.061264000000001</v>
      </c>
      <c r="C321" s="11">
        <f t="shared" si="13"/>
        <v>-1.232086707101265E-2</v>
      </c>
      <c r="D321" s="3">
        <v>66.129997000000003</v>
      </c>
      <c r="E321" s="58">
        <f t="shared" si="12"/>
        <v>10661.29997</v>
      </c>
      <c r="F321" s="11">
        <f t="shared" si="14"/>
        <v>-1.0119863953786461E-3</v>
      </c>
      <c r="G321" s="11">
        <f>B321/MAX($B$2:B321)-1</f>
        <v>-5.8480132364435389E-2</v>
      </c>
      <c r="H321" s="11">
        <f>E321/MAX($E$2:E321)-1</f>
        <v>-1.9845569857243062E-3</v>
      </c>
    </row>
    <row r="322" spans="1:8" x14ac:dyDescent="0.25">
      <c r="A322" s="1">
        <v>41010</v>
      </c>
      <c r="B322" s="3">
        <v>35.23086</v>
      </c>
      <c r="C322" s="11">
        <f t="shared" si="13"/>
        <v>4.8371330822527822E-3</v>
      </c>
      <c r="D322" s="3">
        <v>66.449996999999996</v>
      </c>
      <c r="E322" s="58">
        <f t="shared" si="12"/>
        <v>10664.499970000001</v>
      </c>
      <c r="F322" s="11">
        <f t="shared" si="14"/>
        <v>3.0015101432332434E-4</v>
      </c>
      <c r="G322" s="11">
        <f>B322/MAX($B$2:B322)-1</f>
        <v>-5.3925875465097084E-2</v>
      </c>
      <c r="H322" s="11">
        <f>E322/MAX($E$2:E322)-1</f>
        <v>-1.6850016381931843E-3</v>
      </c>
    </row>
    <row r="323" spans="1:8" x14ac:dyDescent="0.25">
      <c r="A323" s="1">
        <v>41011</v>
      </c>
      <c r="B323" s="3">
        <v>34.936300000000003</v>
      </c>
      <c r="C323" s="11">
        <f t="shared" si="13"/>
        <v>-8.3608518213860537E-3</v>
      </c>
      <c r="D323" s="3">
        <v>67.209998999999996</v>
      </c>
      <c r="E323" s="58">
        <f t="shared" ref="E323:E386" si="15">10000+(10*D323)</f>
        <v>10672.099990000001</v>
      </c>
      <c r="F323" s="11">
        <f t="shared" si="14"/>
        <v>7.126466333517049E-4</v>
      </c>
      <c r="G323" s="11">
        <f>B323/MAX($B$2:B323)-1</f>
        <v>-6.1835861032380923E-2</v>
      </c>
      <c r="H323" s="11">
        <f>E323/MAX($E$2:E323)-1</f>
        <v>-9.735558155862245E-4</v>
      </c>
    </row>
    <row r="324" spans="1:8" x14ac:dyDescent="0.25">
      <c r="A324" s="1">
        <v>41012</v>
      </c>
      <c r="B324" s="3">
        <v>35.043410999999999</v>
      </c>
      <c r="C324" s="11">
        <f t="shared" ref="C324:C387" si="16">(B324-B323)/B323</f>
        <v>3.0658942131821681E-3</v>
      </c>
      <c r="D324" s="3">
        <v>66.190002000000007</v>
      </c>
      <c r="E324" s="58">
        <f t="shared" si="15"/>
        <v>10661.900020000001</v>
      </c>
      <c r="F324" s="11">
        <f t="shared" ref="F324:F387" si="17">(E324-E323)/E323</f>
        <v>-9.557603479687474E-4</v>
      </c>
      <c r="G324" s="11">
        <f>B324/MAX($B$2:B324)-1</f>
        <v>-5.895954902770506E-2</v>
      </c>
      <c r="H324" s="11">
        <f>E324/MAX($E$2:E324)-1</f>
        <v>-1.9283856775098585E-3</v>
      </c>
    </row>
    <row r="325" spans="1:8" x14ac:dyDescent="0.25">
      <c r="A325" s="1">
        <v>41015</v>
      </c>
      <c r="B325" s="3">
        <v>35.132672999999997</v>
      </c>
      <c r="C325" s="11">
        <f t="shared" si="16"/>
        <v>2.5471835489986393E-3</v>
      </c>
      <c r="D325" s="3">
        <v>65.449996999999996</v>
      </c>
      <c r="E325" s="58">
        <f t="shared" si="15"/>
        <v>10654.499970000001</v>
      </c>
      <c r="F325" s="11">
        <f t="shared" si="17"/>
        <v>-6.9406484642689341E-4</v>
      </c>
      <c r="G325" s="11">
        <f>B325/MAX($B$2:B325)-1</f>
        <v>-5.6562546272046155E-2</v>
      </c>
      <c r="H325" s="11">
        <f>E325/MAX($E$2:E325)-1</f>
        <v>-2.6211120992276626E-3</v>
      </c>
    </row>
    <row r="326" spans="1:8" x14ac:dyDescent="0.25">
      <c r="A326" s="1">
        <v>41016</v>
      </c>
      <c r="B326" s="3">
        <v>35.775345000000002</v>
      </c>
      <c r="C326" s="11">
        <f t="shared" si="16"/>
        <v>1.8292715729315689E-2</v>
      </c>
      <c r="D326" s="3">
        <v>66.779999000000004</v>
      </c>
      <c r="E326" s="58">
        <f t="shared" si="15"/>
        <v>10667.79999</v>
      </c>
      <c r="F326" s="11">
        <f t="shared" si="17"/>
        <v>1.2483007215212153E-3</v>
      </c>
      <c r="G326" s="11">
        <f>B326/MAX($B$2:B326)-1</f>
        <v>-3.9304513122611295E-2</v>
      </c>
      <c r="H326" s="11">
        <f>E326/MAX($E$2:E326)-1</f>
        <v>-1.3760833138311002E-3</v>
      </c>
    </row>
    <row r="327" spans="1:8" x14ac:dyDescent="0.25">
      <c r="A327" s="1">
        <v>41017</v>
      </c>
      <c r="B327" s="3">
        <v>36.052047999999999</v>
      </c>
      <c r="C327" s="11">
        <f t="shared" si="16"/>
        <v>7.7344607019162971E-3</v>
      </c>
      <c r="D327" s="3">
        <v>66.610000999999997</v>
      </c>
      <c r="E327" s="58">
        <f t="shared" si="15"/>
        <v>10666.10001</v>
      </c>
      <c r="F327" s="11">
        <f t="shared" si="17"/>
        <v>-1.593561935537764E-4</v>
      </c>
      <c r="G327" s="11">
        <f>B327/MAX($B$2:B327)-1</f>
        <v>-3.1874051632849842E-2</v>
      </c>
      <c r="H327" s="11">
        <f>E327/MAX($E$2:E327)-1</f>
        <v>-1.5352202199859777E-3</v>
      </c>
    </row>
    <row r="328" spans="1:8" x14ac:dyDescent="0.25">
      <c r="A328" s="1">
        <v>41018</v>
      </c>
      <c r="B328" s="3">
        <v>36.150235000000002</v>
      </c>
      <c r="C328" s="11">
        <f t="shared" si="16"/>
        <v>2.7234791210752553E-3</v>
      </c>
      <c r="D328" s="3">
        <v>65.860000999999997</v>
      </c>
      <c r="E328" s="58">
        <f t="shared" si="15"/>
        <v>10658.60001</v>
      </c>
      <c r="F328" s="11">
        <f t="shared" si="17"/>
        <v>-7.0316235484088618E-4</v>
      </c>
      <c r="G328" s="11">
        <f>B328/MAX($B$2:B328)-1</f>
        <v>-2.9237380825900661E-2</v>
      </c>
      <c r="H328" s="11">
        <f>E328/MAX($E$2:E328)-1</f>
        <v>-2.2373030657617532E-3</v>
      </c>
    </row>
    <row r="329" spans="1:8" x14ac:dyDescent="0.25">
      <c r="A329" s="1">
        <v>41019</v>
      </c>
      <c r="B329" s="3">
        <v>36.230569000000003</v>
      </c>
      <c r="C329" s="11">
        <f t="shared" si="16"/>
        <v>2.2222262178932051E-3</v>
      </c>
      <c r="D329" s="3">
        <v>65.680000000000007</v>
      </c>
      <c r="E329" s="58">
        <f t="shared" si="15"/>
        <v>10656.8</v>
      </c>
      <c r="F329" s="11">
        <f t="shared" si="17"/>
        <v>-1.6887865182219544E-4</v>
      </c>
      <c r="G329" s="11">
        <f>B329/MAX($B$2:B329)-1</f>
        <v>-2.7080126682221373E-2</v>
      </c>
      <c r="H329" s="11">
        <f>E329/MAX($E$2:E329)-1</f>
        <v>-2.4058038848584484E-3</v>
      </c>
    </row>
    <row r="330" spans="1:8" x14ac:dyDescent="0.25">
      <c r="A330" s="1">
        <v>41022</v>
      </c>
      <c r="B330" s="3">
        <v>35.668230999999999</v>
      </c>
      <c r="C330" s="11">
        <f t="shared" si="16"/>
        <v>-1.5521092147352252E-2</v>
      </c>
      <c r="D330" s="3">
        <v>65.080001999999993</v>
      </c>
      <c r="E330" s="58">
        <f t="shared" si="15"/>
        <v>10650.800020000001</v>
      </c>
      <c r="F330" s="11">
        <f t="shared" si="17"/>
        <v>-5.63018917498563E-4</v>
      </c>
      <c r="G330" s="11">
        <f>B330/MAX($B$2:B330)-1</f>
        <v>-4.2180905687976833E-2</v>
      </c>
      <c r="H330" s="11">
        <f>E330/MAX($E$2:E330)-1</f>
        <v>-2.9674682892580906E-3</v>
      </c>
    </row>
    <row r="331" spans="1:8" x14ac:dyDescent="0.25">
      <c r="A331" s="1">
        <v>41023</v>
      </c>
      <c r="B331" s="3">
        <v>35.989567000000001</v>
      </c>
      <c r="C331" s="11">
        <f t="shared" si="16"/>
        <v>9.0090254265764481E-3</v>
      </c>
      <c r="D331" s="3">
        <v>64.730002999999996</v>
      </c>
      <c r="E331" s="58">
        <f t="shared" si="15"/>
        <v>10647.30003</v>
      </c>
      <c r="F331" s="11">
        <f t="shared" si="17"/>
        <v>-3.2861287353325527E-4</v>
      </c>
      <c r="G331" s="11">
        <f>B331/MAX($B$2:B331)-1</f>
        <v>-3.3551889113259459E-2</v>
      </c>
      <c r="H331" s="11">
        <f>E331/MAX($E$2:E331)-1</f>
        <v>-3.2951060145096633E-3</v>
      </c>
    </row>
    <row r="332" spans="1:8" x14ac:dyDescent="0.25">
      <c r="A332" s="1">
        <v>41024</v>
      </c>
      <c r="B332" s="3">
        <v>35.088043999999996</v>
      </c>
      <c r="C332" s="11">
        <f t="shared" si="16"/>
        <v>-2.5049565058673933E-2</v>
      </c>
      <c r="D332" s="3">
        <v>66.449996999999996</v>
      </c>
      <c r="E332" s="58">
        <f t="shared" si="15"/>
        <v>10664.499970000001</v>
      </c>
      <c r="F332" s="11">
        <f t="shared" si="17"/>
        <v>1.615427380794906E-3</v>
      </c>
      <c r="G332" s="11">
        <f>B332/MAX($B$2:B332)-1</f>
        <v>-5.7760993942749361E-2</v>
      </c>
      <c r="H332" s="11">
        <f>E332/MAX($E$2:E332)-1</f>
        <v>-1.6850016381931843E-3</v>
      </c>
    </row>
    <row r="333" spans="1:8" x14ac:dyDescent="0.25">
      <c r="A333" s="1">
        <v>41025</v>
      </c>
      <c r="B333" s="3">
        <v>35.445081000000002</v>
      </c>
      <c r="C333" s="11">
        <f t="shared" si="16"/>
        <v>1.0175460336290203E-2</v>
      </c>
      <c r="D333" s="3">
        <v>66.839995999999999</v>
      </c>
      <c r="E333" s="58">
        <f t="shared" si="15"/>
        <v>10668.399960000001</v>
      </c>
      <c r="F333" s="11">
        <f t="shared" si="17"/>
        <v>3.6569834600504842E-4</v>
      </c>
      <c r="G333" s="11">
        <f>B333/MAX($B$2:B333)-1</f>
        <v>-4.8173278309308287E-2</v>
      </c>
      <c r="H333" s="11">
        <f>E333/MAX($E$2:E333)-1</f>
        <v>-1.3199194945002768E-3</v>
      </c>
    </row>
    <row r="334" spans="1:8" x14ac:dyDescent="0.25">
      <c r="A334" s="1">
        <v>41026</v>
      </c>
      <c r="B334" s="3">
        <v>35.445081000000002</v>
      </c>
      <c r="C334" s="11">
        <f t="shared" si="16"/>
        <v>0</v>
      </c>
      <c r="D334" s="3">
        <v>67.239998</v>
      </c>
      <c r="E334" s="58">
        <f t="shared" si="15"/>
        <v>10672.39998</v>
      </c>
      <c r="F334" s="11">
        <f t="shared" si="17"/>
        <v>3.7494094850184964E-4</v>
      </c>
      <c r="G334" s="11">
        <f>B334/MAX($B$2:B334)-1</f>
        <v>-4.8173278309308287E-2</v>
      </c>
      <c r="H334" s="11">
        <f>E334/MAX($E$2:E334)-1</f>
        <v>-9.4547343786566262E-4</v>
      </c>
    </row>
    <row r="335" spans="1:8" x14ac:dyDescent="0.25">
      <c r="A335" s="1">
        <v>41029</v>
      </c>
      <c r="B335" s="3">
        <v>36.221643999999998</v>
      </c>
      <c r="C335" s="11">
        <f t="shared" si="16"/>
        <v>2.1908907472943731E-2</v>
      </c>
      <c r="D335" s="3">
        <v>66.760002</v>
      </c>
      <c r="E335" s="58">
        <f t="shared" si="15"/>
        <v>10667.60002</v>
      </c>
      <c r="F335" s="11">
        <f t="shared" si="17"/>
        <v>-4.4975450779537619E-4</v>
      </c>
      <c r="G335" s="11">
        <f>B335/MAX($B$2:B335)-1</f>
        <v>-2.7319794733511538E-2</v>
      </c>
      <c r="H335" s="11">
        <f>E335/MAX($E$2:E335)-1</f>
        <v>-1.3948027147203668E-3</v>
      </c>
    </row>
    <row r="336" spans="1:8" x14ac:dyDescent="0.25">
      <c r="A336" s="1">
        <v>41030</v>
      </c>
      <c r="B336" s="3">
        <v>36.168087</v>
      </c>
      <c r="C336" s="11">
        <f t="shared" si="16"/>
        <v>-1.4785910876932548E-3</v>
      </c>
      <c r="D336" s="3">
        <v>66.870002999999997</v>
      </c>
      <c r="E336" s="58">
        <f t="shared" si="15"/>
        <v>10668.70003</v>
      </c>
      <c r="F336" s="11">
        <f t="shared" si="17"/>
        <v>1.0311691457664076E-4</v>
      </c>
      <c r="G336" s="11">
        <f>B336/MAX($B$2:B336)-1</f>
        <v>-2.8757991016194251E-2</v>
      </c>
      <c r="H336" s="11">
        <f>E336/MAX($E$2:E336)-1</f>
        <v>-1.2918296278960906E-3</v>
      </c>
    </row>
    <row r="337" spans="1:8" x14ac:dyDescent="0.25">
      <c r="A337" s="1">
        <v>41031</v>
      </c>
      <c r="B337" s="3">
        <v>36.882165000000001</v>
      </c>
      <c r="C337" s="11">
        <f t="shared" si="16"/>
        <v>1.9743316808544523E-2</v>
      </c>
      <c r="D337" s="3">
        <v>67.059997999999993</v>
      </c>
      <c r="E337" s="58">
        <f t="shared" si="15"/>
        <v>10670.599979999999</v>
      </c>
      <c r="F337" s="11">
        <f t="shared" si="17"/>
        <v>1.7808636428585389E-4</v>
      </c>
      <c r="G337" s="11">
        <f>B337/MAX($B$2:B337)-1</f>
        <v>-9.5824523350597213E-3</v>
      </c>
      <c r="H337" s="11">
        <f>E337/MAX($E$2:E337)-1</f>
        <v>-1.1139733208519464E-3</v>
      </c>
    </row>
    <row r="338" spans="1:8" x14ac:dyDescent="0.25">
      <c r="A338" s="1">
        <v>41032</v>
      </c>
      <c r="B338" s="3">
        <v>35.802121999999997</v>
      </c>
      <c r="C338" s="11">
        <f t="shared" si="16"/>
        <v>-2.9283611740254494E-2</v>
      </c>
      <c r="D338" s="3">
        <v>66.349997999999999</v>
      </c>
      <c r="E338" s="58">
        <f t="shared" si="15"/>
        <v>10663.499980000001</v>
      </c>
      <c r="F338" s="11">
        <f t="shared" si="17"/>
        <v>-6.6537964250427701E-4</v>
      </c>
      <c r="G338" s="11">
        <f>B338/MAX($B$2:B338)-1</f>
        <v>-3.8585455261614832E-2</v>
      </c>
      <c r="H338" s="11">
        <f>E338/MAX($E$2:E338)-1</f>
        <v>-1.7786117481862762E-3</v>
      </c>
    </row>
    <row r="339" spans="1:8" x14ac:dyDescent="0.25">
      <c r="A339" s="1">
        <v>41033</v>
      </c>
      <c r="B339" s="3">
        <v>35.632525999999999</v>
      </c>
      <c r="C339" s="11">
        <f t="shared" si="16"/>
        <v>-4.7370376538015966E-3</v>
      </c>
      <c r="D339" s="3">
        <v>64.699996999999996</v>
      </c>
      <c r="E339" s="58">
        <f t="shared" si="15"/>
        <v>10646.999970000001</v>
      </c>
      <c r="F339" s="11">
        <f t="shared" si="17"/>
        <v>-1.5473353055700711E-3</v>
      </c>
      <c r="G339" s="11">
        <f>B339/MAX($B$2:B339)-1</f>
        <v>-4.3139712160953025E-2</v>
      </c>
      <c r="H339" s="11">
        <f>E339/MAX($E$2:E339)-1</f>
        <v>-3.3231949450034381E-3</v>
      </c>
    </row>
    <row r="340" spans="1:8" x14ac:dyDescent="0.25">
      <c r="A340" s="1">
        <v>41036</v>
      </c>
      <c r="B340" s="3">
        <v>35.543267999999998</v>
      </c>
      <c r="C340" s="11">
        <f t="shared" si="16"/>
        <v>-2.5049585314271842E-3</v>
      </c>
      <c r="D340" s="3">
        <v>64.760002</v>
      </c>
      <c r="E340" s="58">
        <f t="shared" si="15"/>
        <v>10647.60002</v>
      </c>
      <c r="F340" s="11">
        <f t="shared" si="17"/>
        <v>5.6358598825007855E-5</v>
      </c>
      <c r="G340" s="11">
        <f>B340/MAX($B$2:B340)-1</f>
        <v>-4.5536607502359328E-2</v>
      </c>
      <c r="H340" s="11">
        <f>E340/MAX($E$2:E340)-1</f>
        <v>-3.2670236367891015E-3</v>
      </c>
    </row>
    <row r="341" spans="1:8" x14ac:dyDescent="0.25">
      <c r="A341" s="1">
        <v>41037</v>
      </c>
      <c r="B341" s="3">
        <v>36.230569000000003</v>
      </c>
      <c r="C341" s="11">
        <f t="shared" si="16"/>
        <v>1.9337023258525498E-2</v>
      </c>
      <c r="D341" s="3">
        <v>64.519997000000004</v>
      </c>
      <c r="E341" s="58">
        <f t="shared" si="15"/>
        <v>10645.19997</v>
      </c>
      <c r="F341" s="11">
        <f t="shared" si="17"/>
        <v>-2.2540760316804164E-4</v>
      </c>
      <c r="G341" s="11">
        <f>B341/MAX($B$2:B341)-1</f>
        <v>-2.7080126682221373E-2</v>
      </c>
      <c r="H341" s="11">
        <f>E341/MAX($E$2:E341)-1</f>
        <v>-3.491694827989722E-3</v>
      </c>
    </row>
    <row r="342" spans="1:8" x14ac:dyDescent="0.25">
      <c r="A342" s="1">
        <v>41038</v>
      </c>
      <c r="B342" s="3">
        <v>36.551904999999998</v>
      </c>
      <c r="C342" s="11">
        <f t="shared" si="16"/>
        <v>8.8691955127725205E-3</v>
      </c>
      <c r="D342" s="3">
        <v>64.319999999999993</v>
      </c>
      <c r="E342" s="58">
        <f t="shared" si="15"/>
        <v>10643.2</v>
      </c>
      <c r="F342" s="11">
        <f t="shared" si="17"/>
        <v>-1.8787528704347476E-4</v>
      </c>
      <c r="G342" s="11">
        <f>B342/MAX($B$2:B342)-1</f>
        <v>-1.845111010750411E-2</v>
      </c>
      <c r="H342" s="11">
        <f>E342/MAX($E$2:E342)-1</f>
        <v>-3.6789141118651614E-3</v>
      </c>
    </row>
    <row r="343" spans="1:8" x14ac:dyDescent="0.25">
      <c r="A343" s="1">
        <v>41039</v>
      </c>
      <c r="B343" s="3">
        <v>36.757201999999999</v>
      </c>
      <c r="C343" s="11">
        <f t="shared" si="16"/>
        <v>5.6165882462214109E-3</v>
      </c>
      <c r="D343" s="3">
        <v>64.190002000000007</v>
      </c>
      <c r="E343" s="58">
        <f t="shared" si="15"/>
        <v>10641.900020000001</v>
      </c>
      <c r="F343" s="11">
        <f t="shared" si="17"/>
        <v>-1.2214183704147038E-4</v>
      </c>
      <c r="G343" s="11">
        <f>B343/MAX($B$2:B343)-1</f>
        <v>-1.2938154149442216E-2</v>
      </c>
      <c r="H343" s="11">
        <f>E343/MAX($E$2:E343)-1</f>
        <v>-3.8006065995787042E-3</v>
      </c>
    </row>
    <row r="344" spans="1:8" x14ac:dyDescent="0.25">
      <c r="A344" s="1">
        <v>41040</v>
      </c>
      <c r="B344" s="3">
        <v>36.551904999999998</v>
      </c>
      <c r="C344" s="11">
        <f t="shared" si="16"/>
        <v>-5.5852183743474709E-3</v>
      </c>
      <c r="D344" s="3">
        <v>64.180000000000007</v>
      </c>
      <c r="E344" s="58">
        <f t="shared" si="15"/>
        <v>10641.8</v>
      </c>
      <c r="F344" s="11">
        <f t="shared" si="17"/>
        <v>-9.3986975834863677E-6</v>
      </c>
      <c r="G344" s="11">
        <f>B344/MAX($B$2:B344)-1</f>
        <v>-1.845111010750411E-2</v>
      </c>
      <c r="H344" s="11">
        <f>E344/MAX($E$2:E344)-1</f>
        <v>-3.8099695764101105E-3</v>
      </c>
    </row>
    <row r="345" spans="1:8" x14ac:dyDescent="0.25">
      <c r="A345" s="1">
        <v>41043</v>
      </c>
      <c r="B345" s="3">
        <v>36.426941999999997</v>
      </c>
      <c r="C345" s="11">
        <f t="shared" si="16"/>
        <v>-3.4187821400827414E-3</v>
      </c>
      <c r="D345" s="3">
        <v>63.580002</v>
      </c>
      <c r="E345" s="58">
        <f t="shared" si="15"/>
        <v>10635.800020000001</v>
      </c>
      <c r="F345" s="11">
        <f t="shared" si="17"/>
        <v>-5.6381251292062309E-4</v>
      </c>
      <c r="G345" s="11">
        <f>B345/MAX($B$2:B345)-1</f>
        <v>-2.1806811921886604E-2</v>
      </c>
      <c r="H345" s="11">
        <f>E345/MAX($E$2:E345)-1</f>
        <v>-4.3716339808096416E-3</v>
      </c>
    </row>
    <row r="346" spans="1:8" x14ac:dyDescent="0.25">
      <c r="A346" s="1">
        <v>41044</v>
      </c>
      <c r="B346" s="3">
        <v>36.087752999999999</v>
      </c>
      <c r="C346" s="11">
        <f t="shared" si="16"/>
        <v>-9.311487085575219E-3</v>
      </c>
      <c r="D346" s="3">
        <v>63.369999</v>
      </c>
      <c r="E346" s="58">
        <f t="shared" si="15"/>
        <v>10633.699989999999</v>
      </c>
      <c r="F346" s="11">
        <f t="shared" si="17"/>
        <v>-1.9744918069655701E-4</v>
      </c>
      <c r="G346" s="11">
        <f>B346/MAX($B$2:B346)-1</f>
        <v>-3.091524515987365E-2</v>
      </c>
      <c r="H346" s="11">
        <f>E346/MAX($E$2:E346)-1</f>
        <v>-4.568219985958466E-3</v>
      </c>
    </row>
    <row r="347" spans="1:8" x14ac:dyDescent="0.25">
      <c r="A347" s="1">
        <v>41045</v>
      </c>
      <c r="B347" s="3">
        <v>36.676867999999999</v>
      </c>
      <c r="C347" s="11">
        <f t="shared" si="16"/>
        <v>1.6324513194268416E-2</v>
      </c>
      <c r="D347" s="3">
        <v>62.939999</v>
      </c>
      <c r="E347" s="58">
        <f t="shared" si="15"/>
        <v>10629.39999</v>
      </c>
      <c r="F347" s="11">
        <f t="shared" si="17"/>
        <v>-4.0437477115613763E-4</v>
      </c>
      <c r="G347" s="11">
        <f>B347/MAX($B$2:B347)-1</f>
        <v>-1.5095408293121615E-2</v>
      </c>
      <c r="H347" s="11">
        <f>E347/MAX($E$2:E347)-1</f>
        <v>-4.9707474842031196E-3</v>
      </c>
    </row>
    <row r="348" spans="1:8" x14ac:dyDescent="0.25">
      <c r="A348" s="1">
        <v>41046</v>
      </c>
      <c r="B348" s="3">
        <v>36.444794000000002</v>
      </c>
      <c r="C348" s="11">
        <f t="shared" si="16"/>
        <v>-6.3275304750666618E-3</v>
      </c>
      <c r="D348" s="3">
        <v>61.610000999999997</v>
      </c>
      <c r="E348" s="58">
        <f t="shared" si="15"/>
        <v>10616.10001</v>
      </c>
      <c r="F348" s="11">
        <f t="shared" si="17"/>
        <v>-1.2512446622116229E-3</v>
      </c>
      <c r="G348" s="11">
        <f>B348/MAX($B$2:B348)-1</f>
        <v>-2.1327422112179972E-2</v>
      </c>
      <c r="H348" s="11">
        <f>E348/MAX($E$2:E348)-1</f>
        <v>-6.2157725251579254E-3</v>
      </c>
    </row>
    <row r="349" spans="1:8" x14ac:dyDescent="0.25">
      <c r="A349" s="1">
        <v>41047</v>
      </c>
      <c r="B349" s="3">
        <v>35.927084999999998</v>
      </c>
      <c r="C349" s="11">
        <f t="shared" si="16"/>
        <v>-1.4205293628494745E-2</v>
      </c>
      <c r="D349" s="3">
        <v>60.810001</v>
      </c>
      <c r="E349" s="58">
        <f t="shared" si="15"/>
        <v>10608.10001</v>
      </c>
      <c r="F349" s="11">
        <f t="shared" si="17"/>
        <v>-7.5357240346871979E-4</v>
      </c>
      <c r="G349" s="11">
        <f>B349/MAX($B$2:B349)-1</f>
        <v>-3.5229753447232337E-2</v>
      </c>
      <c r="H349" s="11">
        <f>E349/MAX($E$2:E349)-1</f>
        <v>-6.9646608939855081E-3</v>
      </c>
    </row>
    <row r="350" spans="1:8" x14ac:dyDescent="0.25">
      <c r="A350" s="1">
        <v>41050</v>
      </c>
      <c r="B350" s="3">
        <v>36.212716</v>
      </c>
      <c r="C350" s="11">
        <f t="shared" si="16"/>
        <v>7.9502971087134465E-3</v>
      </c>
      <c r="D350" s="3">
        <v>62.509998000000003</v>
      </c>
      <c r="E350" s="58">
        <f t="shared" si="15"/>
        <v>10625.099980000001</v>
      </c>
      <c r="F350" s="11">
        <f t="shared" si="17"/>
        <v>1.6025461660406006E-3</v>
      </c>
      <c r="G350" s="11">
        <f>B350/MAX($B$2:B350)-1</f>
        <v>-2.7559543345491044E-2</v>
      </c>
      <c r="H350" s="11">
        <f>E350/MAX($E$2:E350)-1</f>
        <v>-5.3732759185582957E-3</v>
      </c>
    </row>
    <row r="351" spans="1:8" x14ac:dyDescent="0.25">
      <c r="A351" s="1">
        <v>41051</v>
      </c>
      <c r="B351" s="3">
        <v>36.516199999999998</v>
      </c>
      <c r="C351" s="11">
        <f t="shared" si="16"/>
        <v>8.3805920550117652E-3</v>
      </c>
      <c r="D351" s="3">
        <v>62.439999</v>
      </c>
      <c r="E351" s="58">
        <f t="shared" si="15"/>
        <v>10624.39999</v>
      </c>
      <c r="F351" s="11">
        <f t="shared" si="17"/>
        <v>-6.5880791834297648E-5</v>
      </c>
      <c r="G351" s="11">
        <f>B351/MAX($B$2:B351)-1</f>
        <v>-1.9409916580480302E-2</v>
      </c>
      <c r="H351" s="11">
        <f>E351/MAX($E$2:E351)-1</f>
        <v>-5.4388027147203033E-3</v>
      </c>
    </row>
    <row r="352" spans="1:8" x14ac:dyDescent="0.25">
      <c r="A352" s="1">
        <v>41052</v>
      </c>
      <c r="B352" s="3">
        <v>36.703645000000002</v>
      </c>
      <c r="C352" s="11">
        <f t="shared" si="16"/>
        <v>5.133201154556166E-3</v>
      </c>
      <c r="D352" s="3">
        <v>62.560001</v>
      </c>
      <c r="E352" s="58">
        <f t="shared" si="15"/>
        <v>10625.60001</v>
      </c>
      <c r="F352" s="11">
        <f t="shared" si="17"/>
        <v>1.129494372510181E-4</v>
      </c>
      <c r="G352" s="11">
        <f>B352/MAX($B$2:B352)-1</f>
        <v>-1.4376350432124929E-2</v>
      </c>
      <c r="H352" s="11">
        <f>E352/MAX($E$2:E352)-1</f>
        <v>-5.3264675871752543E-3</v>
      </c>
    </row>
    <row r="353" spans="1:8" x14ac:dyDescent="0.25">
      <c r="A353" s="1">
        <v>41053</v>
      </c>
      <c r="B353" s="3">
        <v>36.382308999999999</v>
      </c>
      <c r="C353" s="11">
        <f t="shared" si="16"/>
        <v>-8.7548797946362614E-3</v>
      </c>
      <c r="D353" s="3">
        <v>62.150002000000001</v>
      </c>
      <c r="E353" s="58">
        <f t="shared" si="15"/>
        <v>10621.500019999999</v>
      </c>
      <c r="F353" s="11">
        <f t="shared" si="17"/>
        <v>-3.8585962168178928E-4</v>
      </c>
      <c r="G353" s="11">
        <f>B353/MAX($B$2:B353)-1</f>
        <v>-2.3005367006842303E-2</v>
      </c>
      <c r="H353" s="11">
        <f>E353/MAX($E$2:E353)-1</f>
        <v>-5.7102719400889956E-3</v>
      </c>
    </row>
    <row r="354" spans="1:8" x14ac:dyDescent="0.25">
      <c r="A354" s="1">
        <v>41054</v>
      </c>
      <c r="B354" s="3">
        <v>36.676867999999999</v>
      </c>
      <c r="C354" s="11">
        <f t="shared" si="16"/>
        <v>8.0962151137796007E-3</v>
      </c>
      <c r="D354" s="3">
        <v>62.07</v>
      </c>
      <c r="E354" s="58">
        <f t="shared" si="15"/>
        <v>10620.7</v>
      </c>
      <c r="F354" s="11">
        <f t="shared" si="17"/>
        <v>-7.5320811419512395E-5</v>
      </c>
      <c r="G354" s="11">
        <f>B354/MAX($B$2:B354)-1</f>
        <v>-1.5095408293121615E-2</v>
      </c>
      <c r="H354" s="11">
        <f>E354/MAX($E$2:E354)-1</f>
        <v>-5.7851626491924879E-3</v>
      </c>
    </row>
    <row r="355" spans="1:8" x14ac:dyDescent="0.25">
      <c r="A355" s="1">
        <v>41058</v>
      </c>
      <c r="B355" s="3">
        <v>36.685791999999999</v>
      </c>
      <c r="C355" s="11">
        <f t="shared" si="16"/>
        <v>2.4331412376870284E-4</v>
      </c>
      <c r="D355" s="3">
        <v>62.860000999999997</v>
      </c>
      <c r="E355" s="58">
        <f t="shared" si="15"/>
        <v>10628.60001</v>
      </c>
      <c r="F355" s="11">
        <f t="shared" si="17"/>
        <v>7.4383138587846213E-4</v>
      </c>
      <c r="G355" s="11">
        <f>B355/MAX($B$2:B355)-1</f>
        <v>-1.4855767095394601E-2</v>
      </c>
      <c r="H355" s="11">
        <f>E355/MAX($E$2:E355)-1</f>
        <v>-5.0456344488649663E-3</v>
      </c>
    </row>
    <row r="356" spans="1:8" x14ac:dyDescent="0.25">
      <c r="A356" s="1">
        <v>41059</v>
      </c>
      <c r="B356" s="3">
        <v>36.676867999999999</v>
      </c>
      <c r="C356" s="11">
        <f t="shared" si="16"/>
        <v>-2.4325493640699856E-4</v>
      </c>
      <c r="D356" s="3">
        <v>62.330002</v>
      </c>
      <c r="E356" s="58">
        <f t="shared" si="15"/>
        <v>10623.300020000001</v>
      </c>
      <c r="F356" s="11">
        <f t="shared" si="17"/>
        <v>-4.9865363218231837E-4</v>
      </c>
      <c r="G356" s="11">
        <f>B356/MAX($B$2:B356)-1</f>
        <v>-1.5095408293121615E-2</v>
      </c>
      <c r="H356" s="11">
        <f>E356/MAX($E$2:E356)-1</f>
        <v>-5.5417720571027118E-3</v>
      </c>
    </row>
    <row r="357" spans="1:8" x14ac:dyDescent="0.25">
      <c r="A357" s="1">
        <v>41060</v>
      </c>
      <c r="B357" s="3">
        <v>36.828608000000003</v>
      </c>
      <c r="C357" s="11">
        <f t="shared" si="16"/>
        <v>4.1372125885995436E-3</v>
      </c>
      <c r="D357" s="3">
        <v>62.060001</v>
      </c>
      <c r="E357" s="58">
        <f t="shared" si="15"/>
        <v>10620.60001</v>
      </c>
      <c r="F357" s="11">
        <f t="shared" si="17"/>
        <v>-2.5415925323743938E-4</v>
      </c>
      <c r="G357" s="11">
        <f>B357/MAX($B$2:B357)-1</f>
        <v>-1.1020648617742435E-2</v>
      </c>
      <c r="H357" s="11">
        <f>E357/MAX($E$2:E357)-1</f>
        <v>-5.7945228176924379E-3</v>
      </c>
    </row>
    <row r="358" spans="1:8" x14ac:dyDescent="0.25">
      <c r="A358" s="1">
        <v>41061</v>
      </c>
      <c r="B358" s="3">
        <v>36.266274000000003</v>
      </c>
      <c r="C358" s="11">
        <f t="shared" si="16"/>
        <v>-1.52689452721102E-2</v>
      </c>
      <c r="D358" s="3">
        <v>60.41</v>
      </c>
      <c r="E358" s="58">
        <f t="shared" si="15"/>
        <v>10604.1</v>
      </c>
      <c r="F358" s="11">
        <f t="shared" si="17"/>
        <v>-1.5535854833497065E-3</v>
      </c>
      <c r="G358" s="11">
        <f>B358/MAX($B$2:B358)-1</f>
        <v>-2.612132020924518E-2</v>
      </c>
      <c r="H358" s="11">
        <f>E358/MAX($E$2:E358)-1</f>
        <v>-7.3391060145097109E-3</v>
      </c>
    </row>
    <row r="359" spans="1:8" x14ac:dyDescent="0.25">
      <c r="A359" s="1">
        <v>41064</v>
      </c>
      <c r="B359" s="3">
        <v>36.444794000000002</v>
      </c>
      <c r="C359" s="11">
        <f t="shared" si="16"/>
        <v>4.9224797672900965E-3</v>
      </c>
      <c r="D359" s="3">
        <v>60.869999</v>
      </c>
      <c r="E359" s="58">
        <f t="shared" si="15"/>
        <v>10608.699989999999</v>
      </c>
      <c r="F359" s="11">
        <f t="shared" si="17"/>
        <v>4.3379353269007247E-4</v>
      </c>
      <c r="G359" s="11">
        <f>B359/MAX($B$2:B359)-1</f>
        <v>-2.1327422112179972E-2</v>
      </c>
      <c r="H359" s="11">
        <f>E359/MAX($E$2:E359)-1</f>
        <v>-6.9084961385443844E-3</v>
      </c>
    </row>
    <row r="360" spans="1:8" x14ac:dyDescent="0.25">
      <c r="A360" s="1">
        <v>41065</v>
      </c>
      <c r="B360" s="3">
        <v>36.453718000000002</v>
      </c>
      <c r="C360" s="11">
        <f t="shared" si="16"/>
        <v>2.4486350505919656E-4</v>
      </c>
      <c r="D360" s="3">
        <v>61.119999</v>
      </c>
      <c r="E360" s="58">
        <f t="shared" si="15"/>
        <v>10611.199989999999</v>
      </c>
      <c r="F360" s="11">
        <f t="shared" si="17"/>
        <v>2.3565564134687159E-4</v>
      </c>
      <c r="G360" s="11">
        <f>B360/MAX($B$2:B360)-1</f>
        <v>-2.1087780914452958E-2</v>
      </c>
      <c r="H360" s="11">
        <f>E360/MAX($E$2:E360)-1</f>
        <v>-6.6744685232857925E-3</v>
      </c>
    </row>
    <row r="361" spans="1:8" x14ac:dyDescent="0.25">
      <c r="A361" s="1">
        <v>41066</v>
      </c>
      <c r="B361" s="3">
        <v>36.944647000000003</v>
      </c>
      <c r="C361" s="11">
        <f t="shared" si="16"/>
        <v>1.3467185980864866E-2</v>
      </c>
      <c r="D361" s="3">
        <v>62.52</v>
      </c>
      <c r="E361" s="58">
        <f t="shared" si="15"/>
        <v>10625.2</v>
      </c>
      <c r="F361" s="11">
        <f t="shared" si="17"/>
        <v>1.319361619156663E-3</v>
      </c>
      <c r="G361" s="11">
        <f>B361/MAX($B$2:B361)-1</f>
        <v>-7.904588001086843E-3</v>
      </c>
      <c r="H361" s="11">
        <f>E361/MAX($E$2:E361)-1</f>
        <v>-5.3639129417270004E-3</v>
      </c>
    </row>
    <row r="362" spans="1:8" x14ac:dyDescent="0.25">
      <c r="A362" s="1">
        <v>41067</v>
      </c>
      <c r="B362" s="3">
        <v>37.364168999999997</v>
      </c>
      <c r="C362" s="11">
        <f t="shared" si="16"/>
        <v>1.1355420448326208E-2</v>
      </c>
      <c r="D362" s="3">
        <v>62.27</v>
      </c>
      <c r="E362" s="58">
        <f t="shared" si="15"/>
        <v>10622.7</v>
      </c>
      <c r="F362" s="11">
        <f t="shared" si="17"/>
        <v>-2.3528968866468394E-4</v>
      </c>
      <c r="G362" s="11">
        <f>B362/MAX($B$2:B362)-1</f>
        <v>0</v>
      </c>
      <c r="H362" s="11">
        <f>E362/MAX($E$2:E362)-1</f>
        <v>-5.5979405569857033E-3</v>
      </c>
    </row>
    <row r="363" spans="1:8" x14ac:dyDescent="0.25">
      <c r="A363" s="1">
        <v>41068</v>
      </c>
      <c r="B363" s="3">
        <v>38.060395</v>
      </c>
      <c r="C363" s="11">
        <f t="shared" si="16"/>
        <v>1.8633520258405933E-2</v>
      </c>
      <c r="D363" s="3">
        <v>62.869999</v>
      </c>
      <c r="E363" s="58">
        <f t="shared" si="15"/>
        <v>10628.699989999999</v>
      </c>
      <c r="F363" s="11">
        <f t="shared" si="17"/>
        <v>5.6482720965464841E-4</v>
      </c>
      <c r="G363" s="11">
        <f>B363/MAX($B$2:B363)-1</f>
        <v>0</v>
      </c>
      <c r="H363" s="11">
        <f>E363/MAX($E$2:E363)-1</f>
        <v>-5.0362752164756497E-3</v>
      </c>
    </row>
    <row r="364" spans="1:8" x14ac:dyDescent="0.25">
      <c r="A364" s="1">
        <v>41071</v>
      </c>
      <c r="B364" s="3">
        <v>37.890802000000001</v>
      </c>
      <c r="C364" s="11">
        <f t="shared" si="16"/>
        <v>-4.4558917478391647E-3</v>
      </c>
      <c r="D364" s="3">
        <v>61.810001</v>
      </c>
      <c r="E364" s="58">
        <f t="shared" si="15"/>
        <v>10618.10001</v>
      </c>
      <c r="F364" s="11">
        <f t="shared" si="17"/>
        <v>-9.9729788308749231E-4</v>
      </c>
      <c r="G364" s="11">
        <f>B364/MAX($B$2:B364)-1</f>
        <v>-4.4558917478391136E-3</v>
      </c>
      <c r="H364" s="11">
        <f>E364/MAX($E$2:E364)-1</f>
        <v>-6.0285504329510298E-3</v>
      </c>
    </row>
    <row r="365" spans="1:8" x14ac:dyDescent="0.25">
      <c r="A365" s="1">
        <v>41072</v>
      </c>
      <c r="B365" s="3">
        <v>38.961920999999997</v>
      </c>
      <c r="C365" s="11">
        <f t="shared" si="16"/>
        <v>2.8268575576732208E-2</v>
      </c>
      <c r="D365" s="3">
        <v>62.560001</v>
      </c>
      <c r="E365" s="58">
        <f t="shared" si="15"/>
        <v>10625.60001</v>
      </c>
      <c r="F365" s="11">
        <f t="shared" si="17"/>
        <v>7.0634105846964989E-4</v>
      </c>
      <c r="G365" s="11">
        <f>B365/MAX($B$2:B365)-1</f>
        <v>0</v>
      </c>
      <c r="H365" s="11">
        <f>E365/MAX($E$2:E365)-1</f>
        <v>-5.3264675871752543E-3</v>
      </c>
    </row>
    <row r="366" spans="1:8" x14ac:dyDescent="0.25">
      <c r="A366" s="1">
        <v>41073</v>
      </c>
      <c r="B366" s="3">
        <v>38.578104000000003</v>
      </c>
      <c r="C366" s="11">
        <f t="shared" si="16"/>
        <v>-9.8510799814001335E-3</v>
      </c>
      <c r="D366" s="3">
        <v>62.130001</v>
      </c>
      <c r="E366" s="58">
        <f t="shared" si="15"/>
        <v>10621.300010000001</v>
      </c>
      <c r="F366" s="11">
        <f t="shared" si="17"/>
        <v>-4.046830292832821E-4</v>
      </c>
      <c r="G366" s="11">
        <f>B366/MAX($B$2:B366)-1</f>
        <v>-9.8510799814001127E-3</v>
      </c>
      <c r="H366" s="11">
        <f>E366/MAX($E$2:E366)-1</f>
        <v>-5.7289950854200189E-3</v>
      </c>
    </row>
    <row r="367" spans="1:8" x14ac:dyDescent="0.25">
      <c r="A367" s="1">
        <v>41074</v>
      </c>
      <c r="B367" s="3">
        <v>38.569105</v>
      </c>
      <c r="C367" s="11">
        <f t="shared" si="16"/>
        <v>-2.332670366590039E-4</v>
      </c>
      <c r="D367" s="3">
        <v>62.360000999999997</v>
      </c>
      <c r="E367" s="58">
        <f t="shared" si="15"/>
        <v>10623.60001</v>
      </c>
      <c r="F367" s="11">
        <f t="shared" si="17"/>
        <v>2.1654599699036956E-4</v>
      </c>
      <c r="G367" s="11">
        <f>B367/MAX($B$2:B367)-1</f>
        <v>-1.0082049085823996E-2</v>
      </c>
      <c r="H367" s="11">
        <f>E367/MAX($E$2:E367)-1</f>
        <v>-5.5136896793821499E-3</v>
      </c>
    </row>
    <row r="368" spans="1:8" x14ac:dyDescent="0.25">
      <c r="A368" s="1">
        <v>41075</v>
      </c>
      <c r="B368" s="3">
        <v>38.407162999999997</v>
      </c>
      <c r="C368" s="11">
        <f t="shared" si="16"/>
        <v>-4.1987492320603075E-3</v>
      </c>
      <c r="D368" s="3">
        <v>62.990001999999997</v>
      </c>
      <c r="E368" s="58">
        <f t="shared" si="15"/>
        <v>10629.900019999999</v>
      </c>
      <c r="F368" s="11">
        <f t="shared" si="17"/>
        <v>5.9302025622847408E-4</v>
      </c>
      <c r="G368" s="11">
        <f>B368/MAX($B$2:B368)-1</f>
        <v>-1.4238466322027632E-2</v>
      </c>
      <c r="H368" s="11">
        <f>E368/MAX($E$2:E368)-1</f>
        <v>-4.9239391528200782E-3</v>
      </c>
    </row>
    <row r="369" spans="1:8" x14ac:dyDescent="0.25">
      <c r="A369" s="1">
        <v>41078</v>
      </c>
      <c r="B369" s="3">
        <v>38.596097999999998</v>
      </c>
      <c r="C369" s="11">
        <f t="shared" si="16"/>
        <v>4.9192646694576417E-3</v>
      </c>
      <c r="D369" s="3">
        <v>63.580002</v>
      </c>
      <c r="E369" s="58">
        <f t="shared" si="15"/>
        <v>10635.800020000001</v>
      </c>
      <c r="F369" s="11">
        <f t="shared" si="17"/>
        <v>5.5503814606917216E-4</v>
      </c>
      <c r="G369" s="11">
        <f>B369/MAX($B$2:B369)-1</f>
        <v>-9.38924443689515E-3</v>
      </c>
      <c r="H369" s="11">
        <f>E369/MAX($E$2:E369)-1</f>
        <v>-4.3716339808096416E-3</v>
      </c>
    </row>
    <row r="370" spans="1:8" x14ac:dyDescent="0.25">
      <c r="A370" s="1">
        <v>41079</v>
      </c>
      <c r="B370" s="3">
        <v>38.524121999999998</v>
      </c>
      <c r="C370" s="11">
        <f t="shared" si="16"/>
        <v>-1.864851726721167E-3</v>
      </c>
      <c r="D370" s="3">
        <v>64.239998</v>
      </c>
      <c r="E370" s="58">
        <f t="shared" si="15"/>
        <v>10642.39998</v>
      </c>
      <c r="F370" s="11">
        <f t="shared" si="17"/>
        <v>6.2054194208133997E-4</v>
      </c>
      <c r="G370" s="11">
        <f>B370/MAX($B$2:B370)-1</f>
        <v>-1.1236586614915556E-2</v>
      </c>
      <c r="H370" s="11">
        <f>E370/MAX($E$2:E370)-1</f>
        <v>-3.7538048209688757E-3</v>
      </c>
    </row>
    <row r="371" spans="1:8" x14ac:dyDescent="0.25">
      <c r="A371" s="1">
        <v>41080</v>
      </c>
      <c r="B371" s="3">
        <v>38.380173999999997</v>
      </c>
      <c r="C371" s="11">
        <f t="shared" si="16"/>
        <v>-3.7365679612374227E-3</v>
      </c>
      <c r="D371" s="3">
        <v>64.290001000000004</v>
      </c>
      <c r="E371" s="58">
        <f t="shared" si="15"/>
        <v>10642.900009999999</v>
      </c>
      <c r="F371" s="11">
        <f t="shared" si="17"/>
        <v>4.6984702786865388E-5</v>
      </c>
      <c r="G371" s="11">
        <f>B371/MAX($B$2:B371)-1</f>
        <v>-1.4931168306614007E-2</v>
      </c>
      <c r="H371" s="11">
        <f>E371/MAX($E$2:E371)-1</f>
        <v>-3.7069964895858343E-3</v>
      </c>
    </row>
    <row r="372" spans="1:8" x14ac:dyDescent="0.25">
      <c r="A372" s="1">
        <v>41081</v>
      </c>
      <c r="B372" s="3">
        <v>37.984318000000002</v>
      </c>
      <c r="C372" s="11">
        <f t="shared" si="16"/>
        <v>-1.0314075178502184E-2</v>
      </c>
      <c r="D372" s="3">
        <v>62.689999</v>
      </c>
      <c r="E372" s="58">
        <f t="shared" si="15"/>
        <v>10626.89999</v>
      </c>
      <c r="F372" s="11">
        <f t="shared" si="17"/>
        <v>-1.5033515287154798E-3</v>
      </c>
      <c r="G372" s="11">
        <f>B372/MAX($B$2:B372)-1</f>
        <v>-2.509124229269899E-2</v>
      </c>
      <c r="H372" s="11">
        <f>E372/MAX($E$2:E372)-1</f>
        <v>-5.2047750994617115E-3</v>
      </c>
    </row>
    <row r="373" spans="1:8" x14ac:dyDescent="0.25">
      <c r="A373" s="1">
        <v>41082</v>
      </c>
      <c r="B373" s="3">
        <v>38.596097999999998</v>
      </c>
      <c r="C373" s="11">
        <f t="shared" si="16"/>
        <v>1.6106120425802985E-2</v>
      </c>
      <c r="D373" s="3">
        <v>63.349997999999999</v>
      </c>
      <c r="E373" s="58">
        <f t="shared" si="15"/>
        <v>10633.499980000001</v>
      </c>
      <c r="F373" s="11">
        <f t="shared" si="17"/>
        <v>6.2106446905600514E-4</v>
      </c>
      <c r="G373" s="11">
        <f>B373/MAX($B$2:B373)-1</f>
        <v>-9.38924443689515E-3</v>
      </c>
      <c r="H373" s="11">
        <f>E373/MAX($E$2:E373)-1</f>
        <v>-4.5869431312894893E-3</v>
      </c>
    </row>
    <row r="374" spans="1:8" x14ac:dyDescent="0.25">
      <c r="A374" s="1">
        <v>41085</v>
      </c>
      <c r="B374" s="3">
        <v>38.380173999999997</v>
      </c>
      <c r="C374" s="11">
        <f t="shared" si="16"/>
        <v>-5.5944515427440653E-3</v>
      </c>
      <c r="D374" s="3">
        <v>62.130001</v>
      </c>
      <c r="E374" s="58">
        <f t="shared" si="15"/>
        <v>10621.300010000001</v>
      </c>
      <c r="F374" s="11">
        <f t="shared" si="17"/>
        <v>-1.1473146210510142E-3</v>
      </c>
      <c r="G374" s="11">
        <f>B374/MAX($B$2:B374)-1</f>
        <v>-1.4931168306614007E-2</v>
      </c>
      <c r="H374" s="11">
        <f>E374/MAX($E$2:E374)-1</f>
        <v>-5.7289950854200189E-3</v>
      </c>
    </row>
    <row r="375" spans="1:8" x14ac:dyDescent="0.25">
      <c r="A375" s="1">
        <v>41086</v>
      </c>
      <c r="B375" s="3">
        <v>38.254219999999997</v>
      </c>
      <c r="C375" s="11">
        <f t="shared" si="16"/>
        <v>-3.281746455865472E-3</v>
      </c>
      <c r="D375" s="3">
        <v>62.52</v>
      </c>
      <c r="E375" s="58">
        <f t="shared" si="15"/>
        <v>10625.2</v>
      </c>
      <c r="F375" s="11">
        <f t="shared" si="17"/>
        <v>3.6718574904465845E-4</v>
      </c>
      <c r="G375" s="11">
        <f>B375/MAX($B$2:B375)-1</f>
        <v>-1.8163914453807384E-2</v>
      </c>
      <c r="H375" s="11">
        <f>E375/MAX($E$2:E375)-1</f>
        <v>-5.3639129417270004E-3</v>
      </c>
    </row>
    <row r="376" spans="1:8" x14ac:dyDescent="0.25">
      <c r="A376" s="1">
        <v>41087</v>
      </c>
      <c r="B376" s="3">
        <v>38.497132999999998</v>
      </c>
      <c r="C376" s="11">
        <f t="shared" si="16"/>
        <v>6.3499660952439103E-3</v>
      </c>
      <c r="D376" s="3">
        <v>62.900002000000001</v>
      </c>
      <c r="E376" s="58">
        <f t="shared" si="15"/>
        <v>10629.000019999999</v>
      </c>
      <c r="F376" s="11">
        <f t="shared" si="17"/>
        <v>3.5764220908771288E-4</v>
      </c>
      <c r="G376" s="11">
        <f>B376/MAX($B$2:B376)-1</f>
        <v>-1.1929288599502041E-2</v>
      </c>
      <c r="H376" s="11">
        <f>E376/MAX($E$2:E376)-1</f>
        <v>-5.0081890943132201E-3</v>
      </c>
    </row>
    <row r="377" spans="1:8" x14ac:dyDescent="0.25">
      <c r="A377" s="1">
        <v>41088</v>
      </c>
      <c r="B377" s="3">
        <v>39.108913000000001</v>
      </c>
      <c r="C377" s="11">
        <f t="shared" si="16"/>
        <v>1.5891573016619268E-2</v>
      </c>
      <c r="D377" s="3">
        <v>62.200001</v>
      </c>
      <c r="E377" s="58">
        <f t="shared" si="15"/>
        <v>10622.00001</v>
      </c>
      <c r="F377" s="11">
        <f t="shared" si="17"/>
        <v>-6.5857653465313927E-4</v>
      </c>
      <c r="G377" s="11">
        <f>B377/MAX($B$2:B377)-1</f>
        <v>0</v>
      </c>
      <c r="H377" s="11">
        <f>E377/MAX($E$2:E377)-1</f>
        <v>-5.6634673531477109E-3</v>
      </c>
    </row>
    <row r="378" spans="1:8" x14ac:dyDescent="0.25">
      <c r="A378" s="1">
        <v>41089</v>
      </c>
      <c r="B378" s="3">
        <v>39.360821000000001</v>
      </c>
      <c r="C378" s="11">
        <f t="shared" si="16"/>
        <v>6.4411915513990442E-3</v>
      </c>
      <c r="D378" s="3">
        <v>64.160004000000001</v>
      </c>
      <c r="E378" s="58">
        <f t="shared" si="15"/>
        <v>10641.600039999999</v>
      </c>
      <c r="F378" s="11">
        <f t="shared" si="17"/>
        <v>1.845229710181445E-3</v>
      </c>
      <c r="G378" s="11">
        <f>B378/MAX($B$2:B378)-1</f>
        <v>0</v>
      </c>
      <c r="H378" s="11">
        <f>E378/MAX($E$2:E378)-1</f>
        <v>-3.8286880411889657E-3</v>
      </c>
    </row>
    <row r="379" spans="1:8" x14ac:dyDescent="0.25">
      <c r="A379" s="1">
        <v>41092</v>
      </c>
      <c r="B379" s="3">
        <v>39.171889999999998</v>
      </c>
      <c r="C379" s="11">
        <f t="shared" si="16"/>
        <v>-4.7999760980596343E-3</v>
      </c>
      <c r="D379" s="3">
        <v>64.349997999999999</v>
      </c>
      <c r="E379" s="58">
        <f t="shared" si="15"/>
        <v>10643.499980000001</v>
      </c>
      <c r="F379" s="11">
        <f t="shared" si="17"/>
        <v>1.7853894084156465E-4</v>
      </c>
      <c r="G379" s="11">
        <f>B379/MAX($B$2:B379)-1</f>
        <v>-4.7999760980595996E-3</v>
      </c>
      <c r="H379" s="11">
        <f>E379/MAX($E$2:E379)-1</f>
        <v>-3.6508326702550109E-3</v>
      </c>
    </row>
    <row r="380" spans="1:8" x14ac:dyDescent="0.25">
      <c r="A380" s="1">
        <v>41093</v>
      </c>
      <c r="B380" s="3">
        <v>39.495773999999997</v>
      </c>
      <c r="C380" s="11">
        <f t="shared" si="16"/>
        <v>8.2682760520362848E-3</v>
      </c>
      <c r="D380" s="3">
        <v>64.889999000000003</v>
      </c>
      <c r="E380" s="58">
        <f t="shared" si="15"/>
        <v>10648.89999</v>
      </c>
      <c r="F380" s="11">
        <f t="shared" si="17"/>
        <v>5.0735284541235869E-4</v>
      </c>
      <c r="G380" s="11">
        <f>B380/MAX($B$2:B380)-1</f>
        <v>0</v>
      </c>
      <c r="H380" s="11">
        <f>E380/MAX($E$2:E380)-1</f>
        <v>-3.1453320851860811E-3</v>
      </c>
    </row>
    <row r="381" spans="1:8" x14ac:dyDescent="0.25">
      <c r="A381" s="1">
        <v>41095</v>
      </c>
      <c r="B381" s="3">
        <v>39.513764000000002</v>
      </c>
      <c r="C381" s="11">
        <f t="shared" si="16"/>
        <v>4.5549176982845341E-4</v>
      </c>
      <c r="D381" s="3">
        <v>64.930000000000007</v>
      </c>
      <c r="E381" s="58">
        <f t="shared" si="15"/>
        <v>10649.3</v>
      </c>
      <c r="F381" s="11">
        <f t="shared" si="17"/>
        <v>3.756350424691927E-5</v>
      </c>
      <c r="G381" s="11">
        <f>B381/MAX($B$2:B381)-1</f>
        <v>0</v>
      </c>
      <c r="H381" s="11">
        <f>E381/MAX($E$2:E381)-1</f>
        <v>-3.107886730634335E-3</v>
      </c>
    </row>
    <row r="382" spans="1:8" x14ac:dyDescent="0.25">
      <c r="A382" s="1">
        <v>41096</v>
      </c>
      <c r="B382" s="3">
        <v>38.964964999999999</v>
      </c>
      <c r="C382" s="11">
        <f t="shared" si="16"/>
        <v>-1.3888805936078438E-2</v>
      </c>
      <c r="D382" s="3">
        <v>64.120002999999997</v>
      </c>
      <c r="E382" s="58">
        <f t="shared" si="15"/>
        <v>10641.20003</v>
      </c>
      <c r="F382" s="11">
        <f t="shared" si="17"/>
        <v>-7.6061055656233777E-4</v>
      </c>
      <c r="G382" s="11">
        <f>B382/MAX($B$2:B382)-1</f>
        <v>-1.3888805936078441E-2</v>
      </c>
      <c r="H382" s="11">
        <f>E382/MAX($E$2:E382)-1</f>
        <v>-3.8661333957407118E-3</v>
      </c>
    </row>
    <row r="383" spans="1:8" x14ac:dyDescent="0.25">
      <c r="A383" s="1">
        <v>41099</v>
      </c>
      <c r="B383" s="3">
        <v>38.892989</v>
      </c>
      <c r="C383" s="11">
        <f t="shared" si="16"/>
        <v>-1.847197860950199E-3</v>
      </c>
      <c r="D383" s="3">
        <v>64</v>
      </c>
      <c r="E383" s="58">
        <f t="shared" si="15"/>
        <v>10640</v>
      </c>
      <c r="F383" s="11">
        <f t="shared" si="17"/>
        <v>-1.1277205546524904E-4</v>
      </c>
      <c r="G383" s="11">
        <f>B383/MAX($B$2:B383)-1</f>
        <v>-1.5710348424412324E-2</v>
      </c>
      <c r="H383" s="11">
        <f>E383/MAX($E$2:E383)-1</f>
        <v>-3.9784694593961722E-3</v>
      </c>
    </row>
    <row r="384" spans="1:8" x14ac:dyDescent="0.25">
      <c r="A384" s="1">
        <v>41100</v>
      </c>
      <c r="B384" s="3">
        <v>39.441792</v>
      </c>
      <c r="C384" s="11">
        <f t="shared" si="16"/>
        <v>1.4110589443254143E-2</v>
      </c>
      <c r="D384" s="3">
        <v>63.369999</v>
      </c>
      <c r="E384" s="58">
        <f t="shared" si="15"/>
        <v>10633.699989999999</v>
      </c>
      <c r="F384" s="11">
        <f t="shared" si="17"/>
        <v>-5.9210620300759762E-4</v>
      </c>
      <c r="G384" s="11">
        <f>B384/MAX($B$2:B384)-1</f>
        <v>-1.8214412577856054E-3</v>
      </c>
      <c r="H384" s="11">
        <f>E384/MAX($E$2:E384)-1</f>
        <v>-4.568219985958466E-3</v>
      </c>
    </row>
    <row r="385" spans="1:8" x14ac:dyDescent="0.25">
      <c r="A385" s="1">
        <v>41101</v>
      </c>
      <c r="B385" s="3">
        <v>39.252861000000003</v>
      </c>
      <c r="C385" s="11">
        <f t="shared" si="16"/>
        <v>-4.7901221120986749E-3</v>
      </c>
      <c r="D385" s="3">
        <v>63.02</v>
      </c>
      <c r="E385" s="58">
        <f t="shared" si="15"/>
        <v>10630.2</v>
      </c>
      <c r="F385" s="11">
        <f t="shared" si="17"/>
        <v>-3.2914131518566888E-4</v>
      </c>
      <c r="G385" s="11">
        <f>B385/MAX($B$2:B385)-1</f>
        <v>-6.6028384438394649E-3</v>
      </c>
      <c r="H385" s="11">
        <f>E385/MAX($E$2:E385)-1</f>
        <v>-4.8958577112098167E-3</v>
      </c>
    </row>
    <row r="386" spans="1:8" x14ac:dyDescent="0.25">
      <c r="A386" s="1">
        <v>41102</v>
      </c>
      <c r="B386" s="3">
        <v>39.315837999999999</v>
      </c>
      <c r="C386" s="11">
        <f t="shared" si="16"/>
        <v>1.6043926072037526E-3</v>
      </c>
      <c r="D386" s="3">
        <v>62.43</v>
      </c>
      <c r="E386" s="58">
        <f t="shared" si="15"/>
        <v>10624.3</v>
      </c>
      <c r="F386" s="11">
        <f t="shared" si="17"/>
        <v>-5.5502248311428335E-4</v>
      </c>
      <c r="G386" s="11">
        <f>B386/MAX($B$2:B386)-1</f>
        <v>-5.0090393818215118E-3</v>
      </c>
      <c r="H386" s="11">
        <f>E386/MAX($E$2:E386)-1</f>
        <v>-5.4481628832202533E-3</v>
      </c>
    </row>
    <row r="387" spans="1:8" x14ac:dyDescent="0.25">
      <c r="A387" s="1">
        <v>41103</v>
      </c>
      <c r="B387" s="3">
        <v>39.666710999999999</v>
      </c>
      <c r="C387" s="11">
        <f t="shared" si="16"/>
        <v>8.9244695738139937E-3</v>
      </c>
      <c r="D387" s="3">
        <v>63.380001</v>
      </c>
      <c r="E387" s="58">
        <f t="shared" ref="E387:E450" si="18">10000+(10*D387)</f>
        <v>10633.800010000001</v>
      </c>
      <c r="F387" s="11">
        <f t="shared" si="17"/>
        <v>8.9417749875300647E-4</v>
      </c>
      <c r="G387" s="11">
        <f>B387/MAX($B$2:B387)-1</f>
        <v>0</v>
      </c>
      <c r="H387" s="11">
        <f>E387/MAX($E$2:E387)-1</f>
        <v>-4.5588570091269487E-3</v>
      </c>
    </row>
    <row r="388" spans="1:8" x14ac:dyDescent="0.25">
      <c r="A388" s="1">
        <v>41106</v>
      </c>
      <c r="B388" s="3">
        <v>39.036937000000002</v>
      </c>
      <c r="C388" s="11">
        <f t="shared" ref="C388:C451" si="19">(B388-B387)/B387</f>
        <v>-1.5876637717707365E-2</v>
      </c>
      <c r="D388" s="3">
        <v>63.200001</v>
      </c>
      <c r="E388" s="58">
        <f t="shared" si="18"/>
        <v>10632.00001</v>
      </c>
      <c r="F388" s="11">
        <f t="shared" ref="F388:F451" si="20">(E388-E387)/E387</f>
        <v>-1.6927156785987845E-4</v>
      </c>
      <c r="G388" s="11">
        <f>B388/MAX($B$2:B388)-1</f>
        <v>-1.587663771770742E-2</v>
      </c>
      <c r="H388" s="11">
        <f>E388/MAX($E$2:E388)-1</f>
        <v>-4.7273568921133435E-3</v>
      </c>
    </row>
    <row r="389" spans="1:8" x14ac:dyDescent="0.25">
      <c r="A389" s="1">
        <v>41107</v>
      </c>
      <c r="B389" s="3">
        <v>39.261856000000002</v>
      </c>
      <c r="C389" s="11">
        <f t="shared" si="19"/>
        <v>5.7616969282195439E-3</v>
      </c>
      <c r="D389" s="3">
        <v>63.529998999999997</v>
      </c>
      <c r="E389" s="58">
        <f t="shared" si="18"/>
        <v>10635.29999</v>
      </c>
      <c r="F389" s="11">
        <f t="shared" si="20"/>
        <v>3.1038186577275761E-4</v>
      </c>
      <c r="G389" s="11">
        <f>B389/MAX($B$2:B389)-1</f>
        <v>-1.0206417164256409E-2</v>
      </c>
      <c r="H389" s="11">
        <f>E389/MAX($E$2:E389)-1</f>
        <v>-4.4184423121929051E-3</v>
      </c>
    </row>
    <row r="390" spans="1:8" x14ac:dyDescent="0.25">
      <c r="A390" s="1">
        <v>41108</v>
      </c>
      <c r="B390" s="3">
        <v>39.666710999999999</v>
      </c>
      <c r="C390" s="11">
        <f t="shared" si="19"/>
        <v>1.0311662291257901E-2</v>
      </c>
      <c r="D390" s="3">
        <v>64.389999000000003</v>
      </c>
      <c r="E390" s="58">
        <f t="shared" si="18"/>
        <v>10643.89999</v>
      </c>
      <c r="F390" s="11">
        <f t="shared" si="20"/>
        <v>8.0862787209450069E-4</v>
      </c>
      <c r="G390" s="11">
        <f>B390/MAX($B$2:B390)-1</f>
        <v>0</v>
      </c>
      <c r="H390" s="11">
        <f>E390/MAX($E$2:E390)-1</f>
        <v>-3.6133873157032648E-3</v>
      </c>
    </row>
    <row r="391" spans="1:8" x14ac:dyDescent="0.25">
      <c r="A391" s="1">
        <v>41109</v>
      </c>
      <c r="B391" s="3">
        <v>39.540756999999999</v>
      </c>
      <c r="C391" s="11">
        <f t="shared" si="19"/>
        <v>-3.1753073754968021E-3</v>
      </c>
      <c r="D391" s="3">
        <v>65.099997999999999</v>
      </c>
      <c r="E391" s="58">
        <f t="shared" si="18"/>
        <v>10650.999980000001</v>
      </c>
      <c r="F391" s="11">
        <f t="shared" si="20"/>
        <v>6.6704779325915263E-4</v>
      </c>
      <c r="G391" s="11">
        <f>B391/MAX($B$2:B391)-1</f>
        <v>-3.1753073754967609E-3</v>
      </c>
      <c r="H391" s="11">
        <f>E391/MAX($E$2:E391)-1</f>
        <v>-2.9487498244792354E-3</v>
      </c>
    </row>
    <row r="392" spans="1:8" x14ac:dyDescent="0.25">
      <c r="A392" s="1">
        <v>41110</v>
      </c>
      <c r="B392" s="3">
        <v>39.387810000000002</v>
      </c>
      <c r="C392" s="11">
        <f t="shared" si="19"/>
        <v>-3.8680847713663527E-3</v>
      </c>
      <c r="D392" s="3">
        <v>64.239998</v>
      </c>
      <c r="E392" s="58">
        <f t="shared" si="18"/>
        <v>10642.39998</v>
      </c>
      <c r="F392" s="11">
        <f t="shared" si="20"/>
        <v>-8.0743592302592079E-4</v>
      </c>
      <c r="G392" s="11">
        <f>B392/MAX($B$2:B392)-1</f>
        <v>-7.0311097887595375E-3</v>
      </c>
      <c r="H392" s="11">
        <f>E392/MAX($E$2:E392)-1</f>
        <v>-3.7538048209688757E-3</v>
      </c>
    </row>
    <row r="393" spans="1:8" x14ac:dyDescent="0.25">
      <c r="A393" s="1">
        <v>41113</v>
      </c>
      <c r="B393" s="3">
        <v>39.135902000000002</v>
      </c>
      <c r="C393" s="11">
        <f t="shared" si="19"/>
        <v>-6.3955827957939328E-3</v>
      </c>
      <c r="D393" s="3">
        <v>63.459999000000003</v>
      </c>
      <c r="E393" s="58">
        <f t="shared" si="18"/>
        <v>10634.599990000001</v>
      </c>
      <c r="F393" s="11">
        <f t="shared" si="20"/>
        <v>-7.3291644879518289E-4</v>
      </c>
      <c r="G393" s="11">
        <f>B393/MAX($B$2:B393)-1</f>
        <v>-1.338172453975317E-2</v>
      </c>
      <c r="H393" s="11">
        <f>E393/MAX($E$2:E393)-1</f>
        <v>-4.4839700444652131E-3</v>
      </c>
    </row>
    <row r="394" spans="1:8" x14ac:dyDescent="0.25">
      <c r="A394" s="1">
        <v>41114</v>
      </c>
      <c r="B394" s="3">
        <v>38.991954</v>
      </c>
      <c r="C394" s="11">
        <f t="shared" si="19"/>
        <v>-3.678157207159854E-3</v>
      </c>
      <c r="D394" s="3">
        <v>62.959999000000003</v>
      </c>
      <c r="E394" s="58">
        <f t="shared" si="18"/>
        <v>10629.599990000001</v>
      </c>
      <c r="F394" s="11">
        <f t="shared" si="20"/>
        <v>-4.7016342924996088E-4</v>
      </c>
      <c r="G394" s="11">
        <f>B394/MAX($B$2:B394)-1</f>
        <v>-1.7010661660352921E-2</v>
      </c>
      <c r="H394" s="11">
        <f>E394/MAX($E$2:E394)-1</f>
        <v>-4.9520252749823968E-3</v>
      </c>
    </row>
    <row r="395" spans="1:8" x14ac:dyDescent="0.25">
      <c r="A395" s="1">
        <v>41115</v>
      </c>
      <c r="B395" s="3">
        <v>39.378815000000003</v>
      </c>
      <c r="C395" s="11">
        <f t="shared" si="19"/>
        <v>9.9215597146017163E-3</v>
      </c>
      <c r="D395" s="3">
        <v>62.540000999999997</v>
      </c>
      <c r="E395" s="58">
        <f t="shared" si="18"/>
        <v>10625.400009999999</v>
      </c>
      <c r="F395" s="11">
        <f t="shared" si="20"/>
        <v>-3.9512117144130019E-4</v>
      </c>
      <c r="G395" s="11">
        <f>B395/MAX($B$2:B395)-1</f>
        <v>-7.2578742411992803E-3</v>
      </c>
      <c r="H395" s="11">
        <f>E395/MAX($E$2:E395)-1</f>
        <v>-5.3451897963959771E-3</v>
      </c>
    </row>
    <row r="396" spans="1:8" x14ac:dyDescent="0.25">
      <c r="A396" s="1">
        <v>41116</v>
      </c>
      <c r="B396" s="3">
        <v>40.179526000000003</v>
      </c>
      <c r="C396" s="11">
        <f t="shared" si="19"/>
        <v>2.0333547365506039E-2</v>
      </c>
      <c r="D396" s="3">
        <v>63.369999</v>
      </c>
      <c r="E396" s="58">
        <f t="shared" si="18"/>
        <v>10633.699989999999</v>
      </c>
      <c r="F396" s="11">
        <f t="shared" si="20"/>
        <v>7.8114517968154863E-4</v>
      </c>
      <c r="G396" s="11">
        <f>B396/MAX($B$2:B396)-1</f>
        <v>0</v>
      </c>
      <c r="H396" s="11">
        <f>E396/MAX($E$2:E396)-1</f>
        <v>-4.568219985958466E-3</v>
      </c>
    </row>
    <row r="397" spans="1:8" x14ac:dyDescent="0.25">
      <c r="A397" s="1">
        <v>41117</v>
      </c>
      <c r="B397" s="3">
        <v>41.016224999999999</v>
      </c>
      <c r="C397" s="11">
        <f t="shared" si="19"/>
        <v>2.0824013702899227E-2</v>
      </c>
      <c r="D397" s="3">
        <v>64.870002999999997</v>
      </c>
      <c r="E397" s="58">
        <f t="shared" si="18"/>
        <v>10648.70003</v>
      </c>
      <c r="F397" s="11">
        <f t="shared" si="20"/>
        <v>1.4106134284498288E-3</v>
      </c>
      <c r="G397" s="11">
        <f>B397/MAX($B$2:B397)-1</f>
        <v>0</v>
      </c>
      <c r="H397" s="11">
        <f>E397/MAX($E$2:E397)-1</f>
        <v>-3.1640505499649363E-3</v>
      </c>
    </row>
    <row r="398" spans="1:8" x14ac:dyDescent="0.25">
      <c r="A398" s="1">
        <v>41120</v>
      </c>
      <c r="B398" s="3">
        <v>41.007229000000002</v>
      </c>
      <c r="C398" s="11">
        <f t="shared" si="19"/>
        <v>-2.1932783916599419E-4</v>
      </c>
      <c r="D398" s="3">
        <v>64.819999999999993</v>
      </c>
      <c r="E398" s="58">
        <f t="shared" si="18"/>
        <v>10648.2</v>
      </c>
      <c r="F398" s="11">
        <f t="shared" si="20"/>
        <v>-4.6956905405404881E-5</v>
      </c>
      <c r="G398" s="11">
        <f>B398/MAX($B$2:B398)-1</f>
        <v>-2.1932783916600584E-4</v>
      </c>
      <c r="H398" s="11">
        <f>E398/MAX($E$2:E398)-1</f>
        <v>-3.2108588813479777E-3</v>
      </c>
    </row>
    <row r="399" spans="1:8" x14ac:dyDescent="0.25">
      <c r="A399" s="1">
        <v>41121</v>
      </c>
      <c r="B399" s="3">
        <v>41.007229000000002</v>
      </c>
      <c r="C399" s="11">
        <f t="shared" si="19"/>
        <v>0</v>
      </c>
      <c r="D399" s="3">
        <v>64.800003000000004</v>
      </c>
      <c r="E399" s="58">
        <f t="shared" si="18"/>
        <v>10648.000029999999</v>
      </c>
      <c r="F399" s="11">
        <f t="shared" si="20"/>
        <v>-1.8779699855514118E-5</v>
      </c>
      <c r="G399" s="11">
        <f>B399/MAX($B$2:B399)-1</f>
        <v>-2.1932783916600584E-4</v>
      </c>
      <c r="H399" s="11">
        <f>E399/MAX($E$2:E399)-1</f>
        <v>-3.2295782822373553E-3</v>
      </c>
    </row>
    <row r="400" spans="1:8" x14ac:dyDescent="0.25">
      <c r="A400" s="1">
        <v>41122</v>
      </c>
      <c r="B400" s="3">
        <v>40.890270999999998</v>
      </c>
      <c r="C400" s="11">
        <f t="shared" si="19"/>
        <v>-2.852131266904279E-3</v>
      </c>
      <c r="D400" s="3">
        <v>64.610000999999997</v>
      </c>
      <c r="E400" s="58">
        <f t="shared" si="18"/>
        <v>10646.10001</v>
      </c>
      <c r="F400" s="11">
        <f t="shared" si="20"/>
        <v>-1.7843914299830549E-4</v>
      </c>
      <c r="G400" s="11">
        <f>B400/MAX($B$2:B400)-1</f>
        <v>-3.0708335542825038E-3</v>
      </c>
      <c r="H400" s="11">
        <f>E400/MAX($E$2:E400)-1</f>
        <v>-3.4074411420547124E-3</v>
      </c>
    </row>
    <row r="401" spans="1:8" x14ac:dyDescent="0.25">
      <c r="A401" s="1">
        <v>41123</v>
      </c>
      <c r="B401" s="3">
        <v>40.575381999999998</v>
      </c>
      <c r="C401" s="11">
        <f t="shared" si="19"/>
        <v>-7.7008293733245468E-3</v>
      </c>
      <c r="D401" s="3">
        <v>64.379997000000003</v>
      </c>
      <c r="E401" s="58">
        <f t="shared" si="18"/>
        <v>10643.79997</v>
      </c>
      <c r="F401" s="11">
        <f t="shared" si="20"/>
        <v>-2.160453121649832E-4</v>
      </c>
      <c r="G401" s="11">
        <f>B401/MAX($B$2:B401)-1</f>
        <v>-1.0748014962371655E-2</v>
      </c>
      <c r="H401" s="11">
        <f>E401/MAX($E$2:E401)-1</f>
        <v>-3.62275029253456E-3</v>
      </c>
    </row>
    <row r="402" spans="1:8" x14ac:dyDescent="0.25">
      <c r="A402" s="1">
        <v>41124</v>
      </c>
      <c r="B402" s="3">
        <v>41.025219999999997</v>
      </c>
      <c r="C402" s="11">
        <f t="shared" si="19"/>
        <v>1.1086476031205319E-2</v>
      </c>
      <c r="D402" s="3">
        <v>65.599997999999999</v>
      </c>
      <c r="E402" s="58">
        <f t="shared" si="18"/>
        <v>10655.999980000001</v>
      </c>
      <c r="F402" s="11">
        <f t="shared" si="20"/>
        <v>1.1462081243904169E-3</v>
      </c>
      <c r="G402" s="11">
        <f>B402/MAX($B$2:B402)-1</f>
        <v>0</v>
      </c>
      <c r="H402" s="11">
        <f>E402/MAX($E$2:E402)-1</f>
        <v>-2.4806945939620517E-3</v>
      </c>
    </row>
    <row r="403" spans="1:8" x14ac:dyDescent="0.25">
      <c r="A403" s="1">
        <v>41127</v>
      </c>
      <c r="B403" s="3">
        <v>40.818294999999999</v>
      </c>
      <c r="C403" s="11">
        <f t="shared" si="19"/>
        <v>-5.0438486374965999E-3</v>
      </c>
      <c r="D403" s="3">
        <v>66.099997999999999</v>
      </c>
      <c r="E403" s="58">
        <f t="shared" si="18"/>
        <v>10660.999980000001</v>
      </c>
      <c r="F403" s="11">
        <f t="shared" si="20"/>
        <v>4.692192200998859E-4</v>
      </c>
      <c r="G403" s="11">
        <f>B403/MAX($B$2:B403)-1</f>
        <v>-5.0438486374966285E-3</v>
      </c>
      <c r="H403" s="11">
        <f>E403/MAX($E$2:E403)-1</f>
        <v>-2.012639363444868E-3</v>
      </c>
    </row>
    <row r="404" spans="1:8" x14ac:dyDescent="0.25">
      <c r="A404" s="1">
        <v>41128</v>
      </c>
      <c r="B404" s="3">
        <v>40.692340999999999</v>
      </c>
      <c r="C404" s="11">
        <f t="shared" si="19"/>
        <v>-3.0857241832369562E-3</v>
      </c>
      <c r="D404" s="3">
        <v>66.650002000000001</v>
      </c>
      <c r="E404" s="58">
        <f t="shared" si="18"/>
        <v>10666.500019999999</v>
      </c>
      <c r="F404" s="11">
        <f t="shared" si="20"/>
        <v>5.1590282434265506E-4</v>
      </c>
      <c r="G404" s="11">
        <f>B404/MAX($B$2:B404)-1</f>
        <v>-8.1140088950162337E-3</v>
      </c>
      <c r="H404" s="11">
        <f>E404/MAX($E$2:E404)-1</f>
        <v>-1.4977748654341205E-3</v>
      </c>
    </row>
    <row r="405" spans="1:8" x14ac:dyDescent="0.25">
      <c r="A405" s="1">
        <v>41129</v>
      </c>
      <c r="B405" s="3">
        <v>40.917259999999999</v>
      </c>
      <c r="C405" s="11">
        <f t="shared" si="19"/>
        <v>5.5273054946629856E-3</v>
      </c>
      <c r="D405" s="3">
        <v>66.620002999999997</v>
      </c>
      <c r="E405" s="58">
        <f t="shared" si="18"/>
        <v>10666.20003</v>
      </c>
      <c r="F405" s="11">
        <f t="shared" si="20"/>
        <v>-2.8124501892564103E-5</v>
      </c>
      <c r="G405" s="11">
        <f>B405/MAX($B$2:B405)-1</f>
        <v>-2.6315520063023845E-3</v>
      </c>
      <c r="H405" s="11">
        <f>E405/MAX($E$2:E405)-1</f>
        <v>-1.5258572431546824E-3</v>
      </c>
    </row>
    <row r="406" spans="1:8" x14ac:dyDescent="0.25">
      <c r="A406" s="1">
        <v>41130</v>
      </c>
      <c r="B406" s="3">
        <v>40.494410999999999</v>
      </c>
      <c r="C406" s="11">
        <f t="shared" si="19"/>
        <v>-1.0334245254936409E-2</v>
      </c>
      <c r="D406" s="3">
        <v>66.819999999999993</v>
      </c>
      <c r="E406" s="58">
        <f t="shared" si="18"/>
        <v>10668.2</v>
      </c>
      <c r="F406" s="11">
        <f t="shared" si="20"/>
        <v>1.8750539033353923E-4</v>
      </c>
      <c r="G406" s="11">
        <f>B406/MAX($B$2:B406)-1</f>
        <v>-1.2938602157404611E-2</v>
      </c>
      <c r="H406" s="11">
        <f>E406/MAX($E$2:E406)-1</f>
        <v>-1.338637959279132E-3</v>
      </c>
    </row>
    <row r="407" spans="1:8" x14ac:dyDescent="0.25">
      <c r="A407" s="1">
        <v>41131</v>
      </c>
      <c r="B407" s="3">
        <v>40.512405000000001</v>
      </c>
      <c r="C407" s="11">
        <f t="shared" si="19"/>
        <v>4.4435761764757164E-4</v>
      </c>
      <c r="D407" s="3">
        <v>66.860000999999997</v>
      </c>
      <c r="E407" s="58">
        <f t="shared" si="18"/>
        <v>10668.60001</v>
      </c>
      <c r="F407" s="11">
        <f t="shared" si="20"/>
        <v>3.7495547514986927E-5</v>
      </c>
      <c r="G407" s="11">
        <f>B407/MAX($B$2:B407)-1</f>
        <v>-1.249999390618739E-2</v>
      </c>
      <c r="H407" s="11">
        <f>E407/MAX($E$2:E407)-1</f>
        <v>-1.3011926047273858E-3</v>
      </c>
    </row>
    <row r="408" spans="1:8" x14ac:dyDescent="0.25">
      <c r="A408" s="1">
        <v>41134</v>
      </c>
      <c r="B408" s="3">
        <v>40.206515000000003</v>
      </c>
      <c r="C408" s="11">
        <f t="shared" si="19"/>
        <v>-7.5505268077764821E-3</v>
      </c>
      <c r="D408" s="3">
        <v>67.019997000000004</v>
      </c>
      <c r="E408" s="58">
        <f t="shared" si="18"/>
        <v>10670.19997</v>
      </c>
      <c r="F408" s="11">
        <f t="shared" si="20"/>
        <v>1.4996906796579352E-4</v>
      </c>
      <c r="G408" s="11">
        <f>B408/MAX($B$2:B408)-1</f>
        <v>-1.9956139174878151E-2</v>
      </c>
      <c r="H408" s="11">
        <f>E408/MAX($E$2:E408)-1</f>
        <v>-1.1514186754036926E-3</v>
      </c>
    </row>
    <row r="409" spans="1:8" x14ac:dyDescent="0.25">
      <c r="A409" s="1">
        <v>41135</v>
      </c>
      <c r="B409" s="3">
        <v>40.458427</v>
      </c>
      <c r="C409" s="11">
        <f t="shared" si="19"/>
        <v>6.2654522531981997E-3</v>
      </c>
      <c r="D409" s="3">
        <v>67.050003000000004</v>
      </c>
      <c r="E409" s="58">
        <f t="shared" si="18"/>
        <v>10670.500029999999</v>
      </c>
      <c r="F409" s="11">
        <f t="shared" si="20"/>
        <v>2.8121309895148636E-5</v>
      </c>
      <c r="G409" s="11">
        <f>B409/MAX($B$2:B409)-1</f>
        <v>-1.3815721158838334E-2</v>
      </c>
      <c r="H409" s="11">
        <f>E409/MAX($E$2:E409)-1</f>
        <v>-1.1233297449099178E-3</v>
      </c>
    </row>
    <row r="410" spans="1:8" x14ac:dyDescent="0.25">
      <c r="A410" s="1">
        <v>41136</v>
      </c>
      <c r="B410" s="3">
        <v>40.521403999999997</v>
      </c>
      <c r="C410" s="11">
        <f t="shared" si="19"/>
        <v>1.5565854797072686E-3</v>
      </c>
      <c r="D410" s="3">
        <v>67.220000999999996</v>
      </c>
      <c r="E410" s="58">
        <f t="shared" si="18"/>
        <v>10672.20001</v>
      </c>
      <c r="F410" s="11">
        <f t="shared" si="20"/>
        <v>1.5931587041111072E-4</v>
      </c>
      <c r="G410" s="11">
        <f>B410/MAX($B$2:B410)-1</f>
        <v>-1.2280641030078532E-2</v>
      </c>
      <c r="H410" s="11">
        <f>E410/MAX($E$2:E410)-1</f>
        <v>-9.6419283875492923E-4</v>
      </c>
    </row>
    <row r="411" spans="1:8" x14ac:dyDescent="0.25">
      <c r="A411" s="1">
        <v>41137</v>
      </c>
      <c r="B411" s="3">
        <v>40.404445000000003</v>
      </c>
      <c r="C411" s="11">
        <f t="shared" si="19"/>
        <v>-2.8863511244574414E-3</v>
      </c>
      <c r="D411" s="3">
        <v>68.019997000000004</v>
      </c>
      <c r="E411" s="58">
        <f t="shared" si="18"/>
        <v>10680.19997</v>
      </c>
      <c r="F411" s="11">
        <f t="shared" si="20"/>
        <v>7.4960739046336434E-4</v>
      </c>
      <c r="G411" s="11">
        <f>B411/MAX($B$2:B411)-1</f>
        <v>-1.5131545912489774E-2</v>
      </c>
      <c r="H411" s="11">
        <f>E411/MAX($E$2:E411)-1</f>
        <v>-2.1530821436932523E-4</v>
      </c>
    </row>
    <row r="412" spans="1:8" x14ac:dyDescent="0.25">
      <c r="A412" s="1">
        <v>41138</v>
      </c>
      <c r="B412" s="3">
        <v>40.629364000000002</v>
      </c>
      <c r="C412" s="11">
        <f t="shared" si="19"/>
        <v>5.5666895065629501E-3</v>
      </c>
      <c r="D412" s="3">
        <v>68.319999999999993</v>
      </c>
      <c r="E412" s="58">
        <f t="shared" si="18"/>
        <v>10683.2</v>
      </c>
      <c r="F412" s="11">
        <f t="shared" si="20"/>
        <v>2.80896425949697E-4</v>
      </c>
      <c r="G412" s="11">
        <f>B412/MAX($B$2:B412)-1</f>
        <v>-9.6490890237760363E-3</v>
      </c>
      <c r="H412" s="11">
        <f>E412/MAX($E$2:E412)-1</f>
        <v>0</v>
      </c>
    </row>
    <row r="413" spans="1:8" x14ac:dyDescent="0.25">
      <c r="A413" s="1">
        <v>41141</v>
      </c>
      <c r="B413" s="3">
        <v>40.872276999999997</v>
      </c>
      <c r="C413" s="11">
        <f t="shared" si="19"/>
        <v>5.9787546760513991E-3</v>
      </c>
      <c r="D413" s="3">
        <v>68.419998000000007</v>
      </c>
      <c r="E413" s="58">
        <f t="shared" si="18"/>
        <v>10684.199979999999</v>
      </c>
      <c r="F413" s="11">
        <f t="shared" si="20"/>
        <v>9.3603040287431314E-5</v>
      </c>
      <c r="G413" s="11">
        <f>B413/MAX($B$2:B413)-1</f>
        <v>-3.7280238838450774E-3</v>
      </c>
      <c r="H413" s="11">
        <f>E413/MAX($E$2:E413)-1</f>
        <v>0</v>
      </c>
    </row>
    <row r="414" spans="1:8" x14ac:dyDescent="0.25">
      <c r="A414" s="1">
        <v>41142</v>
      </c>
      <c r="B414" s="3">
        <v>40.773311999999997</v>
      </c>
      <c r="C414" s="11">
        <f t="shared" si="19"/>
        <v>-2.4213233825949986E-3</v>
      </c>
      <c r="D414" s="3">
        <v>68.150002000000001</v>
      </c>
      <c r="E414" s="58">
        <f t="shared" si="18"/>
        <v>10681.500019999999</v>
      </c>
      <c r="F414" s="11">
        <f t="shared" si="20"/>
        <v>-2.5270586520788048E-4</v>
      </c>
      <c r="G414" s="11">
        <f>B414/MAX($B$2:B414)-1</f>
        <v>-6.1403205150393214E-3</v>
      </c>
      <c r="H414" s="11">
        <f>E414/MAX($E$2:E414)-1</f>
        <v>-2.5270586520786953E-4</v>
      </c>
    </row>
    <row r="415" spans="1:8" x14ac:dyDescent="0.25">
      <c r="A415" s="1">
        <v>41143</v>
      </c>
      <c r="B415" s="3">
        <v>40.782310000000003</v>
      </c>
      <c r="C415" s="11">
        <f t="shared" si="19"/>
        <v>2.2068356870311127E-4</v>
      </c>
      <c r="D415" s="3">
        <v>68.430000000000007</v>
      </c>
      <c r="E415" s="58">
        <f t="shared" si="18"/>
        <v>10684.3</v>
      </c>
      <c r="F415" s="11">
        <f t="shared" si="20"/>
        <v>2.6213359497796247E-4</v>
      </c>
      <c r="G415" s="11">
        <f>B415/MAX($B$2:B415)-1</f>
        <v>-5.9209920141803929E-3</v>
      </c>
      <c r="H415" s="11">
        <f>E415/MAX($E$2:E415)-1</f>
        <v>0</v>
      </c>
    </row>
    <row r="416" spans="1:8" x14ac:dyDescent="0.25">
      <c r="A416" s="1">
        <v>41144</v>
      </c>
      <c r="B416" s="3">
        <v>40.188521000000001</v>
      </c>
      <c r="C416" s="11">
        <f t="shared" si="19"/>
        <v>-1.4559964847503758E-2</v>
      </c>
      <c r="D416" s="3">
        <v>67.870002999999997</v>
      </c>
      <c r="E416" s="58">
        <f t="shared" si="18"/>
        <v>10678.70003</v>
      </c>
      <c r="F416" s="11">
        <f t="shared" si="20"/>
        <v>-5.2413073388048843E-4</v>
      </c>
      <c r="G416" s="11">
        <f>B416/MAX($B$2:B416)-1</f>
        <v>-2.0394747426095372E-2</v>
      </c>
      <c r="H416" s="11">
        <f>E416/MAX($E$2:E416)-1</f>
        <v>-5.2413073388046794E-4</v>
      </c>
    </row>
    <row r="417" spans="1:8" x14ac:dyDescent="0.25">
      <c r="A417" s="1">
        <v>41145</v>
      </c>
      <c r="B417" s="3">
        <v>40.656353000000003</v>
      </c>
      <c r="C417" s="11">
        <f t="shared" si="19"/>
        <v>1.164093597771367E-2</v>
      </c>
      <c r="D417" s="3">
        <v>68.290001000000004</v>
      </c>
      <c r="E417" s="58">
        <f t="shared" si="18"/>
        <v>10682.900009999999</v>
      </c>
      <c r="F417" s="11">
        <f t="shared" si="20"/>
        <v>3.9330442733668717E-4</v>
      </c>
      <c r="G417" s="11">
        <f>B417/MAX($B$2:B417)-1</f>
        <v>-8.991225397450453E-3</v>
      </c>
      <c r="H417" s="11">
        <f>E417/MAX($E$2:E417)-1</f>
        <v>-1.3103244948198256E-4</v>
      </c>
    </row>
    <row r="418" spans="1:8" x14ac:dyDescent="0.25">
      <c r="A418" s="1">
        <v>41148</v>
      </c>
      <c r="B418" s="3">
        <v>40.791305999999999</v>
      </c>
      <c r="C418" s="11">
        <f t="shared" si="19"/>
        <v>3.3193582316642092E-3</v>
      </c>
      <c r="D418" s="3">
        <v>68.400002000000001</v>
      </c>
      <c r="E418" s="58">
        <f t="shared" si="18"/>
        <v>10684.000019999999</v>
      </c>
      <c r="F418" s="11">
        <f t="shared" si="20"/>
        <v>1.0296923110488902E-4</v>
      </c>
      <c r="G418" s="11">
        <f>B418/MAX($B$2:B418)-1</f>
        <v>-5.7017122638221007E-3</v>
      </c>
      <c r="H418" s="11">
        <f>E418/MAX($E$2:E418)-1</f>
        <v>-2.8076710687607864E-5</v>
      </c>
    </row>
    <row r="419" spans="1:8" x14ac:dyDescent="0.25">
      <c r="A419" s="1">
        <v>41149</v>
      </c>
      <c r="B419" s="3">
        <v>40.476421000000002</v>
      </c>
      <c r="C419" s="11">
        <f t="shared" si="19"/>
        <v>-7.7194145242615369E-3</v>
      </c>
      <c r="D419" s="3">
        <v>68.400002000000001</v>
      </c>
      <c r="E419" s="58">
        <f t="shared" si="18"/>
        <v>10684.000019999999</v>
      </c>
      <c r="F419" s="11">
        <f t="shared" si="20"/>
        <v>0</v>
      </c>
      <c r="G419" s="11">
        <f>B419/MAX($B$2:B419)-1</f>
        <v>-1.3377112907621114E-2</v>
      </c>
      <c r="H419" s="11">
        <f>E419/MAX($E$2:E419)-1</f>
        <v>-2.8076710687607864E-5</v>
      </c>
    </row>
    <row r="420" spans="1:8" x14ac:dyDescent="0.25">
      <c r="A420" s="1">
        <v>41150</v>
      </c>
      <c r="B420" s="3">
        <v>40.539397999999998</v>
      </c>
      <c r="C420" s="11">
        <f t="shared" si="19"/>
        <v>1.5558934916700394E-3</v>
      </c>
      <c r="D420" s="3">
        <v>68.400002000000001</v>
      </c>
      <c r="E420" s="58">
        <f t="shared" si="18"/>
        <v>10684.000019999999</v>
      </c>
      <c r="F420" s="11">
        <f t="shared" si="20"/>
        <v>0</v>
      </c>
      <c r="G420" s="11">
        <f>B420/MAX($B$2:B420)-1</f>
        <v>-1.1842032778861311E-2</v>
      </c>
      <c r="H420" s="11">
        <f>E420/MAX($E$2:E420)-1</f>
        <v>-2.8076710687607864E-5</v>
      </c>
    </row>
    <row r="421" spans="1:8" x14ac:dyDescent="0.25">
      <c r="A421" s="1">
        <v>41151</v>
      </c>
      <c r="B421" s="3">
        <v>40.125543999999998</v>
      </c>
      <c r="C421" s="11">
        <f t="shared" si="19"/>
        <v>-1.0208686374671884E-2</v>
      </c>
      <c r="D421" s="3">
        <v>67.709998999999996</v>
      </c>
      <c r="E421" s="58">
        <f t="shared" si="18"/>
        <v>10677.099990000001</v>
      </c>
      <c r="F421" s="11">
        <f t="shared" si="20"/>
        <v>-6.4582834023608311E-4</v>
      </c>
      <c r="G421" s="11">
        <f>B421/MAX($B$2:B421)-1</f>
        <v>-2.1929827554855286E-2</v>
      </c>
      <c r="H421" s="11">
        <f>E421/MAX($E$2:E421)-1</f>
        <v>-6.7388691818826008E-4</v>
      </c>
    </row>
    <row r="422" spans="1:8" x14ac:dyDescent="0.25">
      <c r="A422" s="1">
        <v>41152</v>
      </c>
      <c r="B422" s="3">
        <v>40.314478999999999</v>
      </c>
      <c r="C422" s="11">
        <f t="shared" si="19"/>
        <v>4.7085965987152907E-3</v>
      </c>
      <c r="D422" s="3">
        <v>68.160004000000001</v>
      </c>
      <c r="E422" s="58">
        <f t="shared" si="18"/>
        <v>10681.600039999999</v>
      </c>
      <c r="F422" s="11">
        <f t="shared" si="20"/>
        <v>4.2146744005520329E-4</v>
      </c>
      <c r="G422" s="11">
        <f>B422/MAX($B$2:B422)-1</f>
        <v>-1.732448966757516E-2</v>
      </c>
      <c r="H422" s="11">
        <f>E422/MAX($E$2:E422)-1</f>
        <v>-2.5270349952732918E-4</v>
      </c>
    </row>
    <row r="423" spans="1:8" x14ac:dyDescent="0.25">
      <c r="A423" s="1">
        <v>41156</v>
      </c>
      <c r="B423" s="3">
        <v>40.422438999999997</v>
      </c>
      <c r="C423" s="11">
        <f t="shared" si="19"/>
        <v>2.6779460550637032E-3</v>
      </c>
      <c r="D423" s="3">
        <v>68.089995999999999</v>
      </c>
      <c r="E423" s="58">
        <f t="shared" si="18"/>
        <v>10680.899960000001</v>
      </c>
      <c r="F423" s="11">
        <f t="shared" si="20"/>
        <v>-6.5540742714300949E-5</v>
      </c>
      <c r="G423" s="11">
        <f>B423/MAX($B$2:B423)-1</f>
        <v>-1.4692937661272776E-2</v>
      </c>
      <c r="H423" s="11">
        <f>E423/MAX($E$2:E423)-1</f>
        <v>-3.182276798665562E-4</v>
      </c>
    </row>
    <row r="424" spans="1:8" x14ac:dyDescent="0.25">
      <c r="A424" s="1">
        <v>41157</v>
      </c>
      <c r="B424" s="3">
        <v>40.296484999999997</v>
      </c>
      <c r="C424" s="11">
        <f t="shared" si="19"/>
        <v>-3.1159426080153187E-3</v>
      </c>
      <c r="D424" s="3">
        <v>68.019997000000004</v>
      </c>
      <c r="E424" s="58">
        <f t="shared" si="18"/>
        <v>10680.19997</v>
      </c>
      <c r="F424" s="11">
        <f t="shared" si="20"/>
        <v>-6.5536612328777978E-5</v>
      </c>
      <c r="G424" s="11">
        <f>B424/MAX($B$2:B424)-1</f>
        <v>-1.7763097918792381E-2</v>
      </c>
      <c r="H424" s="11">
        <f>E424/MAX($E$2:E424)-1</f>
        <v>-3.8374343663127863E-4</v>
      </c>
    </row>
    <row r="425" spans="1:8" x14ac:dyDescent="0.25">
      <c r="A425" s="1">
        <v>41158</v>
      </c>
      <c r="B425" s="3">
        <v>40.881272000000003</v>
      </c>
      <c r="C425" s="11">
        <f t="shared" si="19"/>
        <v>1.4512109430884747E-2</v>
      </c>
      <c r="D425" s="3">
        <v>69.529999000000004</v>
      </c>
      <c r="E425" s="58">
        <f t="shared" si="18"/>
        <v>10695.29999</v>
      </c>
      <c r="F425" s="11">
        <f t="shared" si="20"/>
        <v>1.413833078258352E-3</v>
      </c>
      <c r="G425" s="11">
        <f>B425/MAX($B$2:B425)-1</f>
        <v>-3.5087685087367149E-3</v>
      </c>
      <c r="H425" s="11">
        <f>E425/MAX($E$2:E425)-1</f>
        <v>0</v>
      </c>
    </row>
    <row r="426" spans="1:8" x14ac:dyDescent="0.25">
      <c r="A426" s="1">
        <v>41159</v>
      </c>
      <c r="B426" s="3">
        <v>40.431434000000003</v>
      </c>
      <c r="C426" s="11">
        <f t="shared" si="19"/>
        <v>-1.1003522590980039E-2</v>
      </c>
      <c r="D426" s="3">
        <v>69.430000000000007</v>
      </c>
      <c r="E426" s="58">
        <f t="shared" si="18"/>
        <v>10694.3</v>
      </c>
      <c r="F426" s="11">
        <f t="shared" si="20"/>
        <v>-9.3498078682714226E-5</v>
      </c>
      <c r="G426" s="11">
        <f>B426/MAX($B$2:B426)-1</f>
        <v>-1.4473682286164302E-2</v>
      </c>
      <c r="H426" s="11">
        <f>E426/MAX($E$2:E426)-1</f>
        <v>-9.3498078682752173E-5</v>
      </c>
    </row>
    <row r="427" spans="1:8" x14ac:dyDescent="0.25">
      <c r="A427" s="1">
        <v>41162</v>
      </c>
      <c r="B427" s="3">
        <v>40.098554999999998</v>
      </c>
      <c r="C427" s="11">
        <f t="shared" si="19"/>
        <v>-8.233173228533161E-3</v>
      </c>
      <c r="D427" s="3">
        <v>68.540001000000004</v>
      </c>
      <c r="E427" s="58">
        <f t="shared" si="18"/>
        <v>10685.400009999999</v>
      </c>
      <c r="F427" s="11">
        <f t="shared" si="20"/>
        <v>-8.322180974911765E-4</v>
      </c>
      <c r="G427" s="11">
        <f>B427/MAX($B$2:B427)-1</f>
        <v>-2.2587691181180758E-2</v>
      </c>
      <c r="H427" s="11">
        <f>E427/MAX($E$2:E427)-1</f>
        <v>-9.2563836538073208E-4</v>
      </c>
    </row>
    <row r="428" spans="1:8" x14ac:dyDescent="0.25">
      <c r="A428" s="1">
        <v>41163</v>
      </c>
      <c r="B428" s="3">
        <v>40.332473</v>
      </c>
      <c r="C428" s="11">
        <f t="shared" si="19"/>
        <v>5.8335767959718935E-3</v>
      </c>
      <c r="D428" s="3">
        <v>68.430000000000007</v>
      </c>
      <c r="E428" s="58">
        <f t="shared" si="18"/>
        <v>10684.3</v>
      </c>
      <c r="F428" s="11">
        <f t="shared" si="20"/>
        <v>-1.0294514000137196E-4</v>
      </c>
      <c r="G428" s="11">
        <f>B428/MAX($B$2:B428)-1</f>
        <v>-1.688588141635794E-2</v>
      </c>
      <c r="H428" s="11">
        <f>E428/MAX($E$2:E428)-1</f>
        <v>-1.0284882154110164E-3</v>
      </c>
    </row>
    <row r="429" spans="1:8" x14ac:dyDescent="0.25">
      <c r="A429" s="1">
        <v>41164</v>
      </c>
      <c r="B429" s="3">
        <v>40.341467999999999</v>
      </c>
      <c r="C429" s="11">
        <f t="shared" si="19"/>
        <v>2.2302128609864202E-4</v>
      </c>
      <c r="D429" s="3">
        <v>68.629997000000003</v>
      </c>
      <c r="E429" s="58">
        <f t="shared" si="18"/>
        <v>10686.29997</v>
      </c>
      <c r="F429" s="11">
        <f t="shared" si="20"/>
        <v>1.871877427628163E-4</v>
      </c>
      <c r="G429" s="11">
        <f>B429/MAX($B$2:B429)-1</f>
        <v>-1.6666626041249688E-2</v>
      </c>
      <c r="H429" s="11">
        <f>E429/MAX($E$2:E429)-1</f>
        <v>-8.4149299303570846E-4</v>
      </c>
    </row>
    <row r="430" spans="1:8" x14ac:dyDescent="0.25">
      <c r="A430" s="1">
        <v>41165</v>
      </c>
      <c r="B430" s="3">
        <v>41.157362999999997</v>
      </c>
      <c r="C430" s="11">
        <f t="shared" si="19"/>
        <v>2.0224722610490964E-2</v>
      </c>
      <c r="D430" s="3">
        <v>69.559997999999993</v>
      </c>
      <c r="E430" s="58">
        <f t="shared" si="18"/>
        <v>10695.599979999999</v>
      </c>
      <c r="F430" s="11">
        <f t="shared" si="20"/>
        <v>8.7027409169752325E-4</v>
      </c>
      <c r="G430" s="11">
        <f>B430/MAX($B$2:B430)-1</f>
        <v>0</v>
      </c>
      <c r="H430" s="11">
        <f>E430/MAX($E$2:E430)-1</f>
        <v>0</v>
      </c>
    </row>
    <row r="431" spans="1:8" x14ac:dyDescent="0.25">
      <c r="A431" s="1">
        <v>41166</v>
      </c>
      <c r="B431" s="3">
        <v>39.960717000000002</v>
      </c>
      <c r="C431" s="11">
        <f t="shared" si="19"/>
        <v>-2.9074894812867243E-2</v>
      </c>
      <c r="D431" s="3">
        <v>70.180000000000007</v>
      </c>
      <c r="E431" s="58">
        <f t="shared" si="18"/>
        <v>10701.8</v>
      </c>
      <c r="F431" s="11">
        <f t="shared" si="20"/>
        <v>5.7967949545549688E-4</v>
      </c>
      <c r="G431" s="11">
        <f>B431/MAX($B$2:B431)-1</f>
        <v>-2.9074894812867291E-2</v>
      </c>
      <c r="H431" s="11">
        <f>E431/MAX($E$2:E431)-1</f>
        <v>0</v>
      </c>
    </row>
    <row r="432" spans="1:8" x14ac:dyDescent="0.25">
      <c r="A432" s="1">
        <v>41169</v>
      </c>
      <c r="B432" s="3">
        <v>39.915387000000003</v>
      </c>
      <c r="C432" s="11">
        <f t="shared" si="19"/>
        <v>-1.1343640305553043E-3</v>
      </c>
      <c r="D432" s="3">
        <v>70.209998999999996</v>
      </c>
      <c r="E432" s="58">
        <f t="shared" si="18"/>
        <v>10702.099990000001</v>
      </c>
      <c r="F432" s="11">
        <f t="shared" si="20"/>
        <v>2.8031732979624367E-5</v>
      </c>
      <c r="G432" s="11">
        <f>B432/MAX($B$2:B432)-1</f>
        <v>-3.0176277328554657E-2</v>
      </c>
      <c r="H432" s="11">
        <f>E432/MAX($E$2:E432)-1</f>
        <v>0</v>
      </c>
    </row>
    <row r="433" spans="1:8" x14ac:dyDescent="0.25">
      <c r="A433" s="1">
        <v>41170</v>
      </c>
      <c r="B433" s="3">
        <v>40.223613999999998</v>
      </c>
      <c r="C433" s="11">
        <f t="shared" si="19"/>
        <v>7.722009559872115E-3</v>
      </c>
      <c r="D433" s="3">
        <v>70.269997000000004</v>
      </c>
      <c r="E433" s="58">
        <f t="shared" si="18"/>
        <v>10702.69997</v>
      </c>
      <c r="F433" s="11">
        <f t="shared" si="20"/>
        <v>5.6061894446853325E-5</v>
      </c>
      <c r="G433" s="11">
        <f>B433/MAX($B$2:B433)-1</f>
        <v>-2.2687289270694966E-2</v>
      </c>
      <c r="H433" s="11">
        <f>E433/MAX($E$2:E433)-1</f>
        <v>0</v>
      </c>
    </row>
    <row r="434" spans="1:8" x14ac:dyDescent="0.25">
      <c r="A434" s="1">
        <v>41171</v>
      </c>
      <c r="B434" s="3">
        <v>40.513710000000003</v>
      </c>
      <c r="C434" s="11">
        <f t="shared" si="19"/>
        <v>7.212081937739495E-3</v>
      </c>
      <c r="D434" s="3">
        <v>70.400002000000001</v>
      </c>
      <c r="E434" s="58">
        <f t="shared" si="18"/>
        <v>10704.000019999999</v>
      </c>
      <c r="F434" s="11">
        <f t="shared" si="20"/>
        <v>1.2146934919636248E-4</v>
      </c>
      <c r="G434" s="11">
        <f>B434/MAX($B$2:B434)-1</f>
        <v>-1.5638829922120956E-2</v>
      </c>
      <c r="H434" s="11">
        <f>E434/MAX($E$2:E434)-1</f>
        <v>0</v>
      </c>
    </row>
    <row r="435" spans="1:8" x14ac:dyDescent="0.25">
      <c r="A435" s="1">
        <v>41172</v>
      </c>
      <c r="B435" s="3">
        <v>40.305204000000003</v>
      </c>
      <c r="C435" s="11">
        <f t="shared" si="19"/>
        <v>-5.146554092429448E-3</v>
      </c>
      <c r="D435" s="3">
        <v>70.330001999999993</v>
      </c>
      <c r="E435" s="58">
        <f t="shared" si="18"/>
        <v>10703.300020000001</v>
      </c>
      <c r="F435" s="11">
        <f t="shared" si="20"/>
        <v>-6.5396113480099621E-5</v>
      </c>
      <c r="G435" s="11">
        <f>B435/MAX($B$2:B435)-1</f>
        <v>-2.0704897930413857E-2</v>
      </c>
      <c r="H435" s="11">
        <f>E435/MAX($E$2:E435)-1</f>
        <v>-6.5396113480109541E-5</v>
      </c>
    </row>
    <row r="436" spans="1:8" x14ac:dyDescent="0.25">
      <c r="A436" s="1">
        <v>41173</v>
      </c>
      <c r="B436" s="3">
        <v>39.679685999999997</v>
      </c>
      <c r="C436" s="11">
        <f t="shared" si="19"/>
        <v>-1.5519534400570374E-2</v>
      </c>
      <c r="D436" s="3">
        <v>70.150002000000001</v>
      </c>
      <c r="E436" s="58">
        <f t="shared" si="18"/>
        <v>10701.500019999999</v>
      </c>
      <c r="F436" s="11">
        <f t="shared" si="20"/>
        <v>-1.6817243248695661E-4</v>
      </c>
      <c r="G436" s="11">
        <f>B436/MAX($B$2:B436)-1</f>
        <v>-3.5903101955292893E-2</v>
      </c>
      <c r="H436" s="11">
        <f>E436/MAX($E$2:E436)-1</f>
        <v>-2.3355754814358143E-4</v>
      </c>
    </row>
    <row r="437" spans="1:8" x14ac:dyDescent="0.25">
      <c r="A437" s="1">
        <v>41176</v>
      </c>
      <c r="B437" s="3">
        <v>39.770339</v>
      </c>
      <c r="C437" s="11">
        <f t="shared" si="19"/>
        <v>2.2846198934135518E-3</v>
      </c>
      <c r="D437" s="3">
        <v>69.739998</v>
      </c>
      <c r="E437" s="58">
        <f t="shared" si="18"/>
        <v>10697.39998</v>
      </c>
      <c r="F437" s="11">
        <f t="shared" si="20"/>
        <v>-3.8312759821864241E-4</v>
      </c>
      <c r="G437" s="11">
        <f>B437/MAX($B$2:B437)-1</f>
        <v>-3.3700507002841662E-2</v>
      </c>
      <c r="H437" s="11">
        <f>E437/MAX($E$2:E437)-1</f>
        <v>-6.1659566401972565E-4</v>
      </c>
    </row>
    <row r="438" spans="1:8" x14ac:dyDescent="0.25">
      <c r="A438" s="1">
        <v>41177</v>
      </c>
      <c r="B438" s="3">
        <v>39.60716</v>
      </c>
      <c r="C438" s="11">
        <f t="shared" si="19"/>
        <v>-4.103032664619719E-3</v>
      </c>
      <c r="D438" s="3">
        <v>68.760002</v>
      </c>
      <c r="E438" s="58">
        <f t="shared" si="18"/>
        <v>10687.60002</v>
      </c>
      <c r="F438" s="11">
        <f t="shared" si="20"/>
        <v>-9.1610671923293674E-4</v>
      </c>
      <c r="G438" s="11">
        <f>B438/MAX($B$2:B438)-1</f>
        <v>-3.7665265386414459E-2</v>
      </c>
      <c r="H438" s="11">
        <f>E438/MAX($E$2:E438)-1</f>
        <v>-1.5321375158218187E-3</v>
      </c>
    </row>
    <row r="439" spans="1:8" x14ac:dyDescent="0.25">
      <c r="A439" s="1">
        <v>41178</v>
      </c>
      <c r="B439" s="3">
        <v>39.851928999999998</v>
      </c>
      <c r="C439" s="11">
        <f t="shared" si="19"/>
        <v>6.1799179744267962E-3</v>
      </c>
      <c r="D439" s="3">
        <v>68.199996999999996</v>
      </c>
      <c r="E439" s="58">
        <f t="shared" si="18"/>
        <v>10681.999970000001</v>
      </c>
      <c r="F439" s="11">
        <f t="shared" si="20"/>
        <v>-5.239763828660853E-4</v>
      </c>
      <c r="G439" s="11">
        <f>B439/MAX($B$2:B439)-1</f>
        <v>-3.1718115662560775E-2</v>
      </c>
      <c r="H439" s="11">
        <f>E439/MAX($E$2:E439)-1</f>
        <v>-2.0553110948142717E-3</v>
      </c>
    </row>
    <row r="440" spans="1:8" x14ac:dyDescent="0.25">
      <c r="A440" s="1">
        <v>41179</v>
      </c>
      <c r="B440" s="3">
        <v>40.250813000000001</v>
      </c>
      <c r="C440" s="11">
        <f t="shared" si="19"/>
        <v>1.0009151627265081E-2</v>
      </c>
      <c r="D440" s="3">
        <v>69.139999000000003</v>
      </c>
      <c r="E440" s="58">
        <f t="shared" si="18"/>
        <v>10691.39999</v>
      </c>
      <c r="F440" s="11">
        <f t="shared" si="20"/>
        <v>8.7998689631143396E-4</v>
      </c>
      <c r="G440" s="11">
        <f>B440/MAX($B$2:B440)-1</f>
        <v>-2.2026435464293392E-2</v>
      </c>
      <c r="H440" s="11">
        <f>E440/MAX($E$2:E440)-1</f>
        <v>-1.1771328453341612E-3</v>
      </c>
    </row>
    <row r="441" spans="1:8" x14ac:dyDescent="0.25">
      <c r="A441" s="1">
        <v>41180</v>
      </c>
      <c r="B441" s="3">
        <v>40.368662</v>
      </c>
      <c r="C441" s="11">
        <f t="shared" si="19"/>
        <v>2.9278663265758049E-3</v>
      </c>
      <c r="D441" s="3">
        <v>68.569999999999993</v>
      </c>
      <c r="E441" s="58">
        <f t="shared" si="18"/>
        <v>10685.7</v>
      </c>
      <c r="F441" s="11">
        <f t="shared" si="20"/>
        <v>-5.3313784961095271E-4</v>
      </c>
      <c r="G441" s="11">
        <f>B441/MAX($B$2:B441)-1</f>
        <v>-1.9163059596407961E-2</v>
      </c>
      <c r="H441" s="11">
        <f>E441/MAX($E$2:E441)-1</f>
        <v>-1.7096431208712959E-3</v>
      </c>
    </row>
    <row r="442" spans="1:8" x14ac:dyDescent="0.25">
      <c r="A442" s="1">
        <v>41183</v>
      </c>
      <c r="B442" s="3">
        <v>40.459319000000001</v>
      </c>
      <c r="C442" s="11">
        <f t="shared" si="19"/>
        <v>2.2457271434956206E-3</v>
      </c>
      <c r="D442" s="3">
        <v>68.470000999999996</v>
      </c>
      <c r="E442" s="58">
        <f t="shared" si="18"/>
        <v>10684.70001</v>
      </c>
      <c r="F442" s="11">
        <f t="shared" si="20"/>
        <v>-9.3582076981409975E-5</v>
      </c>
      <c r="G442" s="11">
        <f>B442/MAX($B$2:B442)-1</f>
        <v>-1.696036745600038E-2</v>
      </c>
      <c r="H442" s="11">
        <f>E442/MAX($E$2:E442)-1</f>
        <v>-1.8030652058985686E-3</v>
      </c>
    </row>
    <row r="443" spans="1:8" x14ac:dyDescent="0.25">
      <c r="A443" s="1">
        <v>41184</v>
      </c>
      <c r="B443" s="3">
        <v>40.477449999999997</v>
      </c>
      <c r="C443" s="11">
        <f t="shared" si="19"/>
        <v>4.481291442398422E-4</v>
      </c>
      <c r="D443" s="3">
        <v>68.669998000000007</v>
      </c>
      <c r="E443" s="58">
        <f t="shared" si="18"/>
        <v>10686.699979999999</v>
      </c>
      <c r="F443" s="11">
        <f t="shared" si="20"/>
        <v>1.8718073489448758E-4</v>
      </c>
      <c r="G443" s="11">
        <f>B443/MAX($B$2:B443)-1</f>
        <v>-1.6519838746714588E-2</v>
      </c>
      <c r="H443" s="11">
        <f>E443/MAX($E$2:E443)-1</f>
        <v>-1.616221970074383E-3</v>
      </c>
    </row>
    <row r="444" spans="1:8" x14ac:dyDescent="0.25">
      <c r="A444" s="1">
        <v>41185</v>
      </c>
      <c r="B444" s="3">
        <v>40.160156000000001</v>
      </c>
      <c r="C444" s="11">
        <f t="shared" si="19"/>
        <v>-7.8387843107704872E-3</v>
      </c>
      <c r="D444" s="3">
        <v>69.110000999999997</v>
      </c>
      <c r="E444" s="58">
        <f t="shared" si="18"/>
        <v>10691.10001</v>
      </c>
      <c r="F444" s="11">
        <f t="shared" si="20"/>
        <v>4.117295337415E-4</v>
      </c>
      <c r="G444" s="11">
        <f>B444/MAX($B$2:B444)-1</f>
        <v>-2.4229127604700862E-2</v>
      </c>
      <c r="H444" s="11">
        <f>E444/MAX($E$2:E444)-1</f>
        <v>-1.2051578826509646E-3</v>
      </c>
    </row>
    <row r="445" spans="1:8" x14ac:dyDescent="0.25">
      <c r="A445" s="1">
        <v>41186</v>
      </c>
      <c r="B445" s="3">
        <v>39.661554000000002</v>
      </c>
      <c r="C445" s="11">
        <f t="shared" si="19"/>
        <v>-1.2415340219295917E-2</v>
      </c>
      <c r="D445" s="3">
        <v>69.349997999999999</v>
      </c>
      <c r="E445" s="58">
        <f t="shared" si="18"/>
        <v>10693.499980000001</v>
      </c>
      <c r="F445" s="11">
        <f t="shared" si="20"/>
        <v>2.2448298096131963E-4</v>
      </c>
      <c r="G445" s="11">
        <f>B445/MAX($B$2:B445)-1</f>
        <v>-3.6343654961567773E-2</v>
      </c>
      <c r="H445" s="11">
        <f>E445/MAX($E$2:E445)-1</f>
        <v>-9.8094543912374821E-4</v>
      </c>
    </row>
    <row r="446" spans="1:8" x14ac:dyDescent="0.25">
      <c r="A446" s="1">
        <v>41187</v>
      </c>
      <c r="B446" s="3">
        <v>39.906323</v>
      </c>
      <c r="C446" s="11">
        <f t="shared" si="19"/>
        <v>6.1714425007148733E-3</v>
      </c>
      <c r="D446" s="3">
        <v>68.980002999999996</v>
      </c>
      <c r="E446" s="58">
        <f t="shared" si="18"/>
        <v>10689.80003</v>
      </c>
      <c r="F446" s="11">
        <f t="shared" si="20"/>
        <v>-3.4599990713238602E-4</v>
      </c>
      <c r="G446" s="11">
        <f>B446/MAX($B$2:B446)-1</f>
        <v>-3.0396505237713978E-2</v>
      </c>
      <c r="H446" s="11">
        <f>E446/MAX($E$2:E446)-1</f>
        <v>-1.3266059392252894E-3</v>
      </c>
    </row>
    <row r="447" spans="1:8" x14ac:dyDescent="0.25">
      <c r="A447" s="1">
        <v>41190</v>
      </c>
      <c r="B447" s="3">
        <v>39.933517999999999</v>
      </c>
      <c r="C447" s="11">
        <f t="shared" si="19"/>
        <v>6.8147095386360127E-4</v>
      </c>
      <c r="D447" s="3">
        <v>68.349997999999999</v>
      </c>
      <c r="E447" s="58">
        <f t="shared" si="18"/>
        <v>10683.499980000001</v>
      </c>
      <c r="F447" s="11">
        <f t="shared" si="20"/>
        <v>-5.8935152971236902E-4</v>
      </c>
      <c r="G447" s="11">
        <f>B447/MAX($B$2:B447)-1</f>
        <v>-2.9735748619268865E-2</v>
      </c>
      <c r="H447" s="11">
        <f>E447/MAX($E$2:E447)-1</f>
        <v>-1.9151756316979629E-3</v>
      </c>
    </row>
    <row r="448" spans="1:8" x14ac:dyDescent="0.25">
      <c r="A448" s="1">
        <v>41191</v>
      </c>
      <c r="B448" s="3">
        <v>39.806601999999998</v>
      </c>
      <c r="C448" s="11">
        <f t="shared" si="19"/>
        <v>-3.1781822978882391E-3</v>
      </c>
      <c r="D448" s="3">
        <v>67.260002</v>
      </c>
      <c r="E448" s="58">
        <f t="shared" si="18"/>
        <v>10672.60002</v>
      </c>
      <c r="F448" s="11">
        <f t="shared" si="20"/>
        <v>-1.0202611522821051E-3</v>
      </c>
      <c r="G448" s="11">
        <f>B448/MAX($B$2:B448)-1</f>
        <v>-3.2819425287280879E-2</v>
      </c>
      <c r="H448" s="11">
        <f>E448/MAX($E$2:E448)-1</f>
        <v>-2.9334828046833072E-3</v>
      </c>
    </row>
    <row r="449" spans="1:8" x14ac:dyDescent="0.25">
      <c r="A449" s="1">
        <v>41192</v>
      </c>
      <c r="B449" s="3">
        <v>39.190148000000001</v>
      </c>
      <c r="C449" s="11">
        <f t="shared" si="19"/>
        <v>-1.5486225124164012E-2</v>
      </c>
      <c r="D449" s="3">
        <v>66.919998000000007</v>
      </c>
      <c r="E449" s="58">
        <f t="shared" si="18"/>
        <v>10669.199979999999</v>
      </c>
      <c r="F449" s="11">
        <f t="shared" si="20"/>
        <v>-3.1857654120166724E-4</v>
      </c>
      <c r="G449" s="11">
        <f>B449/MAX($B$2:B449)-1</f>
        <v>-4.7797401403000372E-2</v>
      </c>
      <c r="H449" s="11">
        <f>E449/MAX($E$2:E449)-1</f>
        <v>-3.2511248070793419E-3</v>
      </c>
    </row>
    <row r="450" spans="1:8" x14ac:dyDescent="0.25">
      <c r="A450" s="1">
        <v>41193</v>
      </c>
      <c r="B450" s="3">
        <v>39.353327</v>
      </c>
      <c r="C450" s="11">
        <f t="shared" si="19"/>
        <v>4.1637760592279343E-3</v>
      </c>
      <c r="D450" s="3">
        <v>66.709998999999996</v>
      </c>
      <c r="E450" s="58">
        <f t="shared" si="18"/>
        <v>10667.099990000001</v>
      </c>
      <c r="F450" s="11">
        <f t="shared" si="20"/>
        <v>-1.9682731638129793E-4</v>
      </c>
      <c r="G450" s="11">
        <f>B450/MAX($B$2:B450)-1</f>
        <v>-4.3832643019427575E-2</v>
      </c>
      <c r="H450" s="11">
        <f>E450/MAX($E$2:E450)-1</f>
        <v>-3.4473122132896439E-3</v>
      </c>
    </row>
    <row r="451" spans="1:8" x14ac:dyDescent="0.25">
      <c r="A451" s="1">
        <v>41194</v>
      </c>
      <c r="B451" s="3">
        <v>39.398654000000001</v>
      </c>
      <c r="C451" s="11">
        <f t="shared" si="19"/>
        <v>1.1517958824675825E-3</v>
      </c>
      <c r="D451" s="3">
        <v>66.680000000000007</v>
      </c>
      <c r="E451" s="58">
        <f t="shared" ref="E451:E514" si="21">10000+(10*D451)</f>
        <v>10666.8</v>
      </c>
      <c r="F451" s="11">
        <f t="shared" si="20"/>
        <v>-2.8122920032864901E-5</v>
      </c>
      <c r="G451" s="11">
        <f>B451/MAX($B$2:B451)-1</f>
        <v>-4.2731333394707471E-2</v>
      </c>
      <c r="H451" s="11">
        <f>E451/MAX($E$2:E451)-1</f>
        <v>-3.475338184836807E-3</v>
      </c>
    </row>
    <row r="452" spans="1:8" x14ac:dyDescent="0.25">
      <c r="A452" s="1">
        <v>41197</v>
      </c>
      <c r="B452" s="3">
        <v>39.579965000000001</v>
      </c>
      <c r="C452" s="11">
        <f t="shared" ref="C452:C515" si="22">(B452-B451)/B451</f>
        <v>4.6019592445975662E-3</v>
      </c>
      <c r="D452" s="3">
        <v>67.169998000000007</v>
      </c>
      <c r="E452" s="58">
        <f t="shared" si="21"/>
        <v>10671.699979999999</v>
      </c>
      <c r="F452" s="11">
        <f t="shared" ref="F452:F515" si="23">(E452-E451)/E451</f>
        <v>4.5936738290772692E-4</v>
      </c>
      <c r="G452" s="11">
        <f>B452/MAX($B$2:B452)-1</f>
        <v>-3.8326022004859572E-2</v>
      </c>
      <c r="H452" s="11">
        <f>E452/MAX($E$2:E452)-1</f>
        <v>-3.0175672589357605E-3</v>
      </c>
    </row>
    <row r="453" spans="1:8" x14ac:dyDescent="0.25">
      <c r="A453" s="1">
        <v>41198</v>
      </c>
      <c r="B453" s="3">
        <v>40.413992</v>
      </c>
      <c r="C453" s="11">
        <f t="shared" si="22"/>
        <v>2.1071948901420175E-2</v>
      </c>
      <c r="D453" s="3">
        <v>68.120002999999997</v>
      </c>
      <c r="E453" s="58">
        <f t="shared" si="21"/>
        <v>10681.20003</v>
      </c>
      <c r="F453" s="11">
        <f t="shared" si="23"/>
        <v>8.9020962150404797E-4</v>
      </c>
      <c r="G453" s="11">
        <f>B453/MAX($B$2:B453)-1</f>
        <v>-1.8061677080720595E-2</v>
      </c>
      <c r="H453" s="11">
        <f>E453/MAX($E$2:E453)-1</f>
        <v>-2.1300439048391739E-3</v>
      </c>
    </row>
    <row r="454" spans="1:8" x14ac:dyDescent="0.25">
      <c r="A454" s="1">
        <v>41199</v>
      </c>
      <c r="B454" s="3">
        <v>40.513710000000003</v>
      </c>
      <c r="C454" s="11">
        <f t="shared" si="22"/>
        <v>2.4674127712996743E-3</v>
      </c>
      <c r="D454" s="3">
        <v>68.080001999999993</v>
      </c>
      <c r="E454" s="58">
        <f t="shared" si="21"/>
        <v>10680.800020000001</v>
      </c>
      <c r="F454" s="11">
        <f t="shared" si="23"/>
        <v>-3.7449911889664663E-5</v>
      </c>
      <c r="G454" s="11">
        <f>B454/MAX($B$2:B454)-1</f>
        <v>-1.5638829922120956E-2</v>
      </c>
      <c r="H454" s="11">
        <f>E454/MAX($E$2:E454)-1</f>
        <v>-2.1674140467723424E-3</v>
      </c>
    </row>
    <row r="455" spans="1:8" x14ac:dyDescent="0.25">
      <c r="A455" s="1">
        <v>41200</v>
      </c>
      <c r="B455" s="3">
        <v>41.03951</v>
      </c>
      <c r="C455" s="11">
        <f t="shared" si="22"/>
        <v>1.2978322646827375E-2</v>
      </c>
      <c r="D455" s="3">
        <v>67.290001000000004</v>
      </c>
      <c r="E455" s="58">
        <f t="shared" si="21"/>
        <v>10672.900009999999</v>
      </c>
      <c r="F455" s="11">
        <f t="shared" si="23"/>
        <v>-7.3964590528876901E-4</v>
      </c>
      <c r="G455" s="11">
        <f>B455/MAX($B$2:B455)-1</f>
        <v>-2.8634730558416699E-3</v>
      </c>
      <c r="H455" s="11">
        <f>E455/MAX($E$2:E455)-1</f>
        <v>-2.9054568331362551E-3</v>
      </c>
    </row>
    <row r="456" spans="1:8" x14ac:dyDescent="0.25">
      <c r="A456" s="1">
        <v>41201</v>
      </c>
      <c r="B456" s="3">
        <v>40.305204000000003</v>
      </c>
      <c r="C456" s="11">
        <f t="shared" si="22"/>
        <v>-1.7892660024449527E-2</v>
      </c>
      <c r="D456" s="3">
        <v>65.680000000000007</v>
      </c>
      <c r="E456" s="58">
        <f t="shared" si="21"/>
        <v>10656.8</v>
      </c>
      <c r="F456" s="11">
        <f t="shared" si="23"/>
        <v>-1.508494409665149E-3</v>
      </c>
      <c r="G456" s="11">
        <f>B456/MAX($B$2:B456)-1</f>
        <v>-2.0704897930413857E-2</v>
      </c>
      <c r="H456" s="11">
        <f>E456/MAX($E$2:E456)-1</f>
        <v>-4.4095683774111327E-3</v>
      </c>
    </row>
    <row r="457" spans="1:8" x14ac:dyDescent="0.25">
      <c r="A457" s="1">
        <v>41204</v>
      </c>
      <c r="B457" s="3">
        <v>40.187354999999997</v>
      </c>
      <c r="C457" s="11">
        <f t="shared" si="22"/>
        <v>-2.923915234370399E-3</v>
      </c>
      <c r="D457" s="3">
        <v>66.019997000000004</v>
      </c>
      <c r="E457" s="58">
        <f t="shared" si="21"/>
        <v>10660.19997</v>
      </c>
      <c r="F457" s="11">
        <f t="shared" si="23"/>
        <v>3.1904230162904386E-4</v>
      </c>
      <c r="G457" s="11">
        <f>B457/MAX($B$2:B457)-1</f>
        <v>-2.3568273798299511E-2</v>
      </c>
      <c r="H457" s="11">
        <f>E457/MAX($E$2:E457)-1</f>
        <v>-4.091932914626395E-3</v>
      </c>
    </row>
    <row r="458" spans="1:8" x14ac:dyDescent="0.25">
      <c r="A458" s="1">
        <v>41205</v>
      </c>
      <c r="B458" s="3">
        <v>39.933517999999999</v>
      </c>
      <c r="C458" s="11">
        <f t="shared" si="22"/>
        <v>-6.3163400527354247E-3</v>
      </c>
      <c r="D458" s="3">
        <v>65.389999000000003</v>
      </c>
      <c r="E458" s="58">
        <f t="shared" si="21"/>
        <v>10653.89999</v>
      </c>
      <c r="F458" s="11">
        <f t="shared" si="23"/>
        <v>-5.9098140914140638E-4</v>
      </c>
      <c r="G458" s="11">
        <f>B458/MAX($B$2:B458)-1</f>
        <v>-2.9735748619268865E-2</v>
      </c>
      <c r="H458" s="11">
        <f>E458/MAX($E$2:E458)-1</f>
        <v>-4.6804960674877716E-3</v>
      </c>
    </row>
    <row r="459" spans="1:8" x14ac:dyDescent="0.25">
      <c r="A459" s="1">
        <v>41206</v>
      </c>
      <c r="B459" s="3">
        <v>38.628087999999998</v>
      </c>
      <c r="C459" s="11">
        <f t="shared" si="22"/>
        <v>-3.2690082551705094E-2</v>
      </c>
      <c r="D459" s="3">
        <v>65.160004000000001</v>
      </c>
      <c r="E459" s="58">
        <f t="shared" si="21"/>
        <v>10651.600039999999</v>
      </c>
      <c r="F459" s="11">
        <f t="shared" si="23"/>
        <v>-2.1587869251253744E-4</v>
      </c>
      <c r="G459" s="11">
        <f>B459/MAX($B$2:B459)-1</f>
        <v>-6.1453767093873291E-2</v>
      </c>
      <c r="H459" s="11">
        <f>E459/MAX($E$2:E459)-1</f>
        <v>-4.8953643406289826E-3</v>
      </c>
    </row>
    <row r="460" spans="1:8" x14ac:dyDescent="0.25">
      <c r="A460" s="1">
        <v>41207</v>
      </c>
      <c r="B460" s="3">
        <v>38.909115999999997</v>
      </c>
      <c r="C460" s="11">
        <f t="shared" si="22"/>
        <v>7.2752241840186131E-3</v>
      </c>
      <c r="D460" s="3">
        <v>65.160004000000001</v>
      </c>
      <c r="E460" s="58">
        <f t="shared" si="21"/>
        <v>10651.600039999999</v>
      </c>
      <c r="F460" s="11">
        <f t="shared" si="23"/>
        <v>0</v>
      </c>
      <c r="G460" s="11">
        <f>B460/MAX($B$2:B460)-1</f>
        <v>-5.4625632842415062E-2</v>
      </c>
      <c r="H460" s="11">
        <f>E460/MAX($E$2:E460)-1</f>
        <v>-4.8953643406289826E-3</v>
      </c>
    </row>
    <row r="461" spans="1:8" x14ac:dyDescent="0.25">
      <c r="A461" s="1">
        <v>41208</v>
      </c>
      <c r="B461" s="3">
        <v>38.764068000000002</v>
      </c>
      <c r="C461" s="11">
        <f t="shared" si="22"/>
        <v>-3.7278667549269337E-3</v>
      </c>
      <c r="D461" s="3">
        <v>65.349997999999999</v>
      </c>
      <c r="E461" s="58">
        <f t="shared" si="21"/>
        <v>10653.499980000001</v>
      </c>
      <c r="F461" s="11">
        <f t="shared" si="23"/>
        <v>1.7837132382611992E-4</v>
      </c>
      <c r="G461" s="11">
        <f>B461/MAX($B$2:B461)-1</f>
        <v>-5.8149862516701956E-2</v>
      </c>
      <c r="H461" s="11">
        <f>E461/MAX($E$2:E461)-1</f>
        <v>-4.71786620942094E-3</v>
      </c>
    </row>
    <row r="462" spans="1:8" x14ac:dyDescent="0.25">
      <c r="A462" s="1">
        <v>41213</v>
      </c>
      <c r="B462" s="3">
        <v>38.845658</v>
      </c>
      <c r="C462" s="11">
        <f t="shared" si="22"/>
        <v>2.1047842553572676E-3</v>
      </c>
      <c r="D462" s="3">
        <v>64.949996999999996</v>
      </c>
      <c r="E462" s="58">
        <f t="shared" si="21"/>
        <v>10649.499970000001</v>
      </c>
      <c r="F462" s="11">
        <f t="shared" si="23"/>
        <v>-3.7546440207528371E-4</v>
      </c>
      <c r="G462" s="11">
        <f>B462/MAX($B$2:B462)-1</f>
        <v>-5.6167471176420958E-2</v>
      </c>
      <c r="H462" s="11">
        <f>E462/MAX($E$2:E462)-1</f>
        <v>-5.0915592206808302E-3</v>
      </c>
    </row>
    <row r="463" spans="1:8" x14ac:dyDescent="0.25">
      <c r="A463" s="1">
        <v>41214</v>
      </c>
      <c r="B463" s="3">
        <v>39.235475000000001</v>
      </c>
      <c r="C463" s="11">
        <f t="shared" si="22"/>
        <v>1.0035021159893874E-2</v>
      </c>
      <c r="D463" s="3">
        <v>65.870002999999997</v>
      </c>
      <c r="E463" s="58">
        <f t="shared" si="21"/>
        <v>10658.70003</v>
      </c>
      <c r="F463" s="11">
        <f t="shared" si="23"/>
        <v>8.6389595999024273E-4</v>
      </c>
      <c r="G463" s="11">
        <f>B463/MAX($B$2:B463)-1</f>
        <v>-4.6696091778280269E-2</v>
      </c>
      <c r="H463" s="11">
        <f>E463/MAX($E$2:E463)-1</f>
        <v>-4.2320618381314068E-3</v>
      </c>
    </row>
    <row r="464" spans="1:8" x14ac:dyDescent="0.25">
      <c r="A464" s="1">
        <v>41215</v>
      </c>
      <c r="B464" s="3">
        <v>38.927247999999999</v>
      </c>
      <c r="C464" s="11">
        <f t="shared" si="22"/>
        <v>-7.8558243528338133E-3</v>
      </c>
      <c r="D464" s="3">
        <v>65.169998000000007</v>
      </c>
      <c r="E464" s="58">
        <f t="shared" si="21"/>
        <v>10651.699979999999</v>
      </c>
      <c r="F464" s="11">
        <f t="shared" si="23"/>
        <v>-6.5674519221839433E-4</v>
      </c>
      <c r="G464" s="11">
        <f>B464/MAX($B$2:B464)-1</f>
        <v>-5.4185079836140071E-2</v>
      </c>
      <c r="H464" s="11">
        <f>E464/MAX($E$2:E464)-1</f>
        <v>-4.8860276440844119E-3</v>
      </c>
    </row>
    <row r="465" spans="1:8" x14ac:dyDescent="0.25">
      <c r="A465" s="1">
        <v>41218</v>
      </c>
      <c r="B465" s="3">
        <v>39.244542000000003</v>
      </c>
      <c r="C465" s="11">
        <f t="shared" si="22"/>
        <v>8.1509486619758993E-3</v>
      </c>
      <c r="D465" s="3">
        <v>65.599997999999999</v>
      </c>
      <c r="E465" s="58">
        <f t="shared" si="21"/>
        <v>10655.999980000001</v>
      </c>
      <c r="F465" s="11">
        <f t="shared" si="23"/>
        <v>4.0369143029515668E-4</v>
      </c>
      <c r="G465" s="11">
        <f>B465/MAX($B$2:B465)-1</f>
        <v>-4.6475790978153686E-2</v>
      </c>
      <c r="H465" s="11">
        <f>E465/MAX($E$2:E465)-1</f>
        <v>-4.4843086612773586E-3</v>
      </c>
    </row>
    <row r="466" spans="1:8" x14ac:dyDescent="0.25">
      <c r="A466" s="1">
        <v>41219</v>
      </c>
      <c r="B466" s="3">
        <v>39.634359000000003</v>
      </c>
      <c r="C466" s="11">
        <f t="shared" si="22"/>
        <v>9.9330245719264788E-3</v>
      </c>
      <c r="D466" s="3">
        <v>65.720000999999996</v>
      </c>
      <c r="E466" s="58">
        <f t="shared" si="21"/>
        <v>10657.20001</v>
      </c>
      <c r="F466" s="11">
        <f t="shared" si="23"/>
        <v>1.1261542813929037E-4</v>
      </c>
      <c r="G466" s="11">
        <f>B466/MAX($B$2:B466)-1</f>
        <v>-3.7004411580012886E-2</v>
      </c>
      <c r="H466" s="11">
        <f>E466/MAX($E$2:E466)-1</f>
        <v>-4.3721982354778532E-3</v>
      </c>
    </row>
    <row r="467" spans="1:8" x14ac:dyDescent="0.25">
      <c r="A467" s="1">
        <v>41220</v>
      </c>
      <c r="B467" s="3">
        <v>39.471179999999997</v>
      </c>
      <c r="C467" s="11">
        <f t="shared" si="22"/>
        <v>-4.1171096017979403E-3</v>
      </c>
      <c r="D467" s="3">
        <v>64.169998000000007</v>
      </c>
      <c r="E467" s="58">
        <f t="shared" si="21"/>
        <v>10641.699979999999</v>
      </c>
      <c r="F467" s="11">
        <f t="shared" si="23"/>
        <v>-1.4544186076508722E-3</v>
      </c>
      <c r="G467" s="11">
        <f>B467/MAX($B$2:B467)-1</f>
        <v>-4.0969169963585905E-2</v>
      </c>
      <c r="H467" s="11">
        <f>E467/MAX($E$2:E467)-1</f>
        <v>-5.8202578366587376E-3</v>
      </c>
    </row>
    <row r="468" spans="1:8" x14ac:dyDescent="0.25">
      <c r="A468" s="1">
        <v>41221</v>
      </c>
      <c r="B468" s="3">
        <v>39.199215000000002</v>
      </c>
      <c r="C468" s="11">
        <f t="shared" si="22"/>
        <v>-6.89021711537366E-3</v>
      </c>
      <c r="D468" s="3">
        <v>63.16</v>
      </c>
      <c r="E468" s="58">
        <f t="shared" si="21"/>
        <v>10631.6</v>
      </c>
      <c r="F468" s="11">
        <f t="shared" si="23"/>
        <v>-9.4909460133070305E-4</v>
      </c>
      <c r="G468" s="11">
        <f>B468/MAX($B$2:B468)-1</f>
        <v>-4.757710060287379E-2</v>
      </c>
      <c r="H468" s="11">
        <f>E468/MAX($E$2:E468)-1</f>
        <v>-6.7638284626982959E-3</v>
      </c>
    </row>
    <row r="469" spans="1:8" x14ac:dyDescent="0.25">
      <c r="A469" s="1">
        <v>41222</v>
      </c>
      <c r="B469" s="3">
        <v>39.443981000000001</v>
      </c>
      <c r="C469" s="11">
        <f t="shared" si="22"/>
        <v>6.2441556546476368E-3</v>
      </c>
      <c r="D469" s="3">
        <v>63.43</v>
      </c>
      <c r="E469" s="58">
        <f t="shared" si="21"/>
        <v>10634.3</v>
      </c>
      <c r="F469" s="11">
        <f t="shared" si="23"/>
        <v>2.539598931486238E-4</v>
      </c>
      <c r="G469" s="11">
        <f>B469/MAX($B$2:B469)-1</f>
        <v>-4.1630023769987257E-2</v>
      </c>
      <c r="H469" s="11">
        <f>E469/MAX($E$2:E469)-1</f>
        <v>-6.5115863107033656E-3</v>
      </c>
    </row>
    <row r="470" spans="1:8" x14ac:dyDescent="0.25">
      <c r="A470" s="1">
        <v>41225</v>
      </c>
      <c r="B470" s="3">
        <v>39.851928999999998</v>
      </c>
      <c r="C470" s="11">
        <f t="shared" si="22"/>
        <v>1.0342465178654191E-2</v>
      </c>
      <c r="D470" s="3">
        <v>63.419998</v>
      </c>
      <c r="E470" s="58">
        <f t="shared" si="21"/>
        <v>10634.199979999999</v>
      </c>
      <c r="F470" s="11">
        <f t="shared" si="23"/>
        <v>-9.4054145547763902E-6</v>
      </c>
      <c r="G470" s="11">
        <f>B470/MAX($B$2:B470)-1</f>
        <v>-3.1718115662560775E-2</v>
      </c>
      <c r="H470" s="11">
        <f>E470/MAX($E$2:E470)-1</f>
        <v>-6.5209304810894819E-3</v>
      </c>
    </row>
    <row r="471" spans="1:8" x14ac:dyDescent="0.25">
      <c r="A471" s="1">
        <v>41226</v>
      </c>
      <c r="B471" s="3">
        <v>39.389589999999998</v>
      </c>
      <c r="C471" s="11">
        <f t="shared" si="22"/>
        <v>-1.1601420849665773E-2</v>
      </c>
      <c r="D471" s="3">
        <v>62.98</v>
      </c>
      <c r="E471" s="58">
        <f t="shared" si="21"/>
        <v>10629.8</v>
      </c>
      <c r="F471" s="11">
        <f t="shared" si="23"/>
        <v>-4.1375750016694172E-4</v>
      </c>
      <c r="G471" s="11">
        <f>B471/MAX($B$2:B471)-1</f>
        <v>-4.2951561303866792E-2</v>
      </c>
      <c r="H471" s="11">
        <f>E471/MAX($E$2:E471)-1</f>
        <v>-6.9319898973617677E-3</v>
      </c>
    </row>
    <row r="472" spans="1:8" x14ac:dyDescent="0.25">
      <c r="A472" s="1">
        <v>41227</v>
      </c>
      <c r="B472" s="3">
        <v>38.990706000000003</v>
      </c>
      <c r="C472" s="11">
        <f t="shared" si="22"/>
        <v>-1.0126634981475953E-2</v>
      </c>
      <c r="D472" s="3">
        <v>62.240001999999997</v>
      </c>
      <c r="E472" s="58">
        <f t="shared" si="21"/>
        <v>10622.400019999999</v>
      </c>
      <c r="F472" s="11">
        <f t="shared" si="23"/>
        <v>-6.9615420798134888E-4</v>
      </c>
      <c r="G472" s="11">
        <f>B472/MAX($B$2:B472)-1</f>
        <v>-5.2643241502133953E-2</v>
      </c>
      <c r="H472" s="11">
        <f>E472/MAX($E$2:E472)-1</f>
        <v>-7.6233183714063957E-3</v>
      </c>
    </row>
    <row r="473" spans="1:8" x14ac:dyDescent="0.25">
      <c r="A473" s="1">
        <v>41228</v>
      </c>
      <c r="B473" s="3">
        <v>38.619020999999996</v>
      </c>
      <c r="C473" s="11">
        <f t="shared" si="22"/>
        <v>-9.5326563207141328E-3</v>
      </c>
      <c r="D473" s="3">
        <v>62.029998999999997</v>
      </c>
      <c r="E473" s="58">
        <f t="shared" si="21"/>
        <v>10620.29999</v>
      </c>
      <c r="F473" s="11">
        <f t="shared" si="23"/>
        <v>-1.9769825990789661E-4</v>
      </c>
      <c r="G473" s="11">
        <f>B473/MAX($B$2:B473)-1</f>
        <v>-6.1674067893999873E-2</v>
      </c>
      <c r="H473" s="11">
        <f>E473/MAX($E$2:E473)-1</f>
        <v>-7.8195095145375815E-3</v>
      </c>
    </row>
    <row r="474" spans="1:8" x14ac:dyDescent="0.25">
      <c r="A474" s="1">
        <v>41229</v>
      </c>
      <c r="B474" s="3">
        <v>38.845658</v>
      </c>
      <c r="C474" s="11">
        <f t="shared" si="22"/>
        <v>5.8685330215906759E-3</v>
      </c>
      <c r="D474" s="3">
        <v>62.299999</v>
      </c>
      <c r="E474" s="58">
        <f t="shared" si="21"/>
        <v>10622.99999</v>
      </c>
      <c r="F474" s="11">
        <f t="shared" si="23"/>
        <v>2.5423010673361661E-4</v>
      </c>
      <c r="G474" s="11">
        <f>B474/MAX($B$2:B474)-1</f>
        <v>-5.6167471176420958E-2</v>
      </c>
      <c r="H474" s="11">
        <f>E474/MAX($E$2:E474)-1</f>
        <v>-7.5672673625424292E-3</v>
      </c>
    </row>
    <row r="475" spans="1:8" x14ac:dyDescent="0.25">
      <c r="A475" s="1">
        <v>41232</v>
      </c>
      <c r="B475" s="3">
        <v>39.389589999999998</v>
      </c>
      <c r="C475" s="11">
        <f t="shared" si="22"/>
        <v>1.4002388632469505E-2</v>
      </c>
      <c r="D475" s="3">
        <v>63.779998999999997</v>
      </c>
      <c r="E475" s="58">
        <f t="shared" si="21"/>
        <v>10637.79999</v>
      </c>
      <c r="F475" s="11">
        <f t="shared" si="23"/>
        <v>1.393203427838775E-3</v>
      </c>
      <c r="G475" s="11">
        <f>B475/MAX($B$2:B475)-1</f>
        <v>-4.2951561303866792E-2</v>
      </c>
      <c r="H475" s="11">
        <f>E475/MAX($E$2:E475)-1</f>
        <v>-6.1846066775325115E-3</v>
      </c>
    </row>
    <row r="476" spans="1:8" x14ac:dyDescent="0.25">
      <c r="A476" s="1">
        <v>41233</v>
      </c>
      <c r="B476" s="3">
        <v>39.770339</v>
      </c>
      <c r="C476" s="11">
        <f t="shared" si="22"/>
        <v>9.6662341496827359E-3</v>
      </c>
      <c r="D476" s="3">
        <v>63.799999</v>
      </c>
      <c r="E476" s="58">
        <f t="shared" si="21"/>
        <v>10637.99999</v>
      </c>
      <c r="F476" s="11">
        <f t="shared" si="23"/>
        <v>1.8800879898920492E-5</v>
      </c>
      <c r="G476" s="11">
        <f>B476/MAX($B$2:B476)-1</f>
        <v>-3.3700507002841662E-2</v>
      </c>
      <c r="H476" s="11">
        <f>E476/MAX($E$2:E476)-1</f>
        <v>-6.1659220736809406E-3</v>
      </c>
    </row>
    <row r="477" spans="1:8" x14ac:dyDescent="0.25">
      <c r="A477" s="1">
        <v>41234</v>
      </c>
      <c r="B477" s="3">
        <v>39.915387000000003</v>
      </c>
      <c r="C477" s="11">
        <f t="shared" si="22"/>
        <v>3.6471401463287183E-3</v>
      </c>
      <c r="D477" s="3">
        <v>63.93</v>
      </c>
      <c r="E477" s="58">
        <f t="shared" si="21"/>
        <v>10639.3</v>
      </c>
      <c r="F477" s="11">
        <f t="shared" si="23"/>
        <v>1.222043618369114E-4</v>
      </c>
      <c r="G477" s="11">
        <f>B477/MAX($B$2:B477)-1</f>
        <v>-3.0176277328554657E-2</v>
      </c>
      <c r="H477" s="11">
        <f>E477/MAX($E$2:E477)-1</f>
        <v>-6.0444712144162027E-3</v>
      </c>
    </row>
    <row r="478" spans="1:8" x14ac:dyDescent="0.25">
      <c r="A478" s="1">
        <v>41236</v>
      </c>
      <c r="B478" s="3">
        <v>40.622498</v>
      </c>
      <c r="C478" s="11">
        <f t="shared" si="22"/>
        <v>1.771524850805023E-2</v>
      </c>
      <c r="D478" s="3">
        <v>64.900002000000001</v>
      </c>
      <c r="E478" s="58">
        <f t="shared" si="21"/>
        <v>10649.000019999999</v>
      </c>
      <c r="F478" s="11">
        <f t="shared" si="23"/>
        <v>9.1171599635316448E-4</v>
      </c>
      <c r="G478" s="11">
        <f>B478/MAX($B$2:B478)-1</f>
        <v>-1.2995609072427583E-2</v>
      </c>
      <c r="H478" s="11">
        <f>E478/MAX($E$2:E478)-1</f>
        <v>-5.1382660591586804E-3</v>
      </c>
    </row>
    <row r="479" spans="1:8" x14ac:dyDescent="0.25">
      <c r="A479" s="1">
        <v>41239</v>
      </c>
      <c r="B479" s="3">
        <v>40.105764999999998</v>
      </c>
      <c r="C479" s="11">
        <f t="shared" si="22"/>
        <v>-1.2720364956384565E-2</v>
      </c>
      <c r="D479" s="3">
        <v>65.180000000000007</v>
      </c>
      <c r="E479" s="58">
        <f t="shared" si="21"/>
        <v>10651.8</v>
      </c>
      <c r="F479" s="11">
        <f t="shared" si="23"/>
        <v>2.6293360829571845E-4</v>
      </c>
      <c r="G479" s="11">
        <f>B479/MAX($B$2:B479)-1</f>
        <v>-2.5550665138580397E-2</v>
      </c>
      <c r="H479" s="11">
        <f>E479/MAX($E$2:E479)-1</f>
        <v>-4.8766834736982956E-3</v>
      </c>
    </row>
    <row r="480" spans="1:8" x14ac:dyDescent="0.25">
      <c r="A480" s="1">
        <v>41240</v>
      </c>
      <c r="B480" s="3">
        <v>40.096698000000004</v>
      </c>
      <c r="C480" s="11">
        <f t="shared" si="22"/>
        <v>-2.2607722356111665E-4</v>
      </c>
      <c r="D480" s="3">
        <v>64.959998999999996</v>
      </c>
      <c r="E480" s="58">
        <f t="shared" si="21"/>
        <v>10649.599990000001</v>
      </c>
      <c r="F480" s="11">
        <f t="shared" si="23"/>
        <v>-2.0653880095370324E-4</v>
      </c>
      <c r="G480" s="11">
        <f>B480/MAX($B$2:B480)-1</f>
        <v>-2.5770965938706869E-2</v>
      </c>
      <c r="H480" s="11">
        <f>E480/MAX($E$2:E480)-1</f>
        <v>-5.0822150502947139E-3</v>
      </c>
    </row>
    <row r="481" spans="1:8" x14ac:dyDescent="0.25">
      <c r="A481" s="1">
        <v>41241</v>
      </c>
      <c r="B481" s="3">
        <v>40.486514</v>
      </c>
      <c r="C481" s="11">
        <f t="shared" si="22"/>
        <v>9.7218977981677231E-3</v>
      </c>
      <c r="D481" s="3">
        <v>65.519997000000004</v>
      </c>
      <c r="E481" s="58">
        <f t="shared" si="21"/>
        <v>10655.19997</v>
      </c>
      <c r="F481" s="11">
        <f t="shared" si="23"/>
        <v>5.2583946864271378E-4</v>
      </c>
      <c r="G481" s="11">
        <f>B481/MAX($B$2:B481)-1</f>
        <v>-1.6299610837555267E-2</v>
      </c>
      <c r="H481" s="11">
        <f>E481/MAX($E$2:E481)-1</f>
        <v>-4.5590480109135578E-3</v>
      </c>
    </row>
    <row r="482" spans="1:8" x14ac:dyDescent="0.25">
      <c r="A482" s="1">
        <v>41242</v>
      </c>
      <c r="B482" s="3">
        <v>40.658757999999999</v>
      </c>
      <c r="C482" s="11">
        <f t="shared" si="22"/>
        <v>4.254354919270135E-3</v>
      </c>
      <c r="D482" s="3">
        <v>65.910004000000001</v>
      </c>
      <c r="E482" s="58">
        <f t="shared" si="21"/>
        <v>10659.100039999999</v>
      </c>
      <c r="F482" s="11">
        <f t="shared" si="23"/>
        <v>3.6602504044789755E-4</v>
      </c>
      <c r="G482" s="11">
        <f>B482/MAX($B$2:B482)-1</f>
        <v>-1.2114600247834062E-2</v>
      </c>
      <c r="H482" s="11">
        <f>E482/MAX($E$2:E482)-1</f>
        <v>-4.1946916961982383E-3</v>
      </c>
    </row>
    <row r="483" spans="1:8" x14ac:dyDescent="0.25">
      <c r="A483" s="1">
        <v>41243</v>
      </c>
      <c r="B483" s="3">
        <v>40.658757999999999</v>
      </c>
      <c r="C483" s="11">
        <f t="shared" si="22"/>
        <v>0</v>
      </c>
      <c r="D483" s="3">
        <v>65.800003000000004</v>
      </c>
      <c r="E483" s="58">
        <f t="shared" si="21"/>
        <v>10658.000029999999</v>
      </c>
      <c r="F483" s="11">
        <f t="shared" si="23"/>
        <v>-1.0319914400579275E-4</v>
      </c>
      <c r="G483" s="11">
        <f>B483/MAX($B$2:B483)-1</f>
        <v>-1.2114600247834062E-2</v>
      </c>
      <c r="H483" s="11">
        <f>E483/MAX($E$2:E483)-1</f>
        <v>-4.2974579516116274E-3</v>
      </c>
    </row>
    <row r="484" spans="1:8" x14ac:dyDescent="0.25">
      <c r="A484" s="1">
        <v>41246</v>
      </c>
      <c r="B484" s="3">
        <v>40.649693999999997</v>
      </c>
      <c r="C484" s="11">
        <f t="shared" si="22"/>
        <v>-2.229286000325485E-4</v>
      </c>
      <c r="D484" s="3">
        <v>65.669998000000007</v>
      </c>
      <c r="E484" s="58">
        <f t="shared" si="21"/>
        <v>10656.699979999999</v>
      </c>
      <c r="F484" s="11">
        <f t="shared" si="23"/>
        <v>-1.2197879492779739E-4</v>
      </c>
      <c r="G484" s="11">
        <f>B484/MAX($B$2:B484)-1</f>
        <v>-1.2334828156993494E-2</v>
      </c>
      <c r="H484" s="11">
        <f>E484/MAX($E$2:E484)-1</f>
        <v>-4.4189125477972491E-3</v>
      </c>
    </row>
    <row r="485" spans="1:8" x14ac:dyDescent="0.25">
      <c r="A485" s="1">
        <v>41247</v>
      </c>
      <c r="B485" s="3">
        <v>40.803804999999997</v>
      </c>
      <c r="C485" s="11">
        <f t="shared" si="22"/>
        <v>3.7911970505854322E-3</v>
      </c>
      <c r="D485" s="3">
        <v>65.629997000000003</v>
      </c>
      <c r="E485" s="58">
        <f t="shared" si="21"/>
        <v>10656.29997</v>
      </c>
      <c r="F485" s="11">
        <f t="shared" si="23"/>
        <v>-3.7536010279927538E-5</v>
      </c>
      <c r="G485" s="11">
        <f>B485/MAX($B$2:B485)-1</f>
        <v>-8.5903948705362554E-3</v>
      </c>
      <c r="H485" s="11">
        <f>E485/MAX($E$2:E485)-1</f>
        <v>-4.4562826897304175E-3</v>
      </c>
    </row>
    <row r="486" spans="1:8" x14ac:dyDescent="0.25">
      <c r="A486" s="1">
        <v>41248</v>
      </c>
      <c r="B486" s="3">
        <v>41.202689999999997</v>
      </c>
      <c r="C486" s="11">
        <f t="shared" si="22"/>
        <v>9.7756814591188242E-3</v>
      </c>
      <c r="D486" s="3">
        <v>64.900002000000001</v>
      </c>
      <c r="E486" s="58">
        <f t="shared" si="21"/>
        <v>10649.000019999999</v>
      </c>
      <c r="F486" s="11">
        <f t="shared" si="23"/>
        <v>-6.850360838707261E-4</v>
      </c>
      <c r="G486" s="11">
        <f>B486/MAX($B$2:B486)-1</f>
        <v>0</v>
      </c>
      <c r="H486" s="11">
        <f>E486/MAX($E$2:E486)-1</f>
        <v>-5.1382660591586804E-3</v>
      </c>
    </row>
    <row r="487" spans="1:8" x14ac:dyDescent="0.25">
      <c r="A487" s="1">
        <v>41249</v>
      </c>
      <c r="B487" s="3">
        <v>41.248016</v>
      </c>
      <c r="C487" s="11">
        <f t="shared" si="22"/>
        <v>1.1000738058608035E-3</v>
      </c>
      <c r="D487" s="3">
        <v>65.319999999999993</v>
      </c>
      <c r="E487" s="58">
        <f t="shared" si="21"/>
        <v>10653.2</v>
      </c>
      <c r="F487" s="11">
        <f t="shared" si="23"/>
        <v>3.9440135149903334E-4</v>
      </c>
      <c r="G487" s="11">
        <f>B487/MAX($B$2:B487)-1</f>
        <v>0</v>
      </c>
      <c r="H487" s="11">
        <f>E487/MAX($E$2:E487)-1</f>
        <v>-4.7458912467377434E-3</v>
      </c>
    </row>
    <row r="488" spans="1:8" x14ac:dyDescent="0.25">
      <c r="A488" s="1">
        <v>41250</v>
      </c>
      <c r="B488" s="3">
        <v>41.257080000000002</v>
      </c>
      <c r="C488" s="11">
        <f t="shared" si="22"/>
        <v>2.1974390234919859E-4</v>
      </c>
      <c r="D488" s="3">
        <v>64.930000000000007</v>
      </c>
      <c r="E488" s="58">
        <f t="shared" si="21"/>
        <v>10649.3</v>
      </c>
      <c r="F488" s="11">
        <f t="shared" si="23"/>
        <v>-3.6608718507128888E-4</v>
      </c>
      <c r="G488" s="11">
        <f>B488/MAX($B$2:B488)-1</f>
        <v>0</v>
      </c>
      <c r="H488" s="11">
        <f>E488/MAX($E$2:E488)-1</f>
        <v>-5.110241021841877E-3</v>
      </c>
    </row>
    <row r="489" spans="1:8" x14ac:dyDescent="0.25">
      <c r="A489" s="1">
        <v>41253</v>
      </c>
      <c r="B489" s="3">
        <v>41.619701999999997</v>
      </c>
      <c r="C489" s="11">
        <f t="shared" si="22"/>
        <v>8.7893277953746286E-3</v>
      </c>
      <c r="D489" s="3">
        <v>65.120002999999997</v>
      </c>
      <c r="E489" s="58">
        <f t="shared" si="21"/>
        <v>10651.20003</v>
      </c>
      <c r="F489" s="11">
        <f t="shared" si="23"/>
        <v>1.7841829979441817E-4</v>
      </c>
      <c r="G489" s="11">
        <f>B489/MAX($B$2:B489)-1</f>
        <v>0</v>
      </c>
      <c r="H489" s="11">
        <f>E489/MAX($E$2:E489)-1</f>
        <v>-4.9327344825621511E-3</v>
      </c>
    </row>
    <row r="490" spans="1:8" x14ac:dyDescent="0.25">
      <c r="A490" s="1">
        <v>41254</v>
      </c>
      <c r="B490" s="3">
        <v>41.284278999999998</v>
      </c>
      <c r="C490" s="11">
        <f t="shared" si="22"/>
        <v>-8.0592359839577587E-3</v>
      </c>
      <c r="D490" s="3">
        <v>65.970000999999996</v>
      </c>
      <c r="E490" s="58">
        <f t="shared" si="21"/>
        <v>10659.70001</v>
      </c>
      <c r="F490" s="11">
        <f t="shared" si="23"/>
        <v>7.9803026664221842E-4</v>
      </c>
      <c r="G490" s="11">
        <f>B490/MAX($B$2:B490)-1</f>
        <v>-8.0592359839577465E-3</v>
      </c>
      <c r="H490" s="11">
        <f>E490/MAX($E$2:E490)-1</f>
        <v>-4.1386406873342718E-3</v>
      </c>
    </row>
    <row r="491" spans="1:8" x14ac:dyDescent="0.25">
      <c r="A491" s="1">
        <v>41255</v>
      </c>
      <c r="B491" s="3">
        <v>40.957920999999999</v>
      </c>
      <c r="C491" s="11">
        <f t="shared" si="22"/>
        <v>-7.9051398717656929E-3</v>
      </c>
      <c r="D491" s="3">
        <v>65.830001999999993</v>
      </c>
      <c r="E491" s="58">
        <f t="shared" si="21"/>
        <v>10658.300020000001</v>
      </c>
      <c r="F491" s="11">
        <f t="shared" si="23"/>
        <v>-1.3133484044452849E-4</v>
      </c>
      <c r="G491" s="11">
        <f>B491/MAX($B$2:B491)-1</f>
        <v>-1.5900666468010693E-2</v>
      </c>
      <c r="H491" s="11">
        <f>E491/MAX($E$2:E491)-1</f>
        <v>-4.2694319800644642E-3</v>
      </c>
    </row>
    <row r="492" spans="1:8" x14ac:dyDescent="0.25">
      <c r="A492" s="1">
        <v>41256</v>
      </c>
      <c r="B492" s="3">
        <v>40.583418999999999</v>
      </c>
      <c r="C492" s="11">
        <f t="shared" si="22"/>
        <v>-9.1435793335311061E-3</v>
      </c>
      <c r="D492" s="3">
        <v>65.309997999999993</v>
      </c>
      <c r="E492" s="58">
        <f t="shared" si="21"/>
        <v>10653.099979999999</v>
      </c>
      <c r="F492" s="11">
        <f t="shared" si="23"/>
        <v>-4.8788643500781616E-4</v>
      </c>
      <c r="G492" s="11">
        <f>B492/MAX($B$2:B492)-1</f>
        <v>-2.4898856796235491E-2</v>
      </c>
      <c r="H492" s="11">
        <f>E492/MAX($E$2:E492)-1</f>
        <v>-4.7552354171240818E-3</v>
      </c>
    </row>
    <row r="493" spans="1:8" x14ac:dyDescent="0.25">
      <c r="A493" s="1">
        <v>41257</v>
      </c>
      <c r="B493" s="3">
        <v>40.766103999999999</v>
      </c>
      <c r="C493" s="11">
        <f t="shared" si="22"/>
        <v>4.5014689373509735E-3</v>
      </c>
      <c r="D493" s="3">
        <v>64.690002000000007</v>
      </c>
      <c r="E493" s="58">
        <f t="shared" si="21"/>
        <v>10646.900020000001</v>
      </c>
      <c r="F493" s="11">
        <f t="shared" si="23"/>
        <v>-5.8198646512637919E-4</v>
      </c>
      <c r="G493" s="11">
        <f>B493/MAX($B$2:B493)-1</f>
        <v>-2.0509469289328397E-2</v>
      </c>
      <c r="H493" s="11">
        <f>E493/MAX($E$2:E493)-1</f>
        <v>-5.33445439959912E-3</v>
      </c>
    </row>
    <row r="494" spans="1:8" x14ac:dyDescent="0.25">
      <c r="A494" s="1">
        <v>41260</v>
      </c>
      <c r="B494" s="3">
        <v>40.729565999999998</v>
      </c>
      <c r="C494" s="11">
        <f t="shared" si="22"/>
        <v>-8.9628383423640836E-4</v>
      </c>
      <c r="D494" s="3">
        <v>65.550003000000004</v>
      </c>
      <c r="E494" s="58">
        <f t="shared" si="21"/>
        <v>10655.500029999999</v>
      </c>
      <c r="F494" s="11">
        <f t="shared" si="23"/>
        <v>8.077477936153562E-4</v>
      </c>
      <c r="G494" s="11">
        <f>B494/MAX($B$2:B494)-1</f>
        <v>-2.1387370817791962E-2</v>
      </c>
      <c r="H494" s="11">
        <f>E494/MAX($E$2:E494)-1</f>
        <v>-4.5310154997552088E-3</v>
      </c>
    </row>
    <row r="495" spans="1:8" x14ac:dyDescent="0.25">
      <c r="A495" s="1">
        <v>41261</v>
      </c>
      <c r="B495" s="3">
        <v>40.820906999999998</v>
      </c>
      <c r="C495" s="11">
        <f t="shared" si="22"/>
        <v>2.2426214902461741E-3</v>
      </c>
      <c r="D495" s="3">
        <v>66.550003000000004</v>
      </c>
      <c r="E495" s="58">
        <f t="shared" si="21"/>
        <v>10665.500029999999</v>
      </c>
      <c r="F495" s="11">
        <f t="shared" si="23"/>
        <v>9.3848247119755301E-4</v>
      </c>
      <c r="G495" s="11">
        <f>B495/MAX($B$2:B495)-1</f>
        <v>-1.9192713104961623E-2</v>
      </c>
      <c r="H495" s="11">
        <f>E495/MAX($E$2:E495)-1</f>
        <v>-3.5967853071808831E-3</v>
      </c>
    </row>
    <row r="496" spans="1:8" x14ac:dyDescent="0.25">
      <c r="A496" s="1">
        <v>41262</v>
      </c>
      <c r="B496" s="3">
        <v>40.629089</v>
      </c>
      <c r="C496" s="11">
        <f t="shared" si="22"/>
        <v>-4.6990136696374194E-3</v>
      </c>
      <c r="D496" s="3">
        <v>66.260002</v>
      </c>
      <c r="E496" s="58">
        <f t="shared" si="21"/>
        <v>10662.60002</v>
      </c>
      <c r="F496" s="11">
        <f t="shared" si="23"/>
        <v>-2.7190567641856582E-4</v>
      </c>
      <c r="G496" s="11">
        <f>B496/MAX($B$2:B496)-1</f>
        <v>-2.3801539953361428E-2</v>
      </c>
      <c r="H496" s="11">
        <f>E496/MAX($E$2:E496)-1</f>
        <v>-3.867712997257633E-3</v>
      </c>
    </row>
    <row r="497" spans="1:8" x14ac:dyDescent="0.25">
      <c r="A497" s="1">
        <v>41263</v>
      </c>
      <c r="B497" s="3">
        <v>40.939653</v>
      </c>
      <c r="C497" s="11">
        <f t="shared" si="22"/>
        <v>7.643882933235333E-3</v>
      </c>
      <c r="D497" s="3">
        <v>66.260002</v>
      </c>
      <c r="E497" s="58">
        <f t="shared" si="21"/>
        <v>10662.60002</v>
      </c>
      <c r="F497" s="11">
        <f t="shared" si="23"/>
        <v>0</v>
      </c>
      <c r="G497" s="11">
        <f>B497/MAX($B$2:B497)-1</f>
        <v>-1.6339593205160319E-2</v>
      </c>
      <c r="H497" s="11">
        <f>E497/MAX($E$2:E497)-1</f>
        <v>-3.867712997257633E-3</v>
      </c>
    </row>
    <row r="498" spans="1:8" x14ac:dyDescent="0.25">
      <c r="A498" s="1">
        <v>41264</v>
      </c>
      <c r="B498" s="3">
        <v>40.811774999999997</v>
      </c>
      <c r="C498" s="11">
        <f t="shared" si="22"/>
        <v>-3.1235731284777282E-3</v>
      </c>
      <c r="D498" s="3">
        <v>65.199996999999996</v>
      </c>
      <c r="E498" s="58">
        <f t="shared" si="21"/>
        <v>10651.999970000001</v>
      </c>
      <c r="F498" s="11">
        <f t="shared" si="23"/>
        <v>-9.9413369910870031E-4</v>
      </c>
      <c r="G498" s="11">
        <f>B498/MAX($B$2:B498)-1</f>
        <v>-1.9412128419372121E-2</v>
      </c>
      <c r="H498" s="11">
        <f>E498/MAX($E$2:E498)-1</f>
        <v>-4.8580016725372488E-3</v>
      </c>
    </row>
    <row r="499" spans="1:8" x14ac:dyDescent="0.25">
      <c r="A499" s="1">
        <v>41267</v>
      </c>
      <c r="B499" s="3">
        <v>40.830044000000001</v>
      </c>
      <c r="C499" s="11">
        <f t="shared" si="22"/>
        <v>4.4764041750214599E-4</v>
      </c>
      <c r="D499" s="3">
        <v>65.069999999999993</v>
      </c>
      <c r="E499" s="58">
        <f t="shared" si="21"/>
        <v>10650.7</v>
      </c>
      <c r="F499" s="11">
        <f t="shared" si="23"/>
        <v>-1.2203999283338621E-4</v>
      </c>
      <c r="G499" s="11">
        <f>B499/MAX($B$2:B499)-1</f>
        <v>-1.8973177655140283E-2</v>
      </c>
      <c r="H499" s="11">
        <f>E499/MAX($E$2:E499)-1</f>
        <v>-4.9794487948813249E-3</v>
      </c>
    </row>
    <row r="500" spans="1:8" x14ac:dyDescent="0.25">
      <c r="A500" s="1">
        <v>41269</v>
      </c>
      <c r="B500" s="3">
        <v>40.446404000000001</v>
      </c>
      <c r="C500" s="11">
        <f t="shared" si="22"/>
        <v>-9.3960222036498352E-3</v>
      </c>
      <c r="D500" s="3">
        <v>64.5</v>
      </c>
      <c r="E500" s="58">
        <f t="shared" si="21"/>
        <v>10645</v>
      </c>
      <c r="F500" s="11">
        <f t="shared" si="23"/>
        <v>-5.3517609171235012E-4</v>
      </c>
      <c r="G500" s="11">
        <f>B500/MAX($B$2:B500)-1</f>
        <v>-2.8190927460268633E-2</v>
      </c>
      <c r="H500" s="11">
        <f>E500/MAX($E$2:E500)-1</f>
        <v>-5.5119600046487083E-3</v>
      </c>
    </row>
    <row r="501" spans="1:8" x14ac:dyDescent="0.25">
      <c r="A501" s="1">
        <v>41270</v>
      </c>
      <c r="B501" s="3">
        <v>40.382463999999999</v>
      </c>
      <c r="C501" s="11">
        <f t="shared" si="22"/>
        <v>-1.5808574725209767E-3</v>
      </c>
      <c r="D501" s="3">
        <v>64.400002000000001</v>
      </c>
      <c r="E501" s="58">
        <f t="shared" si="21"/>
        <v>10644.000019999999</v>
      </c>
      <c r="F501" s="11">
        <f t="shared" si="23"/>
        <v>-9.3938938468812137E-5</v>
      </c>
      <c r="G501" s="11">
        <f>B501/MAX($B$2:B501)-1</f>
        <v>-2.9727219094456747E-2</v>
      </c>
      <c r="H501" s="11">
        <f>E501/MAX($E$2:E501)-1</f>
        <v>-5.6053811554458433E-3</v>
      </c>
    </row>
    <row r="502" spans="1:8" x14ac:dyDescent="0.25">
      <c r="A502" s="1">
        <v>41271</v>
      </c>
      <c r="B502" s="3">
        <v>40.081035999999997</v>
      </c>
      <c r="C502" s="11">
        <f t="shared" si="22"/>
        <v>-7.4643290711532946E-3</v>
      </c>
      <c r="D502" s="3">
        <v>63.779998999999997</v>
      </c>
      <c r="E502" s="58">
        <f t="shared" si="21"/>
        <v>10637.79999</v>
      </c>
      <c r="F502" s="11">
        <f t="shared" si="23"/>
        <v>-5.8249060394120235E-4</v>
      </c>
      <c r="G502" s="11">
        <f>B502/MAX($B$2:B502)-1</f>
        <v>-3.6969654419918729E-2</v>
      </c>
      <c r="H502" s="11">
        <f>E502/MAX($E$2:E502)-1</f>
        <v>-6.1846066775325115E-3</v>
      </c>
    </row>
    <row r="503" spans="1:8" x14ac:dyDescent="0.25">
      <c r="A503" s="1">
        <v>41274</v>
      </c>
      <c r="B503" s="3">
        <v>40.355063000000001</v>
      </c>
      <c r="C503" s="11">
        <f t="shared" si="22"/>
        <v>6.8368242776959114E-3</v>
      </c>
      <c r="D503" s="3">
        <v>65.129997000000003</v>
      </c>
      <c r="E503" s="58">
        <f t="shared" si="21"/>
        <v>10651.29997</v>
      </c>
      <c r="F503" s="11">
        <f t="shared" si="23"/>
        <v>1.269057513084574E-3</v>
      </c>
      <c r="G503" s="11">
        <f>B503/MAX($B$2:B503)-1</f>
        <v>-3.0385585173098972E-2</v>
      </c>
      <c r="H503" s="11">
        <f>E503/MAX($E$2:E503)-1</f>
        <v>-4.9233977860174694E-3</v>
      </c>
    </row>
    <row r="504" spans="1:8" x14ac:dyDescent="0.25">
      <c r="A504" s="1">
        <v>41276</v>
      </c>
      <c r="B504" s="3">
        <v>41.652123000000003</v>
      </c>
      <c r="C504" s="11">
        <f t="shared" si="22"/>
        <v>3.2141196260801322E-2</v>
      </c>
      <c r="D504" s="3">
        <v>67.199996999999996</v>
      </c>
      <c r="E504" s="58">
        <f t="shared" si="21"/>
        <v>10671.999970000001</v>
      </c>
      <c r="F504" s="11">
        <f t="shared" si="23"/>
        <v>1.9434247517489387E-3</v>
      </c>
      <c r="G504" s="11">
        <f>B504/MAX($B$2:B504)-1</f>
        <v>0</v>
      </c>
      <c r="H504" s="11">
        <f>E504/MAX($E$2:E504)-1</f>
        <v>-2.9895412873885974E-3</v>
      </c>
    </row>
    <row r="505" spans="1:8" x14ac:dyDescent="0.25">
      <c r="A505" s="1">
        <v>41277</v>
      </c>
      <c r="B505" s="3">
        <v>41.487706000000003</v>
      </c>
      <c r="C505" s="11">
        <f t="shared" si="22"/>
        <v>-3.9473858271281935E-3</v>
      </c>
      <c r="D505" s="3">
        <v>66.849997999999999</v>
      </c>
      <c r="E505" s="58">
        <f t="shared" si="21"/>
        <v>10668.499980000001</v>
      </c>
      <c r="F505" s="11">
        <f t="shared" si="23"/>
        <v>-3.2796008338072103E-4</v>
      </c>
      <c r="G505" s="11">
        <f>B505/MAX($B$2:B505)-1</f>
        <v>-3.9473858271281692E-3</v>
      </c>
      <c r="H505" s="11">
        <f>E505/MAX($E$2:E505)-1</f>
        <v>-3.3165209205594515E-3</v>
      </c>
    </row>
    <row r="506" spans="1:8" x14ac:dyDescent="0.25">
      <c r="A506" s="1">
        <v>41278</v>
      </c>
      <c r="B506" s="3">
        <v>41.725197999999999</v>
      </c>
      <c r="C506" s="11">
        <f t="shared" si="22"/>
        <v>5.7243945953530436E-3</v>
      </c>
      <c r="D506" s="3">
        <v>66.629997000000003</v>
      </c>
      <c r="E506" s="58">
        <f t="shared" si="21"/>
        <v>10666.29997</v>
      </c>
      <c r="F506" s="11">
        <f t="shared" si="23"/>
        <v>-2.0621549459856443E-4</v>
      </c>
      <c r="G506" s="11">
        <f>B506/MAX($B$2:B506)-1</f>
        <v>0</v>
      </c>
      <c r="H506" s="11">
        <f>E506/MAX($E$2:E506)-1</f>
        <v>-3.5220524971560918E-3</v>
      </c>
    </row>
    <row r="507" spans="1:8" x14ac:dyDescent="0.25">
      <c r="A507" s="1">
        <v>41281</v>
      </c>
      <c r="B507" s="3">
        <v>41.323293</v>
      </c>
      <c r="C507" s="11">
        <f t="shared" si="22"/>
        <v>-9.6321891630088679E-3</v>
      </c>
      <c r="D507" s="3">
        <v>66.650002000000001</v>
      </c>
      <c r="E507" s="58">
        <f t="shared" si="21"/>
        <v>10666.500019999999</v>
      </c>
      <c r="F507" s="11">
        <f t="shared" si="23"/>
        <v>1.8755332267245855E-5</v>
      </c>
      <c r="G507" s="11">
        <f>B507/MAX($B$2:B507)-1</f>
        <v>-9.6321891630088974E-3</v>
      </c>
      <c r="H507" s="11">
        <f>E507/MAX($E$2:E507)-1</f>
        <v>-3.5033632221536104E-3</v>
      </c>
    </row>
    <row r="508" spans="1:8" x14ac:dyDescent="0.25">
      <c r="A508" s="1">
        <v>41282</v>
      </c>
      <c r="B508" s="3">
        <v>41.451172</v>
      </c>
      <c r="C508" s="11">
        <f t="shared" si="22"/>
        <v>3.0945984871050833E-3</v>
      </c>
      <c r="D508" s="3">
        <v>66.519997000000004</v>
      </c>
      <c r="E508" s="58">
        <f t="shared" si="21"/>
        <v>10665.19997</v>
      </c>
      <c r="F508" s="11">
        <f t="shared" si="23"/>
        <v>-1.2188159167132579E-4</v>
      </c>
      <c r="G508" s="11">
        <f>B508/MAX($B$2:B508)-1</f>
        <v>-6.5673984339151836E-3</v>
      </c>
      <c r="H508" s="11">
        <f>E508/MAX($E$2:E508)-1</f>
        <v>-3.6248178183392321E-3</v>
      </c>
    </row>
    <row r="509" spans="1:8" x14ac:dyDescent="0.25">
      <c r="A509" s="1">
        <v>41283</v>
      </c>
      <c r="B509" s="3">
        <v>41.743467000000003</v>
      </c>
      <c r="C509" s="11">
        <f t="shared" si="22"/>
        <v>7.0515497125148326E-3</v>
      </c>
      <c r="D509" s="3">
        <v>66.769997000000004</v>
      </c>
      <c r="E509" s="58">
        <f t="shared" si="21"/>
        <v>10667.69997</v>
      </c>
      <c r="F509" s="11">
        <f t="shared" si="23"/>
        <v>2.3440723165362272E-4</v>
      </c>
      <c r="G509" s="11">
        <f>B509/MAX($B$2:B509)-1</f>
        <v>0</v>
      </c>
      <c r="H509" s="11">
        <f>E509/MAX($E$2:E509)-1</f>
        <v>-3.3912602701956507E-3</v>
      </c>
    </row>
    <row r="510" spans="1:8" x14ac:dyDescent="0.25">
      <c r="A510" s="1">
        <v>41284</v>
      </c>
      <c r="B510" s="3">
        <v>41.798270000000002</v>
      </c>
      <c r="C510" s="11">
        <f t="shared" si="22"/>
        <v>1.3128521404319317E-3</v>
      </c>
      <c r="D510" s="3">
        <v>67.169998000000007</v>
      </c>
      <c r="E510" s="58">
        <f t="shared" si="21"/>
        <v>10671.699979999999</v>
      </c>
      <c r="F510" s="11">
        <f t="shared" si="23"/>
        <v>3.7496461385759684E-4</v>
      </c>
      <c r="G510" s="11">
        <f>B510/MAX($B$2:B510)-1</f>
        <v>0</v>
      </c>
      <c r="H510" s="11">
        <f>E510/MAX($E$2:E510)-1</f>
        <v>-3.0175672589357605E-3</v>
      </c>
    </row>
    <row r="511" spans="1:8" x14ac:dyDescent="0.25">
      <c r="A511" s="1">
        <v>41285</v>
      </c>
      <c r="B511" s="3">
        <v>41.177146</v>
      </c>
      <c r="C511" s="11">
        <f t="shared" si="22"/>
        <v>-1.4860040858150391E-2</v>
      </c>
      <c r="D511" s="3">
        <v>67.260002</v>
      </c>
      <c r="E511" s="58">
        <f t="shared" si="21"/>
        <v>10672.60002</v>
      </c>
      <c r="F511" s="11">
        <f t="shared" si="23"/>
        <v>8.4338952714864903E-5</v>
      </c>
      <c r="G511" s="11">
        <f>B511/MAX($B$2:B511)-1</f>
        <v>-1.4860040858150403E-2</v>
      </c>
      <c r="H511" s="11">
        <f>E511/MAX($E$2:E511)-1</f>
        <v>-2.9334828046833072E-3</v>
      </c>
    </row>
    <row r="512" spans="1:8" x14ac:dyDescent="0.25">
      <c r="A512" s="1">
        <v>41288</v>
      </c>
      <c r="B512" s="3">
        <v>41.277619000000001</v>
      </c>
      <c r="C512" s="11">
        <f t="shared" si="22"/>
        <v>2.4400185481529223E-3</v>
      </c>
      <c r="D512" s="3">
        <v>66.959998999999996</v>
      </c>
      <c r="E512" s="58">
        <f t="shared" si="21"/>
        <v>10669.599990000001</v>
      </c>
      <c r="F512" s="11">
        <f t="shared" si="23"/>
        <v>-2.810964520714084E-4</v>
      </c>
      <c r="G512" s="11">
        <f>B512/MAX($B$2:B512)-1</f>
        <v>-1.2456281085317711E-2</v>
      </c>
      <c r="H512" s="11">
        <f>E512/MAX($E$2:E512)-1</f>
        <v>-3.2137546651460625E-3</v>
      </c>
    </row>
    <row r="513" spans="1:8" x14ac:dyDescent="0.25">
      <c r="A513" s="1">
        <v>41289</v>
      </c>
      <c r="B513" s="3">
        <v>41.359827000000003</v>
      </c>
      <c r="C513" s="11">
        <f t="shared" si="22"/>
        <v>1.9915877415313463E-3</v>
      </c>
      <c r="D513" s="3">
        <v>66.629997000000003</v>
      </c>
      <c r="E513" s="58">
        <f t="shared" si="21"/>
        <v>10666.29997</v>
      </c>
      <c r="F513" s="11">
        <f t="shared" si="23"/>
        <v>-3.0929182003950516E-4</v>
      </c>
      <c r="G513" s="11">
        <f>B513/MAX($B$2:B513)-1</f>
        <v>-1.0489501120500955E-2</v>
      </c>
      <c r="H513" s="11">
        <f>E513/MAX($E$2:E513)-1</f>
        <v>-3.5220524971560918E-3</v>
      </c>
    </row>
    <row r="514" spans="1:8" x14ac:dyDescent="0.25">
      <c r="A514" s="1">
        <v>41290</v>
      </c>
      <c r="B514" s="3">
        <v>41.049263000000003</v>
      </c>
      <c r="C514" s="11">
        <f t="shared" si="22"/>
        <v>-7.5088321815272429E-3</v>
      </c>
      <c r="D514" s="3">
        <v>66.900002000000001</v>
      </c>
      <c r="E514" s="58">
        <f t="shared" si="21"/>
        <v>10669.000019999999</v>
      </c>
      <c r="F514" s="11">
        <f t="shared" si="23"/>
        <v>2.5313838984405241E-4</v>
      </c>
      <c r="G514" s="11">
        <f>B514/MAX($B$2:B514)-1</f>
        <v>-1.7919569398446411E-2</v>
      </c>
      <c r="H514" s="11">
        <f>E514/MAX($E$2:E514)-1</f>
        <v>-3.269805674010029E-3</v>
      </c>
    </row>
    <row r="515" spans="1:8" x14ac:dyDescent="0.25">
      <c r="A515" s="1">
        <v>41291</v>
      </c>
      <c r="B515" s="3">
        <v>41.168008999999998</v>
      </c>
      <c r="C515" s="11">
        <f t="shared" si="22"/>
        <v>2.8927681356908761E-3</v>
      </c>
      <c r="D515" s="3">
        <v>67.220000999999996</v>
      </c>
      <c r="E515" s="58">
        <f t="shared" ref="E515:E578" si="24">10000+(10*D515)</f>
        <v>10672.20001</v>
      </c>
      <c r="F515" s="11">
        <f t="shared" si="23"/>
        <v>2.9993345149520212E-4</v>
      </c>
      <c r="G515" s="11">
        <f>B515/MAX($B$2:B515)-1</f>
        <v>-1.5078638422116653E-2</v>
      </c>
      <c r="H515" s="11">
        <f>E515/MAX($E$2:E515)-1</f>
        <v>-2.9708529466163647E-3</v>
      </c>
    </row>
    <row r="516" spans="1:8" x14ac:dyDescent="0.25">
      <c r="A516" s="1">
        <v>41292</v>
      </c>
      <c r="B516" s="3">
        <v>41.378095999999999</v>
      </c>
      <c r="C516" s="11">
        <f t="shared" ref="C516:C579" si="25">(B516-B515)/B515</f>
        <v>5.1031615349676363E-3</v>
      </c>
      <c r="D516" s="3">
        <v>67.069999999999993</v>
      </c>
      <c r="E516" s="58">
        <f t="shared" si="24"/>
        <v>10670.7</v>
      </c>
      <c r="F516" s="11">
        <f t="shared" ref="F516:F579" si="26">(E516-E515)/E515</f>
        <v>-1.4055302548623687E-4</v>
      </c>
      <c r="G516" s="11">
        <f>B516/MAX($B$2:B516)-1</f>
        <v>-1.0052425614744398E-2</v>
      </c>
      <c r="H516" s="11">
        <f>E516/MAX($E$2:E516)-1</f>
        <v>-3.1109884097326734E-3</v>
      </c>
    </row>
    <row r="517" spans="1:8" x14ac:dyDescent="0.25">
      <c r="A517" s="1">
        <v>41296</v>
      </c>
      <c r="B517" s="3">
        <v>41.286754999999999</v>
      </c>
      <c r="C517" s="11">
        <f t="shared" si="25"/>
        <v>-2.2074722819532318E-3</v>
      </c>
      <c r="D517" s="3">
        <v>67.180000000000007</v>
      </c>
      <c r="E517" s="58">
        <f t="shared" si="24"/>
        <v>10671.8</v>
      </c>
      <c r="F517" s="11">
        <f t="shared" si="26"/>
        <v>1.0308602059832483E-4</v>
      </c>
      <c r="G517" s="11">
        <f>B517/MAX($B$2:B517)-1</f>
        <v>-1.2237707445786672E-2</v>
      </c>
      <c r="H517" s="11">
        <f>E517/MAX($E$2:E517)-1</f>
        <v>-3.0082230885496442E-3</v>
      </c>
    </row>
    <row r="518" spans="1:8" x14ac:dyDescent="0.25">
      <c r="A518" s="1">
        <v>41297</v>
      </c>
      <c r="B518" s="3">
        <v>40.446404000000001</v>
      </c>
      <c r="C518" s="11">
        <f t="shared" si="25"/>
        <v>-2.0354009415368156E-2</v>
      </c>
      <c r="D518" s="3">
        <v>67.589995999999999</v>
      </c>
      <c r="E518" s="58">
        <f t="shared" si="24"/>
        <v>10675.899960000001</v>
      </c>
      <c r="F518" s="11">
        <f t="shared" si="26"/>
        <v>3.8418636031422763E-4</v>
      </c>
      <c r="G518" s="11">
        <f>B518/MAX($B$2:B518)-1</f>
        <v>-3.2342630448580767E-2</v>
      </c>
      <c r="H518" s="11">
        <f>E518/MAX($E$2:E518)-1</f>
        <v>-2.6251924465148235E-3</v>
      </c>
    </row>
    <row r="519" spans="1:8" x14ac:dyDescent="0.25">
      <c r="A519" s="1">
        <v>41298</v>
      </c>
      <c r="B519" s="3">
        <v>40.683895999999997</v>
      </c>
      <c r="C519" s="11">
        <f t="shared" si="25"/>
        <v>5.8717704545500765E-3</v>
      </c>
      <c r="D519" s="3">
        <v>66.660004000000001</v>
      </c>
      <c r="E519" s="58">
        <f t="shared" si="24"/>
        <v>10666.600039999999</v>
      </c>
      <c r="F519" s="11">
        <f t="shared" si="26"/>
        <v>-8.7111344569037086E-4</v>
      </c>
      <c r="G519" s="11">
        <f>B519/MAX($B$2:B519)-1</f>
        <v>-2.6660768495921139E-2</v>
      </c>
      <c r="H519" s="11">
        <f>E519/MAX($E$2:E519)-1</f>
        <v>-3.4940190517674941E-3</v>
      </c>
    </row>
    <row r="520" spans="1:8" x14ac:dyDescent="0.25">
      <c r="A520" s="1">
        <v>41299</v>
      </c>
      <c r="B520" s="3">
        <v>40.702165000000001</v>
      </c>
      <c r="C520" s="11">
        <f t="shared" si="25"/>
        <v>4.4904745602544175E-4</v>
      </c>
      <c r="D520" s="3">
        <v>67</v>
      </c>
      <c r="E520" s="58">
        <f t="shared" si="24"/>
        <v>10670</v>
      </c>
      <c r="F520" s="11">
        <f t="shared" si="26"/>
        <v>3.1874824098126087E-4</v>
      </c>
      <c r="G520" s="11">
        <f>B520/MAX($B$2:B520)-1</f>
        <v>-2.6223692990164471E-2</v>
      </c>
      <c r="H520" s="11">
        <f>E520/MAX($E$2:E520)-1</f>
        <v>-3.176384523213005E-3</v>
      </c>
    </row>
    <row r="521" spans="1:8" x14ac:dyDescent="0.25">
      <c r="A521" s="1">
        <v>41302</v>
      </c>
      <c r="B521" s="3">
        <v>40.784373000000002</v>
      </c>
      <c r="C521" s="11">
        <f t="shared" si="25"/>
        <v>2.0197451413211409E-3</v>
      </c>
      <c r="D521" s="3">
        <v>67.150002000000001</v>
      </c>
      <c r="E521" s="58">
        <f t="shared" si="24"/>
        <v>10671.500019999999</v>
      </c>
      <c r="F521" s="11">
        <f t="shared" si="26"/>
        <v>1.4058294283031815E-4</v>
      </c>
      <c r="G521" s="11">
        <f>B521/MAX($B$2:B521)-1</f>
        <v>-2.4256913025347715E-2</v>
      </c>
      <c r="H521" s="11">
        <f>E521/MAX($E$2:E521)-1</f>
        <v>-3.0362481258664475E-3</v>
      </c>
    </row>
    <row r="522" spans="1:8" x14ac:dyDescent="0.25">
      <c r="A522" s="1">
        <v>41303</v>
      </c>
      <c r="B522" s="3">
        <v>41.113202999999999</v>
      </c>
      <c r="C522" s="11">
        <f t="shared" si="25"/>
        <v>8.0626469358741001E-3</v>
      </c>
      <c r="D522" s="3">
        <v>67.160004000000001</v>
      </c>
      <c r="E522" s="58">
        <f t="shared" si="24"/>
        <v>10671.600039999999</v>
      </c>
      <c r="F522" s="11">
        <f t="shared" si="26"/>
        <v>9.3726280103458745E-6</v>
      </c>
      <c r="G522" s="11">
        <f>B522/MAX($B$2:B522)-1</f>
        <v>-1.6389841014951223E-2</v>
      </c>
      <c r="H522" s="11">
        <f>E522/MAX($E$2:E522)-1</f>
        <v>-3.0269039554804422E-3</v>
      </c>
    </row>
    <row r="523" spans="1:8" x14ac:dyDescent="0.25">
      <c r="A523" s="1">
        <v>41304</v>
      </c>
      <c r="B523" s="3">
        <v>41.378095999999999</v>
      </c>
      <c r="C523" s="11">
        <f t="shared" si="25"/>
        <v>6.4430153982408212E-3</v>
      </c>
      <c r="D523" s="3">
        <v>67.019997000000004</v>
      </c>
      <c r="E523" s="58">
        <f t="shared" si="24"/>
        <v>10670.19997</v>
      </c>
      <c r="F523" s="11">
        <f t="shared" si="26"/>
        <v>-1.3119588391167695E-4</v>
      </c>
      <c r="G523" s="11">
        <f>B523/MAX($B$2:B523)-1</f>
        <v>-1.0052425614744398E-2</v>
      </c>
      <c r="H523" s="11">
        <f>E523/MAX($E$2:E523)-1</f>
        <v>-3.1577027220520693E-3</v>
      </c>
    </row>
    <row r="524" spans="1:8" x14ac:dyDescent="0.25">
      <c r="A524" s="1">
        <v>41305</v>
      </c>
      <c r="B524" s="3">
        <v>41.168008999999998</v>
      </c>
      <c r="C524" s="11">
        <f t="shared" si="25"/>
        <v>-5.0772515004074009E-3</v>
      </c>
      <c r="D524" s="3">
        <v>66.870002999999997</v>
      </c>
      <c r="E524" s="58">
        <f t="shared" si="24"/>
        <v>10668.70003</v>
      </c>
      <c r="F524" s="11">
        <f t="shared" si="26"/>
        <v>-1.405728106518042E-4</v>
      </c>
      <c r="G524" s="11">
        <f>B524/MAX($B$2:B524)-1</f>
        <v>-1.5078638422116653E-2</v>
      </c>
      <c r="H524" s="11">
        <f>E524/MAX($E$2:E524)-1</f>
        <v>-3.2978316455570811E-3</v>
      </c>
    </row>
    <row r="525" spans="1:8" x14ac:dyDescent="0.25">
      <c r="A525" s="1">
        <v>41306</v>
      </c>
      <c r="B525" s="3">
        <v>41.323293</v>
      </c>
      <c r="C525" s="11">
        <f t="shared" si="25"/>
        <v>3.7719579783419151E-3</v>
      </c>
      <c r="D525" s="3">
        <v>67.660004000000001</v>
      </c>
      <c r="E525" s="58">
        <f t="shared" si="24"/>
        <v>10676.600039999999</v>
      </c>
      <c r="F525" s="11">
        <f t="shared" si="26"/>
        <v>7.404847805060448E-4</v>
      </c>
      <c r="G525" s="11">
        <f>B525/MAX($B$2:B525)-1</f>
        <v>-1.1363556434273558E-2</v>
      </c>
      <c r="H525" s="11">
        <f>E525/MAX($E$2:E525)-1</f>
        <v>-2.5597888591932794E-3</v>
      </c>
    </row>
    <row r="526" spans="1:8" x14ac:dyDescent="0.25">
      <c r="A526" s="1">
        <v>41309</v>
      </c>
      <c r="B526" s="3">
        <v>41.487706000000003</v>
      </c>
      <c r="C526" s="11">
        <f t="shared" si="25"/>
        <v>3.9787003422017521E-3</v>
      </c>
      <c r="D526" s="3">
        <v>66.480002999999996</v>
      </c>
      <c r="E526" s="58">
        <f t="shared" si="24"/>
        <v>10664.80003</v>
      </c>
      <c r="F526" s="11">
        <f t="shared" si="26"/>
        <v>-1.1052216956512516E-3</v>
      </c>
      <c r="G526" s="11">
        <f>B526/MAX($B$2:B526)-1</f>
        <v>-7.4300682779454563E-3</v>
      </c>
      <c r="H526" s="11">
        <f>E526/MAX($E$2:E526)-1</f>
        <v>-3.6621814206609926E-3</v>
      </c>
    </row>
    <row r="527" spans="1:8" x14ac:dyDescent="0.25">
      <c r="A527" s="1">
        <v>41310</v>
      </c>
      <c r="B527" s="3">
        <v>41.926152999999999</v>
      </c>
      <c r="C527" s="11">
        <f t="shared" si="25"/>
        <v>1.0568118661465554E-2</v>
      </c>
      <c r="D527" s="3">
        <v>67.459998999999996</v>
      </c>
      <c r="E527" s="58">
        <f t="shared" si="24"/>
        <v>10674.599990000001</v>
      </c>
      <c r="F527" s="11">
        <f t="shared" si="26"/>
        <v>9.189070561504267E-4</v>
      </c>
      <c r="G527" s="11">
        <f>B527/MAX($B$2:B527)-1</f>
        <v>0</v>
      </c>
      <c r="H527" s="11">
        <f>E527/MAX($E$2:E527)-1</f>
        <v>-2.7466395688588996E-3</v>
      </c>
    </row>
    <row r="528" spans="1:8" x14ac:dyDescent="0.25">
      <c r="A528" s="1">
        <v>41311</v>
      </c>
      <c r="B528" s="3">
        <v>42.054031999999999</v>
      </c>
      <c r="C528" s="11">
        <f t="shared" si="25"/>
        <v>3.0501009715821073E-3</v>
      </c>
      <c r="D528" s="3">
        <v>67.239998</v>
      </c>
      <c r="E528" s="58">
        <f t="shared" si="24"/>
        <v>10672.39998</v>
      </c>
      <c r="F528" s="11">
        <f t="shared" si="26"/>
        <v>-2.0609765256416647E-4</v>
      </c>
      <c r="G528" s="11">
        <f>B528/MAX($B$2:B528)-1</f>
        <v>0</v>
      </c>
      <c r="H528" s="11">
        <f>E528/MAX($E$2:E528)-1</f>
        <v>-2.9521711454555399E-3</v>
      </c>
    </row>
    <row r="529" spans="1:8" x14ac:dyDescent="0.25">
      <c r="A529" s="1">
        <v>41312</v>
      </c>
      <c r="B529" s="3">
        <v>41.999225000000003</v>
      </c>
      <c r="C529" s="11">
        <f t="shared" si="25"/>
        <v>-1.3032519688004403E-3</v>
      </c>
      <c r="D529" s="3">
        <v>67.300003000000004</v>
      </c>
      <c r="E529" s="58">
        <f t="shared" si="24"/>
        <v>10673.000029999999</v>
      </c>
      <c r="F529" s="11">
        <f t="shared" si="26"/>
        <v>5.6224466954348604E-5</v>
      </c>
      <c r="G529" s="11">
        <f>B529/MAX($B$2:B529)-1</f>
        <v>-1.303251968800434E-3</v>
      </c>
      <c r="H529" s="11">
        <f>E529/MAX($E$2:E529)-1</f>
        <v>-2.8961126627501388E-3</v>
      </c>
    </row>
    <row r="530" spans="1:8" x14ac:dyDescent="0.25">
      <c r="A530" s="1">
        <v>41313</v>
      </c>
      <c r="B530" s="3">
        <v>41.770868999999998</v>
      </c>
      <c r="C530" s="11">
        <f t="shared" si="25"/>
        <v>-5.4371479473729594E-3</v>
      </c>
      <c r="D530" s="3">
        <v>67.989998</v>
      </c>
      <c r="E530" s="58">
        <f t="shared" si="24"/>
        <v>10679.89998</v>
      </c>
      <c r="F530" s="11">
        <f t="shared" si="26"/>
        <v>6.4648645934660409E-4</v>
      </c>
      <c r="G530" s="11">
        <f>B530/MAX($B$2:B530)-1</f>
        <v>-6.7333139424062827E-3</v>
      </c>
      <c r="H530" s="11">
        <f>E530/MAX($E$2:E530)-1</f>
        <v>-2.2514985010247957E-3</v>
      </c>
    </row>
    <row r="531" spans="1:8" x14ac:dyDescent="0.25">
      <c r="A531" s="1">
        <v>41316</v>
      </c>
      <c r="B531" s="3">
        <v>41.487706000000003</v>
      </c>
      <c r="C531" s="11">
        <f t="shared" si="25"/>
        <v>-6.7789588002106146E-3</v>
      </c>
      <c r="D531" s="3">
        <v>68.010002</v>
      </c>
      <c r="E531" s="58">
        <f t="shared" si="24"/>
        <v>10680.10002</v>
      </c>
      <c r="F531" s="11">
        <f t="shared" si="26"/>
        <v>1.8730512493031521E-5</v>
      </c>
      <c r="G531" s="11">
        <f>B531/MAX($B$2:B531)-1</f>
        <v>-1.3466627884812454E-2</v>
      </c>
      <c r="H531" s="11">
        <f>E531/MAX($E$2:E531)-1</f>
        <v>-2.232810160252563E-3</v>
      </c>
    </row>
    <row r="532" spans="1:8" x14ac:dyDescent="0.25">
      <c r="A532" s="1">
        <v>41317</v>
      </c>
      <c r="B532" s="3">
        <v>41.396365000000003</v>
      </c>
      <c r="C532" s="11">
        <f t="shared" si="25"/>
        <v>-2.2016401678126019E-3</v>
      </c>
      <c r="D532" s="3">
        <v>67.730002999999996</v>
      </c>
      <c r="E532" s="58">
        <f t="shared" si="24"/>
        <v>10677.30003</v>
      </c>
      <c r="F532" s="11">
        <f t="shared" si="26"/>
        <v>-2.6216889305869298E-4</v>
      </c>
      <c r="G532" s="11">
        <f>B532/MAX($B$2:B532)-1</f>
        <v>-1.5638619383748886E-2</v>
      </c>
      <c r="H532" s="11">
        <f>E532/MAX($E$2:E532)-1</f>
        <v>-2.4943936799430855E-3</v>
      </c>
    </row>
    <row r="533" spans="1:8" x14ac:dyDescent="0.25">
      <c r="A533" s="1">
        <v>41318</v>
      </c>
      <c r="B533" s="3">
        <v>38.994059999999998</v>
      </c>
      <c r="C533" s="11">
        <f t="shared" si="25"/>
        <v>-5.803178612421659E-2</v>
      </c>
      <c r="D533" s="3">
        <v>67.970000999999996</v>
      </c>
      <c r="E533" s="58">
        <f t="shared" si="24"/>
        <v>10679.70001</v>
      </c>
      <c r="F533" s="11">
        <f t="shared" si="26"/>
        <v>2.2477405273401701E-4</v>
      </c>
      <c r="G533" s="11">
        <f>B533/MAX($B$2:B533)-1</f>
        <v>-7.2762868492609711E-2</v>
      </c>
      <c r="H533" s="11">
        <f>E533/MAX($E$2:E533)-1</f>
        <v>-2.2701803021856204E-3</v>
      </c>
    </row>
    <row r="534" spans="1:8" x14ac:dyDescent="0.25">
      <c r="A534" s="1">
        <v>41319</v>
      </c>
      <c r="B534" s="3">
        <v>39.094537000000003</v>
      </c>
      <c r="C534" s="11">
        <f t="shared" si="25"/>
        <v>2.5767257884920175E-3</v>
      </c>
      <c r="D534" s="3">
        <v>67.949996999999996</v>
      </c>
      <c r="E534" s="58">
        <f t="shared" si="24"/>
        <v>10679.499970000001</v>
      </c>
      <c r="F534" s="11">
        <f t="shared" si="26"/>
        <v>-1.8730863208929881E-5</v>
      </c>
      <c r="G534" s="11">
        <f>B534/MAX($B$2:B534)-1</f>
        <v>-7.0373632663807251E-2</v>
      </c>
      <c r="H534" s="11">
        <f>E534/MAX($E$2:E534)-1</f>
        <v>-2.2888686429578531E-3</v>
      </c>
    </row>
    <row r="535" spans="1:8" x14ac:dyDescent="0.25">
      <c r="A535" s="1">
        <v>41320</v>
      </c>
      <c r="B535" s="3">
        <v>39.195014</v>
      </c>
      <c r="C535" s="11">
        <f t="shared" si="25"/>
        <v>2.5701033369444413E-3</v>
      </c>
      <c r="D535" s="3">
        <v>67.75</v>
      </c>
      <c r="E535" s="58">
        <f t="shared" si="24"/>
        <v>10677.5</v>
      </c>
      <c r="F535" s="11">
        <f t="shared" si="26"/>
        <v>-1.872718765502986E-4</v>
      </c>
      <c r="G535" s="11">
        <f>B535/MAX($B$2:B535)-1</f>
        <v>-6.7984396835005012E-2</v>
      </c>
      <c r="H535" s="11">
        <f>E535/MAX($E$2:E535)-1</f>
        <v>-2.4757118787822607E-3</v>
      </c>
    </row>
    <row r="536" spans="1:8" x14ac:dyDescent="0.25">
      <c r="A536" s="1">
        <v>41324</v>
      </c>
      <c r="B536" s="3">
        <v>39.277222000000002</v>
      </c>
      <c r="C536" s="11">
        <f t="shared" si="25"/>
        <v>2.0974096348071567E-3</v>
      </c>
      <c r="D536" s="3">
        <v>68.239998</v>
      </c>
      <c r="E536" s="58">
        <f t="shared" si="24"/>
        <v>10682.39998</v>
      </c>
      <c r="F536" s="11">
        <f t="shared" si="26"/>
        <v>4.5890704752986572E-4</v>
      </c>
      <c r="G536" s="11">
        <f>B536/MAX($B$2:B536)-1</f>
        <v>-6.602957832913614E-2</v>
      </c>
      <c r="H536" s="11">
        <f>E536/MAX($E$2:E536)-1</f>
        <v>-2.0179409528812142E-3</v>
      </c>
    </row>
    <row r="537" spans="1:8" x14ac:dyDescent="0.25">
      <c r="A537" s="1">
        <v>41325</v>
      </c>
      <c r="B537" s="3">
        <v>38.793109000000001</v>
      </c>
      <c r="C537" s="11">
        <f t="shared" si="25"/>
        <v>-1.2325540742163502E-2</v>
      </c>
      <c r="D537" s="3">
        <v>67.190002000000007</v>
      </c>
      <c r="E537" s="58">
        <f t="shared" si="24"/>
        <v>10671.900020000001</v>
      </c>
      <c r="F537" s="11">
        <f t="shared" si="26"/>
        <v>-9.8292144271489739E-4</v>
      </c>
      <c r="G537" s="11">
        <f>B537/MAX($B$2:B537)-1</f>
        <v>-7.7541268813415942E-2</v>
      </c>
      <c r="H537" s="11">
        <f>E537/MAX($E$2:E537)-1</f>
        <v>-2.9988789181634168E-3</v>
      </c>
    </row>
    <row r="538" spans="1:8" x14ac:dyDescent="0.25">
      <c r="A538" s="1">
        <v>41326</v>
      </c>
      <c r="B538" s="3">
        <v>38.884450000000001</v>
      </c>
      <c r="C538" s="11">
        <f t="shared" si="25"/>
        <v>2.3545676630352028E-3</v>
      </c>
      <c r="D538" s="3">
        <v>66.470000999999996</v>
      </c>
      <c r="E538" s="58">
        <f t="shared" si="24"/>
        <v>10664.70001</v>
      </c>
      <c r="F538" s="11">
        <f t="shared" si="26"/>
        <v>-6.7466992630244623E-4</v>
      </c>
      <c r="G538" s="11">
        <f>B538/MAX($B$2:B538)-1</f>
        <v>-7.5369277314479621E-2</v>
      </c>
      <c r="H538" s="11">
        <f>E538/MAX($E$2:E538)-1</f>
        <v>-3.671525591047109E-3</v>
      </c>
    </row>
    <row r="539" spans="1:8" x14ac:dyDescent="0.25">
      <c r="A539" s="1">
        <v>41327</v>
      </c>
      <c r="B539" s="3">
        <v>39.185881000000002</v>
      </c>
      <c r="C539" s="11">
        <f t="shared" si="25"/>
        <v>7.7519676888833681E-3</v>
      </c>
      <c r="D539" s="3">
        <v>67.139999000000003</v>
      </c>
      <c r="E539" s="58">
        <f t="shared" si="24"/>
        <v>10671.39999</v>
      </c>
      <c r="F539" s="11">
        <f t="shared" si="26"/>
        <v>6.282389559684777E-4</v>
      </c>
      <c r="G539" s="11">
        <f>B539/MAX($B$2:B539)-1</f>
        <v>-6.8201569828072572E-2</v>
      </c>
      <c r="H539" s="11">
        <f>E539/MAX($E$2:E539)-1</f>
        <v>-3.0455932304828126E-3</v>
      </c>
    </row>
    <row r="540" spans="1:8" x14ac:dyDescent="0.25">
      <c r="A540" s="1">
        <v>41330</v>
      </c>
      <c r="B540" s="3">
        <v>39.021464999999999</v>
      </c>
      <c r="C540" s="11">
        <f t="shared" si="25"/>
        <v>-4.195796950437398E-3</v>
      </c>
      <c r="D540" s="3">
        <v>66.309997999999993</v>
      </c>
      <c r="E540" s="58">
        <f t="shared" si="24"/>
        <v>10663.099979999999</v>
      </c>
      <c r="F540" s="11">
        <f t="shared" si="26"/>
        <v>-7.7778079800013553E-4</v>
      </c>
      <c r="G540" s="11">
        <f>B540/MAX($B$2:B540)-1</f>
        <v>-7.2111206839810316E-2</v>
      </c>
      <c r="H540" s="11">
        <f>E540/MAX($E$2:E540)-1</f>
        <v>-3.8210052245497561E-3</v>
      </c>
    </row>
    <row r="541" spans="1:8" x14ac:dyDescent="0.25">
      <c r="A541" s="1">
        <v>41331</v>
      </c>
      <c r="B541" s="3">
        <v>39.085403999999997</v>
      </c>
      <c r="C541" s="11">
        <f t="shared" si="25"/>
        <v>1.6385597004109852E-3</v>
      </c>
      <c r="D541" s="3">
        <v>66.559997999999993</v>
      </c>
      <c r="E541" s="58">
        <f t="shared" si="24"/>
        <v>10665.599979999999</v>
      </c>
      <c r="F541" s="11">
        <f t="shared" si="26"/>
        <v>2.344533957938187E-4</v>
      </c>
      <c r="G541" s="11">
        <f>B541/MAX($B$2:B541)-1</f>
        <v>-7.0590805656875033E-2</v>
      </c>
      <c r="H541" s="11">
        <f>E541/MAX($E$2:E541)-1</f>
        <v>-3.5874476764061747E-3</v>
      </c>
    </row>
    <row r="542" spans="1:8" x14ac:dyDescent="0.25">
      <c r="A542" s="1">
        <v>41332</v>
      </c>
      <c r="B542" s="3">
        <v>39.459907999999999</v>
      </c>
      <c r="C542" s="11">
        <f t="shared" si="25"/>
        <v>9.5816842522595327E-3</v>
      </c>
      <c r="D542" s="3">
        <v>67.239998</v>
      </c>
      <c r="E542" s="58">
        <f t="shared" si="24"/>
        <v>10672.39998</v>
      </c>
      <c r="F542" s="11">
        <f t="shared" si="26"/>
        <v>6.3756375757129157E-4</v>
      </c>
      <c r="G542" s="11">
        <f>B542/MAX($B$2:B542)-1</f>
        <v>-6.1685500215532318E-2</v>
      </c>
      <c r="H542" s="11">
        <f>E542/MAX($E$2:E542)-1</f>
        <v>-2.9521711454555399E-3</v>
      </c>
    </row>
    <row r="543" spans="1:8" x14ac:dyDescent="0.25">
      <c r="A543" s="1">
        <v>41333</v>
      </c>
      <c r="B543" s="3">
        <v>39.843544000000001</v>
      </c>
      <c r="C543" s="11">
        <f t="shared" si="25"/>
        <v>9.7221716786567974E-3</v>
      </c>
      <c r="D543" s="3">
        <v>67.099997999999999</v>
      </c>
      <c r="E543" s="58">
        <f t="shared" si="24"/>
        <v>10670.999980000001</v>
      </c>
      <c r="F543" s="11">
        <f t="shared" si="26"/>
        <v>-1.3117949126937014E-4</v>
      </c>
      <c r="G543" s="11">
        <f>B543/MAX($B$2:B543)-1</f>
        <v>-5.2563045560054644E-2</v>
      </c>
      <c r="H543" s="11">
        <f>E543/MAX($E$2:E543)-1</f>
        <v>-3.08296337241587E-3</v>
      </c>
    </row>
    <row r="544" spans="1:8" x14ac:dyDescent="0.25">
      <c r="A544" s="1">
        <v>41334</v>
      </c>
      <c r="B544" s="3">
        <v>39.989691999999998</v>
      </c>
      <c r="C544" s="11">
        <f t="shared" si="25"/>
        <v>3.6680471998172806E-3</v>
      </c>
      <c r="D544" s="3">
        <v>67.379997000000003</v>
      </c>
      <c r="E544" s="58">
        <f t="shared" si="24"/>
        <v>10673.79997</v>
      </c>
      <c r="F544" s="11">
        <f t="shared" si="26"/>
        <v>2.6239246605260744E-4</v>
      </c>
      <c r="G544" s="11">
        <f>B544/MAX($B$2:B544)-1</f>
        <v>-4.9087802092317889E-2</v>
      </c>
      <c r="H544" s="11">
        <f>E544/MAX($E$2:E544)-1</f>
        <v>-2.8213798527253475E-3</v>
      </c>
    </row>
    <row r="545" spans="1:8" x14ac:dyDescent="0.25">
      <c r="A545" s="1">
        <v>41337</v>
      </c>
      <c r="B545" s="3">
        <v>40.026229999999998</v>
      </c>
      <c r="C545" s="11">
        <f t="shared" si="25"/>
        <v>9.1368545674220701E-4</v>
      </c>
      <c r="D545" s="3">
        <v>67.680000000000007</v>
      </c>
      <c r="E545" s="58">
        <f t="shared" si="24"/>
        <v>10676.8</v>
      </c>
      <c r="F545" s="11">
        <f t="shared" si="26"/>
        <v>2.810648511712031E-4</v>
      </c>
      <c r="G545" s="11">
        <f>B545/MAX($B$2:B545)-1</f>
        <v>-4.8218967446450822E-2</v>
      </c>
      <c r="H545" s="11">
        <f>E545/MAX($E$2:E545)-1</f>
        <v>-2.5411079922624813E-3</v>
      </c>
    </row>
    <row r="546" spans="1:8" x14ac:dyDescent="0.25">
      <c r="A546" s="1">
        <v>41338</v>
      </c>
      <c r="B546" s="3">
        <v>40.446404000000001</v>
      </c>
      <c r="C546" s="11">
        <f t="shared" si="25"/>
        <v>1.0497466286482713E-2</v>
      </c>
      <c r="D546" s="3">
        <v>68.680000000000007</v>
      </c>
      <c r="E546" s="58">
        <f t="shared" si="24"/>
        <v>10686.8</v>
      </c>
      <c r="F546" s="11">
        <f t="shared" si="26"/>
        <v>9.3661022029072386E-4</v>
      </c>
      <c r="G546" s="11">
        <f>B546/MAX($B$2:B546)-1</f>
        <v>-3.8227678145106192E-2</v>
      </c>
      <c r="H546" s="11">
        <f>E546/MAX($E$2:E546)-1</f>
        <v>-1.6068777996882666E-3</v>
      </c>
    </row>
    <row r="547" spans="1:8" x14ac:dyDescent="0.25">
      <c r="A547" s="1">
        <v>41339</v>
      </c>
      <c r="B547" s="3">
        <v>40.355063000000001</v>
      </c>
      <c r="C547" s="11">
        <f t="shared" si="25"/>
        <v>-2.2583219017443404E-3</v>
      </c>
      <c r="D547" s="3">
        <v>68.510002</v>
      </c>
      <c r="E547" s="58">
        <f t="shared" si="24"/>
        <v>10685.10002</v>
      </c>
      <c r="F547" s="11">
        <f t="shared" si="26"/>
        <v>-1.5907287494847981E-4</v>
      </c>
      <c r="G547" s="11">
        <f>B547/MAX($B$2:B547)-1</f>
        <v>-4.0399669644042624E-2</v>
      </c>
      <c r="H547" s="11">
        <f>E547/MAX($E$2:E547)-1</f>
        <v>-1.7656950639654001E-3</v>
      </c>
    </row>
    <row r="548" spans="1:8" x14ac:dyDescent="0.25">
      <c r="A548" s="1">
        <v>41340</v>
      </c>
      <c r="B548" s="3">
        <v>40.053631000000003</v>
      </c>
      <c r="C548" s="11">
        <f t="shared" si="25"/>
        <v>-7.469496454509273E-3</v>
      </c>
      <c r="D548" s="3">
        <v>68.690002000000007</v>
      </c>
      <c r="E548" s="58">
        <f t="shared" si="24"/>
        <v>10686.900020000001</v>
      </c>
      <c r="F548" s="11">
        <f t="shared" si="26"/>
        <v>1.684588816793398E-4</v>
      </c>
      <c r="G548" s="11">
        <f>B548/MAX($B$2:B548)-1</f>
        <v>-4.7567400909382385E-2</v>
      </c>
      <c r="H548" s="11">
        <f>E548/MAX($E$2:E548)-1</f>
        <v>-1.5975336293019282E-3</v>
      </c>
    </row>
    <row r="549" spans="1:8" x14ac:dyDescent="0.25">
      <c r="A549" s="1">
        <v>41341</v>
      </c>
      <c r="B549" s="3">
        <v>40.190646000000001</v>
      </c>
      <c r="C549" s="11">
        <f t="shared" si="25"/>
        <v>3.4207884923091766E-3</v>
      </c>
      <c r="D549" s="3">
        <v>68.769997000000004</v>
      </c>
      <c r="E549" s="58">
        <f t="shared" si="24"/>
        <v>10687.69997</v>
      </c>
      <c r="F549" s="11">
        <f t="shared" si="26"/>
        <v>7.4853324958748559E-5</v>
      </c>
      <c r="G549" s="11">
        <f>B549/MAX($B$2:B549)-1</f>
        <v>-4.4309330434713079E-2</v>
      </c>
      <c r="H549" s="11">
        <f>E549/MAX($E$2:E549)-1</f>
        <v>-1.5227998850471103E-3</v>
      </c>
    </row>
    <row r="550" spans="1:8" x14ac:dyDescent="0.25">
      <c r="A550" s="1">
        <v>41344</v>
      </c>
      <c r="B550" s="3">
        <v>40.318525000000001</v>
      </c>
      <c r="C550" s="11">
        <f t="shared" si="25"/>
        <v>3.1818100161913315E-3</v>
      </c>
      <c r="D550" s="3">
        <v>68.970000999999996</v>
      </c>
      <c r="E550" s="58">
        <f t="shared" si="24"/>
        <v>10689.70001</v>
      </c>
      <c r="F550" s="11">
        <f t="shared" si="26"/>
        <v>1.8713474420266763E-4</v>
      </c>
      <c r="G550" s="11">
        <f>B550/MAX($B$2:B550)-1</f>
        <v>-4.1268504289909691E-2</v>
      </c>
      <c r="H550" s="11">
        <f>E550/MAX($E$2:E550)-1</f>
        <v>-1.3359501096114057E-3</v>
      </c>
    </row>
    <row r="551" spans="1:8" x14ac:dyDescent="0.25">
      <c r="A551" s="1">
        <v>41345</v>
      </c>
      <c r="B551" s="3">
        <v>40.546880999999999</v>
      </c>
      <c r="C551" s="11">
        <f t="shared" si="25"/>
        <v>5.6637984648495445E-3</v>
      </c>
      <c r="D551" s="3">
        <v>68.720000999999996</v>
      </c>
      <c r="E551" s="58">
        <f t="shared" si="24"/>
        <v>10687.20001</v>
      </c>
      <c r="F551" s="11">
        <f t="shared" si="26"/>
        <v>-2.3386998677804802E-4</v>
      </c>
      <c r="G551" s="11">
        <f>B551/MAX($B$2:B551)-1</f>
        <v>-3.5838442316303953E-2</v>
      </c>
      <c r="H551" s="11">
        <f>E551/MAX($E$2:E551)-1</f>
        <v>-1.5695076577549871E-3</v>
      </c>
    </row>
    <row r="552" spans="1:8" x14ac:dyDescent="0.25">
      <c r="A552" s="1">
        <v>41346</v>
      </c>
      <c r="B552" s="3">
        <v>40.279701000000003</v>
      </c>
      <c r="C552" s="11">
        <f t="shared" si="25"/>
        <v>-6.5894094295439447E-3</v>
      </c>
      <c r="D552" s="3">
        <v>68.629997000000003</v>
      </c>
      <c r="E552" s="58">
        <f t="shared" si="24"/>
        <v>10686.29997</v>
      </c>
      <c r="F552" s="11">
        <f t="shared" si="26"/>
        <v>-8.4216632902750805E-5</v>
      </c>
      <c r="G552" s="11">
        <f>B552/MAX($B$2:B552)-1</f>
        <v>-4.2191697576108633E-2</v>
      </c>
      <c r="H552" s="11">
        <f>E552/MAX($E$2:E552)-1</f>
        <v>-1.6535921120074404E-3</v>
      </c>
    </row>
    <row r="553" spans="1:8" x14ac:dyDescent="0.25">
      <c r="A553" s="1">
        <v>41347</v>
      </c>
      <c r="B553" s="3">
        <v>40.334977000000002</v>
      </c>
      <c r="C553" s="11">
        <f t="shared" si="25"/>
        <v>1.3723041290698561E-3</v>
      </c>
      <c r="D553" s="3">
        <v>68.860000999999997</v>
      </c>
      <c r="E553" s="58">
        <f t="shared" si="24"/>
        <v>10688.60001</v>
      </c>
      <c r="F553" s="11">
        <f t="shared" si="26"/>
        <v>2.1523258812283563E-4</v>
      </c>
      <c r="G553" s="11">
        <f>B553/MAX($B$2:B553)-1</f>
        <v>-4.0877293287834959E-2</v>
      </c>
      <c r="H553" s="11">
        <f>E553/MAX($E$2:E553)-1</f>
        <v>-1.438715430794546E-3</v>
      </c>
    </row>
    <row r="554" spans="1:8" x14ac:dyDescent="0.25">
      <c r="A554" s="1">
        <v>41348</v>
      </c>
      <c r="B554" s="3">
        <v>40.602158000000003</v>
      </c>
      <c r="C554" s="11">
        <f t="shared" si="25"/>
        <v>6.62405237022946E-3</v>
      </c>
      <c r="D554" s="3">
        <v>68.510002</v>
      </c>
      <c r="E554" s="58">
        <f t="shared" si="24"/>
        <v>10685.10002</v>
      </c>
      <c r="F554" s="11">
        <f t="shared" si="26"/>
        <v>-3.2745074160561206E-4</v>
      </c>
      <c r="G554" s="11">
        <f>B554/MAX($B$2:B554)-1</f>
        <v>-3.4524014249097346E-2</v>
      </c>
      <c r="H554" s="11">
        <f>E554/MAX($E$2:E554)-1</f>
        <v>-1.7656950639654001E-3</v>
      </c>
    </row>
    <row r="555" spans="1:8" x14ac:dyDescent="0.25">
      <c r="A555" s="1">
        <v>41351</v>
      </c>
      <c r="B555" s="3">
        <v>40.860123999999999</v>
      </c>
      <c r="C555" s="11">
        <f t="shared" si="25"/>
        <v>6.3535046585453938E-3</v>
      </c>
      <c r="D555" s="3">
        <v>68.360000999999997</v>
      </c>
      <c r="E555" s="58">
        <f t="shared" si="24"/>
        <v>10683.60001</v>
      </c>
      <c r="F555" s="11">
        <f t="shared" si="26"/>
        <v>-1.4038333728201707E-4</v>
      </c>
      <c r="G555" s="11">
        <f>B555/MAX($B$2:B555)-1</f>
        <v>-2.838985807591532E-2</v>
      </c>
      <c r="H555" s="11">
        <f>E555/MAX($E$2:E555)-1</f>
        <v>-1.9058305270817089E-3</v>
      </c>
    </row>
    <row r="556" spans="1:8" x14ac:dyDescent="0.25">
      <c r="A556" s="1">
        <v>41352</v>
      </c>
      <c r="B556" s="3">
        <v>41.440550999999999</v>
      </c>
      <c r="C556" s="11">
        <f t="shared" si="25"/>
        <v>1.4205218760471707E-2</v>
      </c>
      <c r="D556" s="3">
        <v>68.230002999999996</v>
      </c>
      <c r="E556" s="58">
        <f t="shared" si="24"/>
        <v>10682.30003</v>
      </c>
      <c r="F556" s="11">
        <f t="shared" si="26"/>
        <v>-1.2167995795265436E-4</v>
      </c>
      <c r="G556" s="11">
        <f>B556/MAX($B$2:B556)-1</f>
        <v>-1.4587923459990715E-2</v>
      </c>
      <c r="H556" s="11">
        <f>E556/MAX($E$2:E556)-1</f>
        <v>-2.0272785836560336E-3</v>
      </c>
    </row>
    <row r="557" spans="1:8" x14ac:dyDescent="0.25">
      <c r="A557" s="1">
        <v>41353</v>
      </c>
      <c r="B557" s="3">
        <v>42.177598000000003</v>
      </c>
      <c r="C557" s="11">
        <f t="shared" si="25"/>
        <v>1.7785646720768843E-2</v>
      </c>
      <c r="D557" s="3">
        <v>68.709998999999996</v>
      </c>
      <c r="E557" s="58">
        <f t="shared" si="24"/>
        <v>10687.099990000001</v>
      </c>
      <c r="F557" s="11">
        <f t="shared" si="26"/>
        <v>4.4933768818701514E-4</v>
      </c>
      <c r="G557" s="11">
        <f>B557/MAX($B$2:B557)-1</f>
        <v>0</v>
      </c>
      <c r="H557" s="11">
        <f>E557/MAX($E$2:E557)-1</f>
        <v>-1.5788518281411035E-3</v>
      </c>
    </row>
    <row r="558" spans="1:8" x14ac:dyDescent="0.25">
      <c r="A558" s="1">
        <v>41354</v>
      </c>
      <c r="B558" s="3">
        <v>42.011761999999997</v>
      </c>
      <c r="C558" s="11">
        <f t="shared" si="25"/>
        <v>-3.9318502680025982E-3</v>
      </c>
      <c r="D558" s="3">
        <v>67.930000000000007</v>
      </c>
      <c r="E558" s="58">
        <f t="shared" si="24"/>
        <v>10679.3</v>
      </c>
      <c r="F558" s="11">
        <f t="shared" si="26"/>
        <v>-7.2985094247268701E-4</v>
      </c>
      <c r="G558" s="11">
        <f>B558/MAX($B$2:B558)-1</f>
        <v>-3.9318502680025791E-3</v>
      </c>
      <c r="H558" s="11">
        <f>E558/MAX($E$2:E558)-1</f>
        <v>-2.3075504441188999E-3</v>
      </c>
    </row>
    <row r="559" spans="1:8" x14ac:dyDescent="0.25">
      <c r="A559" s="1">
        <v>41355</v>
      </c>
      <c r="B559" s="3">
        <v>42.767237000000002</v>
      </c>
      <c r="C559" s="11">
        <f t="shared" si="25"/>
        <v>1.7982464053757235E-2</v>
      </c>
      <c r="D559" s="3">
        <v>68.589995999999999</v>
      </c>
      <c r="E559" s="58">
        <f t="shared" si="24"/>
        <v>10685.899960000001</v>
      </c>
      <c r="F559" s="11">
        <f t="shared" si="26"/>
        <v>6.1801428932620813E-4</v>
      </c>
      <c r="G559" s="11">
        <f>B559/MAX($B$2:B559)-1</f>
        <v>0</v>
      </c>
      <c r="H559" s="11">
        <f>E559/MAX($E$2:E559)-1</f>
        <v>-1.6909622539404978E-3</v>
      </c>
    </row>
    <row r="560" spans="1:8" x14ac:dyDescent="0.25">
      <c r="A560" s="1">
        <v>41358</v>
      </c>
      <c r="B560" s="3">
        <v>42.711959999999998</v>
      </c>
      <c r="C560" s="11">
        <f t="shared" si="25"/>
        <v>-1.2925080944556646E-3</v>
      </c>
      <c r="D560" s="3">
        <v>68.339995999999999</v>
      </c>
      <c r="E560" s="58">
        <f t="shared" si="24"/>
        <v>10683.399960000001</v>
      </c>
      <c r="F560" s="11">
        <f t="shared" si="26"/>
        <v>-2.3395315409634434E-4</v>
      </c>
      <c r="G560" s="11">
        <f>B560/MAX($B$2:B560)-1</f>
        <v>-1.292508094455691E-3</v>
      </c>
      <c r="H560" s="11">
        <f>E560/MAX($E$2:E560)-1</f>
        <v>-1.9245198020840792E-3</v>
      </c>
    </row>
    <row r="561" spans="1:8" x14ac:dyDescent="0.25">
      <c r="A561" s="1">
        <v>41359</v>
      </c>
      <c r="B561" s="3">
        <v>43.025205999999997</v>
      </c>
      <c r="C561" s="11">
        <f t="shared" si="25"/>
        <v>7.333917712977805E-3</v>
      </c>
      <c r="D561" s="3">
        <v>68.709998999999996</v>
      </c>
      <c r="E561" s="58">
        <f t="shared" si="24"/>
        <v>10687.099990000001</v>
      </c>
      <c r="F561" s="11">
        <f t="shared" si="26"/>
        <v>3.4633450154944581E-4</v>
      </c>
      <c r="G561" s="11">
        <f>B561/MAX($B$2:B561)-1</f>
        <v>0</v>
      </c>
      <c r="H561" s="11">
        <f>E561/MAX($E$2:E561)-1</f>
        <v>-1.5788518281411035E-3</v>
      </c>
    </row>
    <row r="562" spans="1:8" x14ac:dyDescent="0.25">
      <c r="A562" s="1">
        <v>41360</v>
      </c>
      <c r="B562" s="3">
        <v>42.997563999999997</v>
      </c>
      <c r="C562" s="11">
        <f t="shared" si="25"/>
        <v>-6.4246060785856944E-4</v>
      </c>
      <c r="D562" s="3">
        <v>68.800003000000004</v>
      </c>
      <c r="E562" s="58">
        <f t="shared" si="24"/>
        <v>10688.000029999999</v>
      </c>
      <c r="F562" s="11">
        <f t="shared" si="26"/>
        <v>8.4217421081565609E-5</v>
      </c>
      <c r="G562" s="11">
        <f>B562/MAX($B$2:B562)-1</f>
        <v>-6.4246060785855263E-4</v>
      </c>
      <c r="H562" s="11">
        <f>E562/MAX($E$2:E562)-1</f>
        <v>-1.4947673738887612E-3</v>
      </c>
    </row>
    <row r="563" spans="1:8" x14ac:dyDescent="0.25">
      <c r="A563" s="1">
        <v>41361</v>
      </c>
      <c r="B563" s="3">
        <v>43.255533999999997</v>
      </c>
      <c r="C563" s="11">
        <f t="shared" si="25"/>
        <v>5.9996422122890556E-3</v>
      </c>
      <c r="D563" s="3">
        <v>68.970000999999996</v>
      </c>
      <c r="E563" s="58">
        <f t="shared" si="24"/>
        <v>10689.70001</v>
      </c>
      <c r="F563" s="11">
        <f t="shared" si="26"/>
        <v>1.5905501452372591E-4</v>
      </c>
      <c r="G563" s="11">
        <f>B563/MAX($B$2:B563)-1</f>
        <v>0</v>
      </c>
      <c r="H563" s="11">
        <f>E563/MAX($E$2:E563)-1</f>
        <v>-1.3359501096114057E-3</v>
      </c>
    </row>
    <row r="564" spans="1:8" x14ac:dyDescent="0.25">
      <c r="A564" s="1">
        <v>41365</v>
      </c>
      <c r="B564" s="3">
        <v>42.997563999999997</v>
      </c>
      <c r="C564" s="11">
        <f t="shared" si="25"/>
        <v>-5.9638611790112286E-3</v>
      </c>
      <c r="D564" s="3">
        <v>68.5</v>
      </c>
      <c r="E564" s="58">
        <f t="shared" si="24"/>
        <v>10685</v>
      </c>
      <c r="F564" s="11">
        <f t="shared" si="26"/>
        <v>-4.3967651062272185E-4</v>
      </c>
      <c r="G564" s="11">
        <f>B564/MAX($B$2:B564)-1</f>
        <v>-5.963861179011265E-3</v>
      </c>
      <c r="H564" s="11">
        <f>E564/MAX($E$2:E564)-1</f>
        <v>-1.7750392343515164E-3</v>
      </c>
    </row>
    <row r="565" spans="1:8" x14ac:dyDescent="0.25">
      <c r="A565" s="1">
        <v>41366</v>
      </c>
      <c r="B565" s="3">
        <v>42.969926000000001</v>
      </c>
      <c r="C565" s="11">
        <f t="shared" si="25"/>
        <v>-6.4278060031484701E-4</v>
      </c>
      <c r="D565" s="3">
        <v>69.040001000000004</v>
      </c>
      <c r="E565" s="58">
        <f t="shared" si="24"/>
        <v>10690.400009999999</v>
      </c>
      <c r="F565" s="11">
        <f t="shared" si="26"/>
        <v>5.0538231165179071E-4</v>
      </c>
      <c r="G565" s="11">
        <f>B565/MAX($B$2:B565)-1</f>
        <v>-6.6028083250572189E-3</v>
      </c>
      <c r="H565" s="11">
        <f>E565/MAX($E$2:E565)-1</f>
        <v>-1.2705539961312962E-3</v>
      </c>
    </row>
    <row r="566" spans="1:8" x14ac:dyDescent="0.25">
      <c r="A566" s="1">
        <v>41367</v>
      </c>
      <c r="B566" s="3">
        <v>42.647469000000001</v>
      </c>
      <c r="C566" s="11">
        <f t="shared" si="25"/>
        <v>-7.5042484364529734E-3</v>
      </c>
      <c r="D566" s="3">
        <v>68.410004000000001</v>
      </c>
      <c r="E566" s="58">
        <f t="shared" si="24"/>
        <v>10684.100039999999</v>
      </c>
      <c r="F566" s="11">
        <f t="shared" si="26"/>
        <v>-5.8931097003918668E-4</v>
      </c>
      <c r="G566" s="11">
        <f>B566/MAX($B$2:B566)-1</f>
        <v>-1.4057507647460721E-2</v>
      </c>
      <c r="H566" s="11">
        <f>E566/MAX($E$2:E566)-1</f>
        <v>-1.8591162147625351E-3</v>
      </c>
    </row>
    <row r="567" spans="1:8" x14ac:dyDescent="0.25">
      <c r="A567" s="1">
        <v>41368</v>
      </c>
      <c r="B567" s="3">
        <v>42.840943000000003</v>
      </c>
      <c r="C567" s="11">
        <f t="shared" si="25"/>
        <v>4.5365880915465796E-3</v>
      </c>
      <c r="D567" s="3">
        <v>68.430000000000007</v>
      </c>
      <c r="E567" s="58">
        <f t="shared" si="24"/>
        <v>10684.3</v>
      </c>
      <c r="F567" s="11">
        <f t="shared" si="26"/>
        <v>1.8715661520511098E-5</v>
      </c>
      <c r="G567" s="11">
        <f>B567/MAX($B$2:B567)-1</f>
        <v>-9.5846926777044539E-3</v>
      </c>
      <c r="H567" s="11">
        <f>E567/MAX($E$2:E567)-1</f>
        <v>-1.840435347831848E-3</v>
      </c>
    </row>
    <row r="568" spans="1:8" x14ac:dyDescent="0.25">
      <c r="A568" s="1">
        <v>41369</v>
      </c>
      <c r="B568" s="3">
        <v>42.490844000000003</v>
      </c>
      <c r="C568" s="11">
        <f t="shared" si="25"/>
        <v>-8.172065680253587E-3</v>
      </c>
      <c r="D568" s="3">
        <v>67.860000999999997</v>
      </c>
      <c r="E568" s="58">
        <f t="shared" si="24"/>
        <v>10678.60001</v>
      </c>
      <c r="F568" s="11">
        <f t="shared" si="26"/>
        <v>-5.3349213331703167E-4</v>
      </c>
      <c r="G568" s="11">
        <f>B568/MAX($B$2:B568)-1</f>
        <v>-1.7678431619870705E-2</v>
      </c>
      <c r="H568" s="11">
        <f>E568/MAX($E$2:E568)-1</f>
        <v>-2.3729456233688717E-3</v>
      </c>
    </row>
    <row r="569" spans="1:8" x14ac:dyDescent="0.25">
      <c r="A569" s="1">
        <v>41372</v>
      </c>
      <c r="B569" s="3">
        <v>43.006779000000002</v>
      </c>
      <c r="C569" s="11">
        <f t="shared" si="25"/>
        <v>1.2142262930809255E-2</v>
      </c>
      <c r="D569" s="3">
        <v>68.220000999999996</v>
      </c>
      <c r="E569" s="58">
        <f t="shared" si="24"/>
        <v>10682.20001</v>
      </c>
      <c r="F569" s="11">
        <f t="shared" si="26"/>
        <v>3.3712284350281266E-4</v>
      </c>
      <c r="G569" s="11">
        <f>B569/MAX($B$2:B569)-1</f>
        <v>-5.7508248539942519E-3</v>
      </c>
      <c r="H569" s="11">
        <f>E569/MAX($E$2:E569)-1</f>
        <v>-2.036622754042039E-3</v>
      </c>
    </row>
    <row r="570" spans="1:8" x14ac:dyDescent="0.25">
      <c r="A570" s="1">
        <v>41373</v>
      </c>
      <c r="B570" s="3">
        <v>42.702745</v>
      </c>
      <c r="C570" s="11">
        <f t="shared" si="25"/>
        <v>-7.069443633525809E-3</v>
      </c>
      <c r="D570" s="3">
        <v>68.680000000000007</v>
      </c>
      <c r="E570" s="58">
        <f t="shared" si="24"/>
        <v>10686.8</v>
      </c>
      <c r="F570" s="11">
        <f t="shared" si="26"/>
        <v>4.3062196885403547E-4</v>
      </c>
      <c r="G570" s="11">
        <f>B570/MAX($B$2:B570)-1</f>
        <v>-1.277961335536848E-2</v>
      </c>
      <c r="H570" s="11">
        <f>E570/MAX($E$2:E570)-1</f>
        <v>-1.6068777996882666E-3</v>
      </c>
    </row>
    <row r="571" spans="1:8" x14ac:dyDescent="0.25">
      <c r="A571" s="1">
        <v>41374</v>
      </c>
      <c r="B571" s="3">
        <v>43.283172</v>
      </c>
      <c r="C571" s="11">
        <f t="shared" si="25"/>
        <v>1.3592264384877371E-2</v>
      </c>
      <c r="D571" s="3">
        <v>70.019997000000004</v>
      </c>
      <c r="E571" s="58">
        <f t="shared" si="24"/>
        <v>10700.19997</v>
      </c>
      <c r="F571" s="11">
        <f t="shared" si="26"/>
        <v>1.2538804880787883E-3</v>
      </c>
      <c r="G571" s="11">
        <f>B571/MAX($B$2:B571)-1</f>
        <v>0</v>
      </c>
      <c r="H571" s="11">
        <f>E571/MAX($E$2:E571)-1</f>
        <v>-3.5501214432920314E-4</v>
      </c>
    </row>
    <row r="572" spans="1:8" x14ac:dyDescent="0.25">
      <c r="A572" s="1">
        <v>41375</v>
      </c>
      <c r="B572" s="3">
        <v>43.863598000000003</v>
      </c>
      <c r="C572" s="11">
        <f t="shared" si="25"/>
        <v>1.3409969121486816E-2</v>
      </c>
      <c r="D572" s="3">
        <v>69.989998</v>
      </c>
      <c r="E572" s="58">
        <f t="shared" si="24"/>
        <v>10699.89998</v>
      </c>
      <c r="F572" s="11">
        <f t="shared" si="26"/>
        <v>-2.8035924640717256E-5</v>
      </c>
      <c r="G572" s="11">
        <f>B572/MAX($B$2:B572)-1</f>
        <v>0</v>
      </c>
      <c r="H572" s="11">
        <f>E572/MAX($E$2:E572)-1</f>
        <v>-3.8303811587614423E-4</v>
      </c>
    </row>
    <row r="573" spans="1:8" x14ac:dyDescent="0.25">
      <c r="A573" s="1">
        <v>41376</v>
      </c>
      <c r="B573" s="3">
        <v>43.891236999999997</v>
      </c>
      <c r="C573" s="11">
        <f t="shared" si="25"/>
        <v>6.301124682018454E-4</v>
      </c>
      <c r="D573" s="3">
        <v>69.940002000000007</v>
      </c>
      <c r="E573" s="58">
        <f t="shared" si="24"/>
        <v>10699.400020000001</v>
      </c>
      <c r="F573" s="11">
        <f t="shared" si="26"/>
        <v>-4.6725670420630555E-5</v>
      </c>
      <c r="G573" s="11">
        <f>B573/MAX($B$2:B573)-1</f>
        <v>0</v>
      </c>
      <c r="H573" s="11">
        <f>E573/MAX($E$2:E573)-1</f>
        <v>-4.2974588858402107E-4</v>
      </c>
    </row>
    <row r="574" spans="1:8" x14ac:dyDescent="0.25">
      <c r="A574" s="1">
        <v>41379</v>
      </c>
      <c r="B574" s="3">
        <v>43.052844</v>
      </c>
      <c r="C574" s="11">
        <f t="shared" si="25"/>
        <v>-1.9101603356496799E-2</v>
      </c>
      <c r="D574" s="3">
        <v>68.559997999999993</v>
      </c>
      <c r="E574" s="58">
        <f t="shared" si="24"/>
        <v>10685.599979999999</v>
      </c>
      <c r="F574" s="11">
        <f t="shared" si="26"/>
        <v>-1.2897956870671239E-3</v>
      </c>
      <c r="G574" s="11">
        <f>B574/MAX($B$2:B574)-1</f>
        <v>-1.9101603356496799E-2</v>
      </c>
      <c r="H574" s="11">
        <f>E574/MAX($E$2:E574)-1</f>
        <v>-1.7189872912575233E-3</v>
      </c>
    </row>
    <row r="575" spans="1:8" x14ac:dyDescent="0.25">
      <c r="A575" s="1">
        <v>41380</v>
      </c>
      <c r="B575" s="3">
        <v>43.780679999999997</v>
      </c>
      <c r="C575" s="11">
        <f t="shared" si="25"/>
        <v>1.6905642749175789E-2</v>
      </c>
      <c r="D575" s="3">
        <v>69.470000999999996</v>
      </c>
      <c r="E575" s="58">
        <f t="shared" si="24"/>
        <v>10694.70001</v>
      </c>
      <c r="F575" s="11">
        <f t="shared" si="26"/>
        <v>8.5161619535016749E-4</v>
      </c>
      <c r="G575" s="11">
        <f>B575/MAX($B$2:B575)-1</f>
        <v>-2.5188854896024404E-3</v>
      </c>
      <c r="H575" s="11">
        <f>E575/MAX($E$2:E575)-1</f>
        <v>-8.6883501332424284E-4</v>
      </c>
    </row>
    <row r="576" spans="1:8" x14ac:dyDescent="0.25">
      <c r="A576" s="1">
        <v>41381</v>
      </c>
      <c r="B576" s="3">
        <v>43.237107000000002</v>
      </c>
      <c r="C576" s="11">
        <f t="shared" si="25"/>
        <v>-1.2415819032504634E-2</v>
      </c>
      <c r="D576" s="3">
        <v>68.110000999999997</v>
      </c>
      <c r="E576" s="58">
        <f t="shared" si="24"/>
        <v>10681.10001</v>
      </c>
      <c r="F576" s="11">
        <f t="shared" si="26"/>
        <v>-1.2716579228294186E-3</v>
      </c>
      <c r="G576" s="11">
        <f>B576/MAX($B$2:B576)-1</f>
        <v>-1.4903430495704528E-2</v>
      </c>
      <c r="H576" s="11">
        <f>E576/MAX($E$2:E576)-1</f>
        <v>-2.1393880752252903E-3</v>
      </c>
    </row>
    <row r="577" spans="1:8" x14ac:dyDescent="0.25">
      <c r="A577" s="1">
        <v>41382</v>
      </c>
      <c r="B577" s="3">
        <v>43.402943</v>
      </c>
      <c r="C577" s="11">
        <f t="shared" si="25"/>
        <v>3.8355017600969175E-3</v>
      </c>
      <c r="D577" s="3">
        <v>67.169998000000007</v>
      </c>
      <c r="E577" s="58">
        <f t="shared" si="24"/>
        <v>10671.699979999999</v>
      </c>
      <c r="F577" s="11">
        <f t="shared" si="26"/>
        <v>-8.800619778112814E-4</v>
      </c>
      <c r="G577" s="11">
        <f>B577/MAX($B$2:B577)-1</f>
        <v>-1.1125090869505416E-2</v>
      </c>
      <c r="H577" s="11">
        <f>E577/MAX($E$2:E577)-1</f>
        <v>-3.0175672589357605E-3</v>
      </c>
    </row>
    <row r="578" spans="1:8" x14ac:dyDescent="0.25">
      <c r="A578" s="1">
        <v>41383</v>
      </c>
      <c r="B578" s="3">
        <v>44.287399999999998</v>
      </c>
      <c r="C578" s="11">
        <f t="shared" si="25"/>
        <v>2.0377811707376563E-2</v>
      </c>
      <c r="D578" s="3">
        <v>68.089995999999999</v>
      </c>
      <c r="E578" s="58">
        <f t="shared" si="24"/>
        <v>10680.899960000001</v>
      </c>
      <c r="F578" s="11">
        <f t="shared" si="26"/>
        <v>8.6209132727148058E-4</v>
      </c>
      <c r="G578" s="11">
        <f>B578/MAX($B$2:B578)-1</f>
        <v>0</v>
      </c>
      <c r="H578" s="11">
        <f>E578/MAX($E$2:E578)-1</f>
        <v>-2.1580773502276607E-3</v>
      </c>
    </row>
    <row r="579" spans="1:8" x14ac:dyDescent="0.25">
      <c r="A579" s="1">
        <v>41386</v>
      </c>
      <c r="B579" s="3">
        <v>44.112352999999999</v>
      </c>
      <c r="C579" s="11">
        <f t="shared" si="25"/>
        <v>-3.9525237426446189E-3</v>
      </c>
      <c r="D579" s="3">
        <v>68.790001000000004</v>
      </c>
      <c r="E579" s="58">
        <f t="shared" ref="E579:E642" si="27">10000+(10*D579)</f>
        <v>10687.900009999999</v>
      </c>
      <c r="F579" s="11">
        <f t="shared" si="26"/>
        <v>6.5538016704715367E-4</v>
      </c>
      <c r="G579" s="11">
        <f>B579/MAX($B$2:B579)-1</f>
        <v>-3.9525237426446536E-3</v>
      </c>
      <c r="H579" s="11">
        <f>E579/MAX($E$2:E579)-1</f>
        <v>-1.5041115442748776E-3</v>
      </c>
    </row>
    <row r="580" spans="1:8" x14ac:dyDescent="0.25">
      <c r="A580" s="1">
        <v>41387</v>
      </c>
      <c r="B580" s="3">
        <v>44.020220000000002</v>
      </c>
      <c r="C580" s="11">
        <f t="shared" ref="C580:C643" si="28">(B580-B579)/B579</f>
        <v>-2.0885986290506181E-3</v>
      </c>
      <c r="D580" s="3">
        <v>69.449996999999996</v>
      </c>
      <c r="E580" s="58">
        <f t="shared" si="27"/>
        <v>10694.499970000001</v>
      </c>
      <c r="F580" s="11">
        <f t="shared" ref="F580:F643" si="29">(E580-E579)/E579</f>
        <v>6.1751700463385736E-4</v>
      </c>
      <c r="G580" s="11">
        <f>B580/MAX($B$2:B580)-1</f>
        <v>-6.0328671360250219E-3</v>
      </c>
      <c r="H580" s="11">
        <f>E580/MAX($E$2:E580)-1</f>
        <v>-8.8752335409647554E-4</v>
      </c>
    </row>
    <row r="581" spans="1:8" x14ac:dyDescent="0.25">
      <c r="A581" s="1">
        <v>41388</v>
      </c>
      <c r="B581" s="3">
        <v>44.397956999999998</v>
      </c>
      <c r="C581" s="11">
        <f t="shared" si="28"/>
        <v>8.5809884639376222E-3</v>
      </c>
      <c r="D581" s="3">
        <v>69.419998000000007</v>
      </c>
      <c r="E581" s="58">
        <f t="shared" si="27"/>
        <v>10694.199979999999</v>
      </c>
      <c r="F581" s="11">
        <f t="shared" si="29"/>
        <v>-2.8050867347035395E-5</v>
      </c>
      <c r="G581" s="11">
        <f>B581/MAX($B$2:B581)-1</f>
        <v>0</v>
      </c>
      <c r="H581" s="11">
        <f>E581/MAX($E$2:E581)-1</f>
        <v>-9.1554932564363867E-4</v>
      </c>
    </row>
    <row r="582" spans="1:8" x14ac:dyDescent="0.25">
      <c r="A582" s="1">
        <v>41389</v>
      </c>
      <c r="B582" s="3">
        <v>44.333464999999997</v>
      </c>
      <c r="C582" s="11">
        <f t="shared" si="28"/>
        <v>-1.4525893612627565E-3</v>
      </c>
      <c r="D582" s="3">
        <v>69.790001000000004</v>
      </c>
      <c r="E582" s="58">
        <f t="shared" si="27"/>
        <v>10697.900009999999</v>
      </c>
      <c r="F582" s="11">
        <f t="shared" si="29"/>
        <v>3.4598474003849422E-4</v>
      </c>
      <c r="G582" s="11">
        <f>B582/MAX($B$2:B582)-1</f>
        <v>-1.4525893612628016E-3</v>
      </c>
      <c r="H582" s="11">
        <f>E582/MAX($E$2:E582)-1</f>
        <v>-5.6988135170055187E-4</v>
      </c>
    </row>
    <row r="583" spans="1:8" x14ac:dyDescent="0.25">
      <c r="A583" s="1">
        <v>41390</v>
      </c>
      <c r="B583" s="3">
        <v>44.296616</v>
      </c>
      <c r="C583" s="11">
        <f t="shared" si="28"/>
        <v>-8.3117798259162872E-4</v>
      </c>
      <c r="D583" s="3">
        <v>69.569999999999993</v>
      </c>
      <c r="E583" s="58">
        <f t="shared" si="27"/>
        <v>10695.7</v>
      </c>
      <c r="F583" s="11">
        <f t="shared" si="29"/>
        <v>-2.056487719965758E-4</v>
      </c>
      <c r="G583" s="11">
        <f>B583/MAX($B$2:B583)-1</f>
        <v>-2.2825599835595289E-3</v>
      </c>
      <c r="H583" s="11">
        <f>E583/MAX($E$2:E583)-1</f>
        <v>-7.7541292829697017E-4</v>
      </c>
    </row>
    <row r="584" spans="1:8" x14ac:dyDescent="0.25">
      <c r="A584" s="1">
        <v>41393</v>
      </c>
      <c r="B584" s="3">
        <v>44.342680000000001</v>
      </c>
      <c r="C584" s="11">
        <f t="shared" si="28"/>
        <v>1.0398988491581663E-3</v>
      </c>
      <c r="D584" s="3">
        <v>70.209998999999996</v>
      </c>
      <c r="E584" s="58">
        <f t="shared" si="27"/>
        <v>10702.099990000001</v>
      </c>
      <c r="F584" s="11">
        <f t="shared" si="29"/>
        <v>5.983703731405975E-4</v>
      </c>
      <c r="G584" s="11">
        <f>B584/MAX($B$2:B584)-1</f>
        <v>-1.2450347659014316E-3</v>
      </c>
      <c r="H584" s="11">
        <f>E584/MAX($E$2:E584)-1</f>
        <v>-1.7750653927961491E-4</v>
      </c>
    </row>
    <row r="585" spans="1:8" x14ac:dyDescent="0.25">
      <c r="A585" s="1">
        <v>41394</v>
      </c>
      <c r="B585" s="3">
        <v>44.987597999999998</v>
      </c>
      <c r="C585" s="11">
        <f t="shared" si="28"/>
        <v>1.4543956296732561E-2</v>
      </c>
      <c r="D585" s="3">
        <v>70.720000999999996</v>
      </c>
      <c r="E585" s="58">
        <f t="shared" si="27"/>
        <v>10707.20001</v>
      </c>
      <c r="F585" s="11">
        <f t="shared" si="29"/>
        <v>4.7654385632402022E-4</v>
      </c>
      <c r="G585" s="11">
        <f>B585/MAX($B$2:B585)-1</f>
        <v>0</v>
      </c>
      <c r="H585" s="11">
        <f>E585/MAX($E$2:E585)-1</f>
        <v>0</v>
      </c>
    </row>
    <row r="586" spans="1:8" x14ac:dyDescent="0.25">
      <c r="A586" s="1">
        <v>41395</v>
      </c>
      <c r="B586" s="3">
        <v>44.278188999999998</v>
      </c>
      <c r="C586" s="11">
        <f t="shared" si="28"/>
        <v>-1.5768990378192693E-2</v>
      </c>
      <c r="D586" s="3">
        <v>70.389999000000003</v>
      </c>
      <c r="E586" s="58">
        <f t="shared" si="27"/>
        <v>10703.89999</v>
      </c>
      <c r="F586" s="11">
        <f t="shared" si="29"/>
        <v>-3.0820569307741792E-4</v>
      </c>
      <c r="G586" s="11">
        <f>B586/MAX($B$2:B586)-1</f>
        <v>-1.5768990378192682E-2</v>
      </c>
      <c r="H586" s="11">
        <f>E586/MAX($E$2:E586)-1</f>
        <v>-3.0820569307743462E-4</v>
      </c>
    </row>
    <row r="587" spans="1:8" x14ac:dyDescent="0.25">
      <c r="A587" s="1">
        <v>41396</v>
      </c>
      <c r="B587" s="3">
        <v>44.849400000000003</v>
      </c>
      <c r="C587" s="11">
        <f t="shared" si="28"/>
        <v>1.2900505031947113E-2</v>
      </c>
      <c r="D587" s="3">
        <v>71.279999000000004</v>
      </c>
      <c r="E587" s="58">
        <f t="shared" si="27"/>
        <v>10712.79999</v>
      </c>
      <c r="F587" s="11">
        <f t="shared" si="29"/>
        <v>8.3147264158992169E-4</v>
      </c>
      <c r="G587" s="11">
        <f>B587/MAX($B$2:B587)-1</f>
        <v>-3.0719132859682308E-3</v>
      </c>
      <c r="H587" s="11">
        <f>E587/MAX($E$2:E587)-1</f>
        <v>0</v>
      </c>
    </row>
    <row r="588" spans="1:8" x14ac:dyDescent="0.25">
      <c r="A588" s="1">
        <v>41397</v>
      </c>
      <c r="B588" s="3">
        <v>45.328482000000001</v>
      </c>
      <c r="C588" s="11">
        <f t="shared" si="28"/>
        <v>1.0682015812920534E-2</v>
      </c>
      <c r="D588" s="3">
        <v>72.120002999999997</v>
      </c>
      <c r="E588" s="58">
        <f t="shared" si="27"/>
        <v>10721.20003</v>
      </c>
      <c r="F588" s="11">
        <f t="shared" si="29"/>
        <v>7.8411246432693313E-4</v>
      </c>
      <c r="G588" s="11">
        <f>B588/MAX($B$2:B588)-1</f>
        <v>0</v>
      </c>
      <c r="H588" s="11">
        <f>E588/MAX($E$2:E588)-1</f>
        <v>0</v>
      </c>
    </row>
    <row r="589" spans="1:8" x14ac:dyDescent="0.25">
      <c r="A589" s="1">
        <v>41400</v>
      </c>
      <c r="B589" s="3">
        <v>45.439039000000001</v>
      </c>
      <c r="C589" s="11">
        <f t="shared" si="28"/>
        <v>2.4390183637740177E-3</v>
      </c>
      <c r="D589" s="3">
        <v>72.400002000000001</v>
      </c>
      <c r="E589" s="58">
        <f t="shared" si="27"/>
        <v>10724.000019999999</v>
      </c>
      <c r="F589" s="11">
        <f t="shared" si="29"/>
        <v>2.6116386152339377E-4</v>
      </c>
      <c r="G589" s="11">
        <f>B589/MAX($B$2:B589)-1</f>
        <v>0</v>
      </c>
      <c r="H589" s="11">
        <f>E589/MAX($E$2:E589)-1</f>
        <v>0</v>
      </c>
    </row>
    <row r="590" spans="1:8" x14ac:dyDescent="0.25">
      <c r="A590" s="1">
        <v>41401</v>
      </c>
      <c r="B590" s="3">
        <v>45.595663000000002</v>
      </c>
      <c r="C590" s="11">
        <f t="shared" si="28"/>
        <v>3.4469038836847047E-3</v>
      </c>
      <c r="D590" s="3">
        <v>72.360000999999997</v>
      </c>
      <c r="E590" s="58">
        <f t="shared" si="27"/>
        <v>10723.60001</v>
      </c>
      <c r="F590" s="11">
        <f t="shared" si="29"/>
        <v>-3.7300447524559367E-5</v>
      </c>
      <c r="G590" s="11">
        <f>B590/MAX($B$2:B590)-1</f>
        <v>0</v>
      </c>
      <c r="H590" s="11">
        <f>E590/MAX($E$2:E590)-1</f>
        <v>-3.730044752459083E-5</v>
      </c>
    </row>
    <row r="591" spans="1:8" x14ac:dyDescent="0.25">
      <c r="A591" s="1">
        <v>41402</v>
      </c>
      <c r="B591" s="3">
        <v>45.512745000000002</v>
      </c>
      <c r="C591" s="11">
        <f t="shared" si="28"/>
        <v>-1.8185501546495635E-3</v>
      </c>
      <c r="D591" s="3">
        <v>72.709998999999996</v>
      </c>
      <c r="E591" s="58">
        <f t="shared" si="27"/>
        <v>10727.099990000001</v>
      </c>
      <c r="F591" s="11">
        <f t="shared" si="29"/>
        <v>3.2638106575559465E-4</v>
      </c>
      <c r="G591" s="11">
        <f>B591/MAX($B$2:B591)-1</f>
        <v>-1.8185501546496008E-3</v>
      </c>
      <c r="H591" s="11">
        <f>E591/MAX($E$2:E591)-1</f>
        <v>0</v>
      </c>
    </row>
    <row r="592" spans="1:8" x14ac:dyDescent="0.25">
      <c r="A592" s="1">
        <v>41403</v>
      </c>
      <c r="B592" s="3">
        <v>44.794120999999997</v>
      </c>
      <c r="C592" s="11">
        <f t="shared" si="28"/>
        <v>-1.5789511267668109E-2</v>
      </c>
      <c r="D592" s="3">
        <v>72.610000999999997</v>
      </c>
      <c r="E592" s="58">
        <f t="shared" si="27"/>
        <v>10726.10001</v>
      </c>
      <c r="F592" s="11">
        <f t="shared" si="29"/>
        <v>-9.3219975662826385E-5</v>
      </c>
      <c r="G592" s="11">
        <f>B592/MAX($B$2:B592)-1</f>
        <v>-1.7579347404160006E-2</v>
      </c>
      <c r="H592" s="11">
        <f>E592/MAX($E$2:E592)-1</f>
        <v>-9.3219975662806043E-5</v>
      </c>
    </row>
    <row r="593" spans="1:8" x14ac:dyDescent="0.25">
      <c r="A593" s="1">
        <v>41404</v>
      </c>
      <c r="B593" s="3">
        <v>45.144219999999997</v>
      </c>
      <c r="C593" s="11">
        <f t="shared" si="28"/>
        <v>7.8157354622496143E-3</v>
      </c>
      <c r="D593" s="3">
        <v>73.050003000000004</v>
      </c>
      <c r="E593" s="58">
        <f t="shared" si="27"/>
        <v>10730.500029999999</v>
      </c>
      <c r="F593" s="11">
        <f t="shared" si="29"/>
        <v>4.1021620121917276E-4</v>
      </c>
      <c r="G593" s="11">
        <f>B593/MAX($B$2:B593)-1</f>
        <v>-9.9010074708203444E-3</v>
      </c>
      <c r="H593" s="11">
        <f>E593/MAX($E$2:E593)-1</f>
        <v>0</v>
      </c>
    </row>
    <row r="594" spans="1:8" x14ac:dyDescent="0.25">
      <c r="A594" s="1">
        <v>41407</v>
      </c>
      <c r="B594" s="3">
        <v>45.070512999999998</v>
      </c>
      <c r="C594" s="11">
        <f t="shared" si="28"/>
        <v>-1.632700708972242E-3</v>
      </c>
      <c r="D594" s="3">
        <v>73.139999000000003</v>
      </c>
      <c r="E594" s="58">
        <f t="shared" si="27"/>
        <v>10731.39999</v>
      </c>
      <c r="F594" s="11">
        <f t="shared" si="29"/>
        <v>8.3869344157734164E-5</v>
      </c>
      <c r="G594" s="11">
        <f>B594/MAX($B$2:B594)-1</f>
        <v>-1.1517542797875424E-2</v>
      </c>
      <c r="H594" s="11">
        <f>E594/MAX($E$2:E594)-1</f>
        <v>0</v>
      </c>
    </row>
    <row r="595" spans="1:8" x14ac:dyDescent="0.25">
      <c r="A595" s="1">
        <v>41408</v>
      </c>
      <c r="B595" s="3">
        <v>45.420611999999998</v>
      </c>
      <c r="C595" s="11">
        <f t="shared" si="28"/>
        <v>7.7678059710569562E-3</v>
      </c>
      <c r="D595" s="3">
        <v>73.519997000000004</v>
      </c>
      <c r="E595" s="58">
        <f t="shared" si="27"/>
        <v>10735.19997</v>
      </c>
      <c r="F595" s="11">
        <f t="shared" si="29"/>
        <v>3.540991858975315E-4</v>
      </c>
      <c r="G595" s="11">
        <f>B595/MAX($B$2:B595)-1</f>
        <v>-3.8392028645356513E-3</v>
      </c>
      <c r="H595" s="11">
        <f>E595/MAX($E$2:E595)-1</f>
        <v>0</v>
      </c>
    </row>
    <row r="596" spans="1:8" x14ac:dyDescent="0.25">
      <c r="A596" s="1">
        <v>41409</v>
      </c>
      <c r="B596" s="3">
        <v>46.397202999999998</v>
      </c>
      <c r="C596" s="11">
        <f t="shared" si="28"/>
        <v>2.1501053310334063E-2</v>
      </c>
      <c r="D596" s="3">
        <v>73.669998000000007</v>
      </c>
      <c r="E596" s="58">
        <f t="shared" si="27"/>
        <v>10736.699979999999</v>
      </c>
      <c r="F596" s="11">
        <f t="shared" si="29"/>
        <v>1.3972818430877794E-4</v>
      </c>
      <c r="G596" s="11">
        <f>B596/MAX($B$2:B596)-1</f>
        <v>0</v>
      </c>
      <c r="H596" s="11">
        <f>E596/MAX($E$2:E596)-1</f>
        <v>0</v>
      </c>
    </row>
    <row r="597" spans="1:8" x14ac:dyDescent="0.25">
      <c r="A597" s="1">
        <v>41410</v>
      </c>
      <c r="B597" s="3">
        <v>45.687792999999999</v>
      </c>
      <c r="C597" s="11">
        <f t="shared" si="28"/>
        <v>-1.5289930300324318E-2</v>
      </c>
      <c r="D597" s="3">
        <v>73.589995999999999</v>
      </c>
      <c r="E597" s="58">
        <f t="shared" si="27"/>
        <v>10735.899960000001</v>
      </c>
      <c r="F597" s="11">
        <f t="shared" si="29"/>
        <v>-7.45126530022279E-5</v>
      </c>
      <c r="G597" s="11">
        <f>B597/MAX($B$2:B597)-1</f>
        <v>-1.5289930300324328E-2</v>
      </c>
      <c r="H597" s="11">
        <f>E597/MAX($E$2:E597)-1</f>
        <v>-7.4512653002178908E-5</v>
      </c>
    </row>
    <row r="598" spans="1:8" x14ac:dyDescent="0.25">
      <c r="A598" s="1">
        <v>41411</v>
      </c>
      <c r="B598" s="3">
        <v>45.374547</v>
      </c>
      <c r="C598" s="11">
        <f t="shared" si="28"/>
        <v>-6.8562296279008157E-3</v>
      </c>
      <c r="D598" s="3">
        <v>74.300003000000004</v>
      </c>
      <c r="E598" s="58">
        <f t="shared" si="27"/>
        <v>10743.000029999999</v>
      </c>
      <c r="F598" s="11">
        <f t="shared" si="29"/>
        <v>6.6133906113620259E-4</v>
      </c>
      <c r="G598" s="11">
        <f>B598/MAX($B$2:B598)-1</f>
        <v>-2.2041328655091563E-2</v>
      </c>
      <c r="H598" s="11">
        <f>E598/MAX($E$2:E598)-1</f>
        <v>0</v>
      </c>
    </row>
    <row r="599" spans="1:8" x14ac:dyDescent="0.25">
      <c r="A599" s="1">
        <v>41414</v>
      </c>
      <c r="B599" s="3">
        <v>44.932319</v>
      </c>
      <c r="C599" s="11">
        <f t="shared" si="28"/>
        <v>-9.7461689259399128E-3</v>
      </c>
      <c r="D599" s="3">
        <v>74.190002000000007</v>
      </c>
      <c r="E599" s="58">
        <f t="shared" si="27"/>
        <v>10741.900020000001</v>
      </c>
      <c r="F599" s="11">
        <f t="shared" si="29"/>
        <v>-1.0239318597472742E-4</v>
      </c>
      <c r="G599" s="11">
        <f>B599/MAX($B$2:B599)-1</f>
        <v>-3.1572679068606724E-2</v>
      </c>
      <c r="H599" s="11">
        <f>E599/MAX($E$2:E599)-1</f>
        <v>-1.0239318597471403E-4</v>
      </c>
    </row>
    <row r="600" spans="1:8" x14ac:dyDescent="0.25">
      <c r="A600" s="1">
        <v>41415</v>
      </c>
      <c r="B600" s="3">
        <v>44.480874999999997</v>
      </c>
      <c r="C600" s="11">
        <f t="shared" si="28"/>
        <v>-1.0047200101112123E-2</v>
      </c>
      <c r="D600" s="3">
        <v>74.269997000000004</v>
      </c>
      <c r="E600" s="58">
        <f t="shared" si="27"/>
        <v>10742.69997</v>
      </c>
      <c r="F600" s="11">
        <f t="shared" si="29"/>
        <v>7.4470065678261302E-5</v>
      </c>
      <c r="G600" s="11">
        <f>B600/MAX($B$2:B600)-1</f>
        <v>-4.1302662145388358E-2</v>
      </c>
      <c r="H600" s="11">
        <f>E600/MAX($E$2:E600)-1</f>
        <v>-2.7930745523763179E-5</v>
      </c>
    </row>
    <row r="601" spans="1:8" x14ac:dyDescent="0.25">
      <c r="A601" s="1">
        <v>41416</v>
      </c>
      <c r="B601" s="3">
        <v>44.462448000000002</v>
      </c>
      <c r="C601" s="11">
        <f t="shared" si="28"/>
        <v>-4.1426792975622742E-4</v>
      </c>
      <c r="D601" s="3">
        <v>73.620002999999997</v>
      </c>
      <c r="E601" s="58">
        <f t="shared" si="27"/>
        <v>10736.20003</v>
      </c>
      <c r="F601" s="11">
        <f t="shared" si="29"/>
        <v>-6.0505645863250304E-4</v>
      </c>
      <c r="G601" s="11">
        <f>B601/MAX($B$2:B601)-1</f>
        <v>-4.1699819706804253E-2</v>
      </c>
      <c r="H601" s="11">
        <f>E601/MAX($E$2:E601)-1</f>
        <v>-6.3297030447828639E-4</v>
      </c>
    </row>
    <row r="602" spans="1:8" x14ac:dyDescent="0.25">
      <c r="A602" s="1">
        <v>41417</v>
      </c>
      <c r="B602" s="3">
        <v>43.882024999999999</v>
      </c>
      <c r="C602" s="11">
        <f t="shared" si="28"/>
        <v>-1.3054229492717163E-2</v>
      </c>
      <c r="D602" s="3">
        <v>73.449996999999996</v>
      </c>
      <c r="E602" s="58">
        <f t="shared" si="27"/>
        <v>10734.499970000001</v>
      </c>
      <c r="F602" s="11">
        <f t="shared" si="29"/>
        <v>-1.5834839098086476E-4</v>
      </c>
      <c r="G602" s="11">
        <f>B602/MAX($B$2:B602)-1</f>
        <v>-5.4209690183263826E-2</v>
      </c>
      <c r="H602" s="11">
        <f>E602/MAX($E$2:E602)-1</f>
        <v>-7.9121846562990594E-4</v>
      </c>
    </row>
    <row r="603" spans="1:8" x14ac:dyDescent="0.25">
      <c r="A603" s="1">
        <v>41418</v>
      </c>
      <c r="B603" s="3">
        <v>44.305827000000001</v>
      </c>
      <c r="C603" s="11">
        <f t="shared" si="28"/>
        <v>9.6577585013454155E-3</v>
      </c>
      <c r="D603" s="3">
        <v>73.410004000000001</v>
      </c>
      <c r="E603" s="58">
        <f t="shared" si="27"/>
        <v>10734.100039999999</v>
      </c>
      <c r="F603" s="11">
        <f t="shared" si="29"/>
        <v>-3.7256509489878411E-5</v>
      </c>
      <c r="G603" s="11">
        <f>B603/MAX($B$2:B603)-1</f>
        <v>-4.5075475778141083E-2</v>
      </c>
      <c r="H603" s="11">
        <f>E603/MAX($E$2:E603)-1</f>
        <v>-8.2844549708149806E-4</v>
      </c>
    </row>
    <row r="604" spans="1:8" x14ac:dyDescent="0.25">
      <c r="A604" s="1">
        <v>41422</v>
      </c>
      <c r="B604" s="3">
        <v>44.757271000000003</v>
      </c>
      <c r="C604" s="11">
        <f t="shared" si="28"/>
        <v>1.0189269235398814E-2</v>
      </c>
      <c r="D604" s="3">
        <v>73.889999000000003</v>
      </c>
      <c r="E604" s="58">
        <f t="shared" si="27"/>
        <v>10738.89999</v>
      </c>
      <c r="F604" s="11">
        <f t="shared" si="29"/>
        <v>4.471683682948548E-4</v>
      </c>
      <c r="G604" s="11">
        <f>B604/MAX($B$2:B604)-1</f>
        <v>-3.5345492701359449E-2</v>
      </c>
      <c r="H604" s="11">
        <f>E604/MAX($E$2:E604)-1</f>
        <v>-3.8164758340775151E-4</v>
      </c>
    </row>
    <row r="605" spans="1:8" x14ac:dyDescent="0.25">
      <c r="A605" s="1">
        <v>41423</v>
      </c>
      <c r="B605" s="3">
        <v>43.7254</v>
      </c>
      <c r="C605" s="11">
        <f t="shared" si="28"/>
        <v>-2.3054823874315358E-2</v>
      </c>
      <c r="D605" s="3">
        <v>73.540001000000004</v>
      </c>
      <c r="E605" s="58">
        <f t="shared" si="27"/>
        <v>10735.400009999999</v>
      </c>
      <c r="F605" s="11">
        <f t="shared" si="29"/>
        <v>-3.2591606247005429E-4</v>
      </c>
      <c r="G605" s="11">
        <f>B605/MAX($B$2:B605)-1</f>
        <v>-5.758543246669412E-2</v>
      </c>
      <c r="H605" s="11">
        <f>E605/MAX($E$2:E605)-1</f>
        <v>-7.0743926080019115E-4</v>
      </c>
    </row>
    <row r="606" spans="1:8" x14ac:dyDescent="0.25">
      <c r="A606" s="1">
        <v>41424</v>
      </c>
      <c r="B606" s="3">
        <v>43.264744999999998</v>
      </c>
      <c r="C606" s="11">
        <f t="shared" si="28"/>
        <v>-1.0535180924588517E-2</v>
      </c>
      <c r="D606" s="3">
        <v>73.930000000000007</v>
      </c>
      <c r="E606" s="58">
        <f t="shared" si="27"/>
        <v>10739.3</v>
      </c>
      <c r="F606" s="11">
        <f t="shared" si="29"/>
        <v>3.6328315632086906E-4</v>
      </c>
      <c r="G606" s="11">
        <f>B606/MAX($B$2:B606)-1</f>
        <v>-6.7513940441625286E-2</v>
      </c>
      <c r="H606" s="11">
        <f>E606/MAX($E$2:E606)-1</f>
        <v>-3.4441310524691016E-4</v>
      </c>
    </row>
    <row r="607" spans="1:8" x14ac:dyDescent="0.25">
      <c r="A607" s="1">
        <v>41425</v>
      </c>
      <c r="B607" s="3">
        <v>42.361860999999998</v>
      </c>
      <c r="C607" s="11">
        <f t="shared" si="28"/>
        <v>-2.0868815937780293E-2</v>
      </c>
      <c r="D607" s="3">
        <v>73.25</v>
      </c>
      <c r="E607" s="58">
        <f t="shared" si="27"/>
        <v>10732.5</v>
      </c>
      <c r="F607" s="11">
        <f t="shared" si="29"/>
        <v>-6.3318838285542566E-4</v>
      </c>
      <c r="G607" s="11">
        <f>B607/MAX($B$2:B607)-1</f>
        <v>-8.6973820383095091E-2</v>
      </c>
      <c r="H607" s="11">
        <f>E607/MAX($E$2:E607)-1</f>
        <v>-9.7738340972519655E-4</v>
      </c>
    </row>
    <row r="608" spans="1:8" x14ac:dyDescent="0.25">
      <c r="A608" s="1">
        <v>41428</v>
      </c>
      <c r="B608" s="3">
        <v>43.320025000000001</v>
      </c>
      <c r="C608" s="11">
        <f t="shared" si="28"/>
        <v>2.2618553042322753E-2</v>
      </c>
      <c r="D608" s="3">
        <v>73.379997000000003</v>
      </c>
      <c r="E608" s="58">
        <f t="shared" si="27"/>
        <v>10733.79997</v>
      </c>
      <c r="F608" s="11">
        <f t="shared" si="29"/>
        <v>1.2112462147682556E-4</v>
      </c>
      <c r="G608" s="11">
        <f>B608/MAX($B$2:B608)-1</f>
        <v>-6.6322489310400856E-2</v>
      </c>
      <c r="H608" s="11">
        <f>E608/MAX($E$2:E608)-1</f>
        <v>-8.5637717344388964E-4</v>
      </c>
    </row>
    <row r="609" spans="1:8" x14ac:dyDescent="0.25">
      <c r="A609" s="1">
        <v>41429</v>
      </c>
      <c r="B609" s="3">
        <v>43.218679999999999</v>
      </c>
      <c r="C609" s="11">
        <f t="shared" si="28"/>
        <v>-2.3394492500870443E-3</v>
      </c>
      <c r="D609" s="3">
        <v>73</v>
      </c>
      <c r="E609" s="58">
        <f t="shared" si="27"/>
        <v>10730</v>
      </c>
      <c r="F609" s="11">
        <f t="shared" si="29"/>
        <v>-3.5401908090523419E-4</v>
      </c>
      <c r="G609" s="11">
        <f>B609/MAX($B$2:B609)-1</f>
        <v>-6.850678046260672E-2</v>
      </c>
      <c r="H609" s="11">
        <f>E609/MAX($E$2:E609)-1</f>
        <v>-1.2100930804892496E-3</v>
      </c>
    </row>
    <row r="610" spans="1:8" x14ac:dyDescent="0.25">
      <c r="A610" s="1">
        <v>41430</v>
      </c>
      <c r="B610" s="3">
        <v>42.831732000000002</v>
      </c>
      <c r="C610" s="11">
        <f t="shared" si="28"/>
        <v>-8.9532581744744804E-3</v>
      </c>
      <c r="D610" s="3">
        <v>72.050003000000004</v>
      </c>
      <c r="E610" s="58">
        <f t="shared" si="27"/>
        <v>10720.500029999999</v>
      </c>
      <c r="F610" s="11">
        <f t="shared" si="29"/>
        <v>-8.8536533084816011E-4</v>
      </c>
      <c r="G610" s="11">
        <f>B610/MAX($B$2:B610)-1</f>
        <v>-7.684667974489745E-2</v>
      </c>
      <c r="H610" s="11">
        <f>E610/MAX($E$2:E610)-1</f>
        <v>-2.0943870368769213E-3</v>
      </c>
    </row>
    <row r="611" spans="1:8" x14ac:dyDescent="0.25">
      <c r="A611" s="1">
        <v>41431</v>
      </c>
      <c r="B611" s="3">
        <v>42.453994000000002</v>
      </c>
      <c r="C611" s="11">
        <f t="shared" si="28"/>
        <v>-8.8191156967455994E-3</v>
      </c>
      <c r="D611" s="3">
        <v>72.400002000000001</v>
      </c>
      <c r="E611" s="58">
        <f t="shared" si="27"/>
        <v>10724.000019999999</v>
      </c>
      <c r="F611" s="11">
        <f t="shared" si="29"/>
        <v>3.2647637612107284E-4</v>
      </c>
      <c r="G611" s="11">
        <f>B611/MAX($B$2:B611)-1</f>
        <v>-8.4988075682062014E-2</v>
      </c>
      <c r="H611" s="11">
        <f>E611/MAX($E$2:E611)-1</f>
        <v>-1.7685944286458533E-3</v>
      </c>
    </row>
    <row r="612" spans="1:8" x14ac:dyDescent="0.25">
      <c r="A612" s="1">
        <v>41432</v>
      </c>
      <c r="B612" s="3">
        <v>42.684322000000002</v>
      </c>
      <c r="C612" s="11">
        <f t="shared" si="28"/>
        <v>5.4253552681050475E-3</v>
      </c>
      <c r="D612" s="3">
        <v>73.389999000000003</v>
      </c>
      <c r="E612" s="58">
        <f t="shared" si="27"/>
        <v>10733.89999</v>
      </c>
      <c r="F612" s="11">
        <f t="shared" si="29"/>
        <v>9.2316019969574694E-4</v>
      </c>
      <c r="G612" s="11">
        <f>B612/MAX($B$2:B612)-1</f>
        <v>-8.0023810918084748E-2</v>
      </c>
      <c r="H612" s="11">
        <f>E612/MAX($E$2:E612)-1</f>
        <v>-8.4706692493596858E-4</v>
      </c>
    </row>
    <row r="613" spans="1:8" x14ac:dyDescent="0.25">
      <c r="A613" s="1">
        <v>41435</v>
      </c>
      <c r="B613" s="3">
        <v>43.347662999999997</v>
      </c>
      <c r="C613" s="11">
        <f t="shared" si="28"/>
        <v>1.5540624025842451E-2</v>
      </c>
      <c r="D613" s="3">
        <v>73.419998000000007</v>
      </c>
      <c r="E613" s="58">
        <f t="shared" si="27"/>
        <v>10734.199979999999</v>
      </c>
      <c r="F613" s="11">
        <f t="shared" si="29"/>
        <v>2.7947903397553923E-5</v>
      </c>
      <c r="G613" s="11">
        <f>B613/MAX($B$2:B613)-1</f>
        <v>-6.5726806850835429E-2</v>
      </c>
      <c r="H613" s="11">
        <f>E613/MAX($E$2:E613)-1</f>
        <v>-8.1914269528304828E-4</v>
      </c>
    </row>
    <row r="614" spans="1:8" x14ac:dyDescent="0.25">
      <c r="A614" s="1">
        <v>41436</v>
      </c>
      <c r="B614" s="3">
        <v>42.988352999999996</v>
      </c>
      <c r="C614" s="11">
        <f t="shared" si="28"/>
        <v>-8.2890281766747308E-3</v>
      </c>
      <c r="D614" s="3">
        <v>72.690002000000007</v>
      </c>
      <c r="E614" s="58">
        <f t="shared" si="27"/>
        <v>10726.900020000001</v>
      </c>
      <c r="F614" s="11">
        <f t="shared" si="29"/>
        <v>-6.8006558603340506E-4</v>
      </c>
      <c r="G614" s="11">
        <f>B614/MAX($B$2:B614)-1</f>
        <v>-7.3471023673560731E-2</v>
      </c>
      <c r="H614" s="11">
        <f>E614/MAX($E$2:E614)-1</f>
        <v>-1.4986512105593652E-3</v>
      </c>
    </row>
    <row r="615" spans="1:8" x14ac:dyDescent="0.25">
      <c r="A615" s="1">
        <v>41437</v>
      </c>
      <c r="B615" s="3">
        <v>43.301597999999998</v>
      </c>
      <c r="C615" s="11">
        <f t="shared" si="28"/>
        <v>7.2867411319526947E-3</v>
      </c>
      <c r="D615" s="3">
        <v>71.849997999999999</v>
      </c>
      <c r="E615" s="58">
        <f t="shared" si="27"/>
        <v>10718.499980000001</v>
      </c>
      <c r="F615" s="11">
        <f t="shared" si="29"/>
        <v>-7.8308178358508129E-4</v>
      </c>
      <c r="G615" s="11">
        <f>B615/MAX($B$2:B615)-1</f>
        <v>-6.6719646871816751E-2</v>
      </c>
      <c r="H615" s="11">
        <f>E615/MAX($E$2:E615)-1</f>
        <v>-2.2805594276814611E-3</v>
      </c>
    </row>
    <row r="616" spans="1:8" x14ac:dyDescent="0.25">
      <c r="A616" s="1">
        <v>41438</v>
      </c>
      <c r="B616" s="3">
        <v>43.478076999999999</v>
      </c>
      <c r="C616" s="11">
        <f t="shared" si="28"/>
        <v>4.075577072236468E-3</v>
      </c>
      <c r="D616" s="3">
        <v>72.760002</v>
      </c>
      <c r="E616" s="58">
        <f t="shared" si="27"/>
        <v>10727.60002</v>
      </c>
      <c r="F616" s="11">
        <f t="shared" si="29"/>
        <v>8.490031270214503E-4</v>
      </c>
      <c r="G616" s="11">
        <f>B616/MAX($B$2:B616)-1</f>
        <v>-6.2915990862638771E-2</v>
      </c>
      <c r="H616" s="11">
        <f>E616/MAX($E$2:E616)-1</f>
        <v>-1.4334925027454926E-3</v>
      </c>
    </row>
    <row r="617" spans="1:8" x14ac:dyDescent="0.25">
      <c r="A617" s="1">
        <v>41439</v>
      </c>
      <c r="B617" s="3">
        <v>43.589534999999998</v>
      </c>
      <c r="C617" s="11">
        <f t="shared" si="28"/>
        <v>2.5635448412311096E-3</v>
      </c>
      <c r="D617" s="3">
        <v>72.279999000000004</v>
      </c>
      <c r="E617" s="58">
        <f t="shared" si="27"/>
        <v>10722.79999</v>
      </c>
      <c r="F617" s="11">
        <f t="shared" si="29"/>
        <v>-4.4744677197615477E-4</v>
      </c>
      <c r="G617" s="11">
        <f>B617/MAX($B$2:B617)-1</f>
        <v>-6.0513733985214535E-2</v>
      </c>
      <c r="H617" s="11">
        <f>E617/MAX($E$2:E617)-1</f>
        <v>-1.8802978631285994E-3</v>
      </c>
    </row>
    <row r="618" spans="1:8" x14ac:dyDescent="0.25">
      <c r="A618" s="1">
        <v>41442</v>
      </c>
      <c r="B618" s="3">
        <v>43.747432000000003</v>
      </c>
      <c r="C618" s="11">
        <f t="shared" si="28"/>
        <v>3.6223602752359142E-3</v>
      </c>
      <c r="D618" s="3">
        <v>72.980002999999996</v>
      </c>
      <c r="E618" s="58">
        <f t="shared" si="27"/>
        <v>10729.80003</v>
      </c>
      <c r="F618" s="11">
        <f t="shared" si="29"/>
        <v>6.5281829433813849E-4</v>
      </c>
      <c r="G618" s="11">
        <f>B618/MAX($B$2:B618)-1</f>
        <v>-5.7110576256072854E-2</v>
      </c>
      <c r="H618" s="11">
        <f>E618/MAX($E$2:E618)-1</f>
        <v>-1.2287070616343598E-3</v>
      </c>
    </row>
    <row r="619" spans="1:8" x14ac:dyDescent="0.25">
      <c r="A619" s="1">
        <v>41443</v>
      </c>
      <c r="B619" s="3">
        <v>44.053944999999999</v>
      </c>
      <c r="C619" s="11">
        <f t="shared" si="28"/>
        <v>7.0064226855646146E-3</v>
      </c>
      <c r="D619" s="3">
        <v>73.580001999999993</v>
      </c>
      <c r="E619" s="58">
        <f t="shared" si="27"/>
        <v>10735.800020000001</v>
      </c>
      <c r="F619" s="11">
        <f t="shared" si="29"/>
        <v>5.5918935890925938E-4</v>
      </c>
      <c r="G619" s="11">
        <f>B619/MAX($B$2:B619)-1</f>
        <v>-5.0504294407574535E-2</v>
      </c>
      <c r="H619" s="11">
        <f>E619/MAX($E$2:E619)-1</f>
        <v>-6.7020478263912775E-4</v>
      </c>
    </row>
    <row r="620" spans="1:8" x14ac:dyDescent="0.25">
      <c r="A620" s="1">
        <v>41444</v>
      </c>
      <c r="B620" s="3">
        <v>43.283022000000003</v>
      </c>
      <c r="C620" s="11">
        <f t="shared" si="28"/>
        <v>-1.7499522460474228E-2</v>
      </c>
      <c r="D620" s="3">
        <v>72.760002</v>
      </c>
      <c r="E620" s="58">
        <f t="shared" si="27"/>
        <v>10727.60002</v>
      </c>
      <c r="F620" s="11">
        <f t="shared" si="29"/>
        <v>-7.6379962226613154E-4</v>
      </c>
      <c r="G620" s="11">
        <f>B620/MAX($B$2:B620)-1</f>
        <v>-6.7120015833712965E-2</v>
      </c>
      <c r="H620" s="11">
        <f>E620/MAX($E$2:E620)-1</f>
        <v>-1.4334925027454926E-3</v>
      </c>
    </row>
    <row r="621" spans="1:8" x14ac:dyDescent="0.25">
      <c r="A621" s="1">
        <v>41445</v>
      </c>
      <c r="B621" s="3">
        <v>42.149864000000001</v>
      </c>
      <c r="C621" s="11">
        <f t="shared" si="28"/>
        <v>-2.6180196013115758E-2</v>
      </c>
      <c r="D621" s="3">
        <v>71.029999000000004</v>
      </c>
      <c r="E621" s="58">
        <f t="shared" si="27"/>
        <v>10710.29999</v>
      </c>
      <c r="F621" s="11">
        <f t="shared" si="29"/>
        <v>-1.612665458047189E-3</v>
      </c>
      <c r="G621" s="11">
        <f>B621/MAX($B$2:B621)-1</f>
        <v>-9.1542996675898713E-2</v>
      </c>
      <c r="H621" s="11">
        <f>E621/MAX($E$2:E621)-1</f>
        <v>-3.0438462169490865E-3</v>
      </c>
    </row>
    <row r="622" spans="1:8" x14ac:dyDescent="0.25">
      <c r="A622" s="1">
        <v>41446</v>
      </c>
      <c r="B622" s="3">
        <v>42.298475000000003</v>
      </c>
      <c r="C622" s="11">
        <f t="shared" si="28"/>
        <v>3.525776500726135E-3</v>
      </c>
      <c r="D622" s="3">
        <v>70.430000000000007</v>
      </c>
      <c r="E622" s="58">
        <f t="shared" si="27"/>
        <v>10704.3</v>
      </c>
      <c r="F622" s="11">
        <f t="shared" si="29"/>
        <v>-5.6020746436629483E-4</v>
      </c>
      <c r="G622" s="11">
        <f>B622/MAX($B$2:B622)-1</f>
        <v>-8.8339980321658462E-2</v>
      </c>
      <c r="H622" s="11">
        <f>E622/MAX($E$2:E622)-1</f>
        <v>-3.6023484959443186E-3</v>
      </c>
    </row>
    <row r="623" spans="1:8" x14ac:dyDescent="0.25">
      <c r="A623" s="1">
        <v>41449</v>
      </c>
      <c r="B623" s="3">
        <v>41.973385999999998</v>
      </c>
      <c r="C623" s="11">
        <f t="shared" si="28"/>
        <v>-7.6855962301242654E-3</v>
      </c>
      <c r="D623" s="3">
        <v>69.730002999999996</v>
      </c>
      <c r="E623" s="58">
        <f t="shared" si="27"/>
        <v>10697.30003</v>
      </c>
      <c r="F623" s="11">
        <f t="shared" si="29"/>
        <v>-6.5394000541828419E-4</v>
      </c>
      <c r="G623" s="11">
        <f>B623/MAX($B$2:B623)-1</f>
        <v>-9.5346631132053328E-2</v>
      </c>
      <c r="H623" s="11">
        <f>E623/MAX($E$2:E623)-1</f>
        <v>-4.2539327815676042E-3</v>
      </c>
    </row>
    <row r="624" spans="1:8" x14ac:dyDescent="0.25">
      <c r="A624" s="1">
        <v>41450</v>
      </c>
      <c r="B624" s="3">
        <v>41.778334999999998</v>
      </c>
      <c r="C624" s="11">
        <f t="shared" si="28"/>
        <v>-4.6470160877656961E-3</v>
      </c>
      <c r="D624" s="3">
        <v>70.239998</v>
      </c>
      <c r="E624" s="58">
        <f t="shared" si="27"/>
        <v>10702.39998</v>
      </c>
      <c r="F624" s="11">
        <f t="shared" si="29"/>
        <v>4.7675114147469673E-4</v>
      </c>
      <c r="G624" s="11">
        <f>B624/MAX($B$2:B624)-1</f>
        <v>-9.9550569891034169E-2</v>
      </c>
      <c r="H624" s="11">
        <f>E624/MAX($E$2:E624)-1</f>
        <v>-3.779209707402309E-3</v>
      </c>
    </row>
    <row r="625" spans="1:8" x14ac:dyDescent="0.25">
      <c r="A625" s="1">
        <v>41451</v>
      </c>
      <c r="B625" s="3">
        <v>42.391356000000002</v>
      </c>
      <c r="C625" s="11">
        <f t="shared" si="28"/>
        <v>1.4673179292568825E-2</v>
      </c>
      <c r="D625" s="3">
        <v>70.870002999999997</v>
      </c>
      <c r="E625" s="58">
        <f t="shared" si="27"/>
        <v>10708.70003</v>
      </c>
      <c r="F625" s="11">
        <f t="shared" si="29"/>
        <v>5.886576853577685E-4</v>
      </c>
      <c r="G625" s="11">
        <f>B625/MAX($B$2:B625)-1</f>
        <v>-8.6338113959153917E-2</v>
      </c>
      <c r="H625" s="11">
        <f>E625/MAX($E$2:E625)-1</f>
        <v>-3.1927766828833137E-3</v>
      </c>
    </row>
    <row r="626" spans="1:8" x14ac:dyDescent="0.25">
      <c r="A626" s="1">
        <v>41452</v>
      </c>
      <c r="B626" s="3">
        <v>42.725732000000001</v>
      </c>
      <c r="C626" s="11">
        <f t="shared" si="28"/>
        <v>7.8878344915411271E-3</v>
      </c>
      <c r="D626" s="3">
        <v>71.169998000000007</v>
      </c>
      <c r="E626" s="58">
        <f t="shared" si="27"/>
        <v>10711.699979999999</v>
      </c>
      <c r="F626" s="11">
        <f t="shared" si="29"/>
        <v>2.8014137958811086E-4</v>
      </c>
      <c r="G626" s="11">
        <f>B626/MAX($B$2:B626)-1</f>
        <v>-7.9131300220834366E-2</v>
      </c>
      <c r="H626" s="11">
        <f>E626/MAX($E$2:E626)-1</f>
        <v>-2.9135297321598586E-3</v>
      </c>
    </row>
    <row r="627" spans="1:8" x14ac:dyDescent="0.25">
      <c r="A627" s="1">
        <v>41453</v>
      </c>
      <c r="B627" s="3">
        <v>42.660713999999999</v>
      </c>
      <c r="C627" s="11">
        <f t="shared" si="28"/>
        <v>-1.5217527460969426E-3</v>
      </c>
      <c r="D627" s="3">
        <v>71.269997000000004</v>
      </c>
      <c r="E627" s="58">
        <f t="shared" si="27"/>
        <v>10712.69997</v>
      </c>
      <c r="F627" s="11">
        <f t="shared" si="29"/>
        <v>9.3354929830685254E-5</v>
      </c>
      <c r="G627" s="11">
        <f>B627/MAX($B$2:B627)-1</f>
        <v>-8.0532634693518013E-2</v>
      </c>
      <c r="H627" s="11">
        <f>E627/MAX($E$2:E627)-1</f>
        <v>-2.8204467946929546E-3</v>
      </c>
    </row>
    <row r="628" spans="1:8" x14ac:dyDescent="0.25">
      <c r="A628" s="1">
        <v>41456</v>
      </c>
      <c r="B628" s="3">
        <v>43.106547999999997</v>
      </c>
      <c r="C628" s="11">
        <f t="shared" si="28"/>
        <v>1.0450692409883198E-2</v>
      </c>
      <c r="D628" s="3">
        <v>71.709998999999996</v>
      </c>
      <c r="E628" s="58">
        <f t="shared" si="27"/>
        <v>10717.099990000001</v>
      </c>
      <c r="F628" s="11">
        <f t="shared" si="29"/>
        <v>4.1072932242318275E-4</v>
      </c>
      <c r="G628" s="11">
        <f>B628/MAX($B$2:B628)-1</f>
        <v>-7.0923564077774337E-2</v>
      </c>
      <c r="H628" s="11">
        <f>E628/MAX($E$2:E628)-1</f>
        <v>-2.4108759124706891E-3</v>
      </c>
    </row>
    <row r="629" spans="1:8" x14ac:dyDescent="0.25">
      <c r="A629" s="1">
        <v>41457</v>
      </c>
      <c r="B629" s="3">
        <v>43.283022000000003</v>
      </c>
      <c r="C629" s="11">
        <f t="shared" si="28"/>
        <v>4.0939023927410289E-3</v>
      </c>
      <c r="D629" s="3">
        <v>71.739998</v>
      </c>
      <c r="E629" s="58">
        <f t="shared" si="27"/>
        <v>10717.39998</v>
      </c>
      <c r="F629" s="11">
        <f t="shared" si="29"/>
        <v>2.7991714202484083E-5</v>
      </c>
      <c r="G629" s="11">
        <f>B629/MAX($B$2:B629)-1</f>
        <v>-6.7120015833712965E-2</v>
      </c>
      <c r="H629" s="11">
        <f>E629/MAX($E$2:E629)-1</f>
        <v>-2.3829516828176578E-3</v>
      </c>
    </row>
    <row r="630" spans="1:8" x14ac:dyDescent="0.25">
      <c r="A630" s="1">
        <v>41458</v>
      </c>
      <c r="B630" s="3">
        <v>43.264448999999999</v>
      </c>
      <c r="C630" s="11">
        <f t="shared" si="28"/>
        <v>-4.2910589745798021E-4</v>
      </c>
      <c r="D630" s="3">
        <v>72.029999000000004</v>
      </c>
      <c r="E630" s="58">
        <f t="shared" si="27"/>
        <v>10720.29999</v>
      </c>
      <c r="F630" s="11">
        <f t="shared" si="29"/>
        <v>2.7058894931710701E-4</v>
      </c>
      <c r="G630" s="11">
        <f>B630/MAX($B$2:B630)-1</f>
        <v>-6.7520320136539191E-2</v>
      </c>
      <c r="H630" s="11">
        <f>E630/MAX($E$2:E630)-1</f>
        <v>-2.1130075338927634E-3</v>
      </c>
    </row>
    <row r="631" spans="1:8" x14ac:dyDescent="0.25">
      <c r="A631" s="1">
        <v>41460</v>
      </c>
      <c r="B631" s="3">
        <v>43.069394000000003</v>
      </c>
      <c r="C631" s="11">
        <f t="shared" si="28"/>
        <v>-4.5084360140584812E-3</v>
      </c>
      <c r="D631" s="3">
        <v>72.580001999999993</v>
      </c>
      <c r="E631" s="58">
        <f t="shared" si="27"/>
        <v>10725.800020000001</v>
      </c>
      <c r="F631" s="11">
        <f t="shared" si="29"/>
        <v>5.1304814278812561E-4</v>
      </c>
      <c r="G631" s="11">
        <f>B631/MAX($B$2:B631)-1</f>
        <v>-7.1724345107613385E-2</v>
      </c>
      <c r="H631" s="11">
        <f>E631/MAX($E$2:E631)-1</f>
        <v>-1.6010434656955619E-3</v>
      </c>
    </row>
    <row r="632" spans="1:8" x14ac:dyDescent="0.25">
      <c r="A632" s="1">
        <v>41463</v>
      </c>
      <c r="B632" s="3">
        <v>43.087971000000003</v>
      </c>
      <c r="C632" s="11">
        <f t="shared" si="28"/>
        <v>4.3132717400204212E-4</v>
      </c>
      <c r="D632" s="3">
        <v>72.650002000000001</v>
      </c>
      <c r="E632" s="58">
        <f t="shared" si="27"/>
        <v>10726.500019999999</v>
      </c>
      <c r="F632" s="11">
        <f t="shared" si="29"/>
        <v>6.5263197028999671E-5</v>
      </c>
      <c r="G632" s="11">
        <f>B632/MAX($B$2:B632)-1</f>
        <v>-7.1323954592693806E-2</v>
      </c>
      <c r="H632" s="11">
        <f>E632/MAX($E$2:E632)-1</f>
        <v>-1.5358847578816892E-3</v>
      </c>
    </row>
    <row r="633" spans="1:8" x14ac:dyDescent="0.25">
      <c r="A633" s="1">
        <v>41464</v>
      </c>
      <c r="B633" s="3">
        <v>43.283022000000003</v>
      </c>
      <c r="C633" s="11">
        <f t="shared" si="28"/>
        <v>4.5268086538583913E-3</v>
      </c>
      <c r="D633" s="3">
        <v>73.089995999999999</v>
      </c>
      <c r="E633" s="58">
        <f t="shared" si="27"/>
        <v>10730.899960000001</v>
      </c>
      <c r="F633" s="11">
        <f t="shared" si="29"/>
        <v>4.1019344537335413E-4</v>
      </c>
      <c r="G633" s="11">
        <f>B633/MAX($B$2:B633)-1</f>
        <v>-6.7120015833712965E-2</v>
      </c>
      <c r="H633" s="11">
        <f>E633/MAX($E$2:E633)-1</f>
        <v>-1.126321322368895E-3</v>
      </c>
    </row>
    <row r="634" spans="1:8" x14ac:dyDescent="0.25">
      <c r="A634" s="1">
        <v>41465</v>
      </c>
      <c r="B634" s="3">
        <v>43.617398000000001</v>
      </c>
      <c r="C634" s="11">
        <f t="shared" si="28"/>
        <v>7.7253385865709394E-3</v>
      </c>
      <c r="D634" s="3">
        <v>73.510002</v>
      </c>
      <c r="E634" s="58">
        <f t="shared" si="27"/>
        <v>10735.10002</v>
      </c>
      <c r="F634" s="11">
        <f t="shared" si="29"/>
        <v>3.9139867258619116E-4</v>
      </c>
      <c r="G634" s="11">
        <f>B634/MAX($B$2:B634)-1</f>
        <v>-5.9913202095393525E-2</v>
      </c>
      <c r="H634" s="11">
        <f>E634/MAX($E$2:E634)-1</f>
        <v>-7.3536349045322247E-4</v>
      </c>
    </row>
    <row r="635" spans="1:8" x14ac:dyDescent="0.25">
      <c r="A635" s="1">
        <v>41466</v>
      </c>
      <c r="B635" s="3">
        <v>44.183979000000001</v>
      </c>
      <c r="C635" s="11">
        <f t="shared" si="28"/>
        <v>1.2989793659860208E-2</v>
      </c>
      <c r="D635" s="3">
        <v>74.970000999999996</v>
      </c>
      <c r="E635" s="58">
        <f t="shared" si="27"/>
        <v>10749.70001</v>
      </c>
      <c r="F635" s="11">
        <f t="shared" si="29"/>
        <v>1.3600236581680788E-3</v>
      </c>
      <c r="G635" s="11">
        <f>B635/MAX($B$2:B635)-1</f>
        <v>-4.7701668568253974E-2</v>
      </c>
      <c r="H635" s="11">
        <f>E635/MAX($E$2:E635)-1</f>
        <v>0</v>
      </c>
    </row>
    <row r="636" spans="1:8" x14ac:dyDescent="0.25">
      <c r="A636" s="1">
        <v>41467</v>
      </c>
      <c r="B636" s="3">
        <v>44.081808000000002</v>
      </c>
      <c r="C636" s="11">
        <f t="shared" si="28"/>
        <v>-2.3123992522266603E-3</v>
      </c>
      <c r="D636" s="3">
        <v>75.300003000000004</v>
      </c>
      <c r="E636" s="58">
        <f t="shared" si="27"/>
        <v>10753.000029999999</v>
      </c>
      <c r="F636" s="11">
        <f t="shared" si="29"/>
        <v>3.0698717144933302E-4</v>
      </c>
      <c r="G636" s="11">
        <f>B636/MAX($B$2:B636)-1</f>
        <v>-4.9903762517753414E-2</v>
      </c>
      <c r="H636" s="11">
        <f>E636/MAX($E$2:E636)-1</f>
        <v>0</v>
      </c>
    </row>
    <row r="637" spans="1:8" x14ac:dyDescent="0.25">
      <c r="A637" s="1">
        <v>41470</v>
      </c>
      <c r="B637" s="3">
        <v>44.118962000000003</v>
      </c>
      <c r="C637" s="11">
        <f t="shared" si="28"/>
        <v>8.4284201773214518E-4</v>
      </c>
      <c r="D637" s="3">
        <v>75.470000999999996</v>
      </c>
      <c r="E637" s="58">
        <f t="shared" si="27"/>
        <v>10754.70001</v>
      </c>
      <c r="F637" s="11">
        <f t="shared" si="29"/>
        <v>1.5809355484594311E-4</v>
      </c>
      <c r="G637" s="11">
        <f>B637/MAX($B$2:B637)-1</f>
        <v>-4.9102981487914144E-2</v>
      </c>
      <c r="H637" s="11">
        <f>E637/MAX($E$2:E637)-1</f>
        <v>0</v>
      </c>
    </row>
    <row r="638" spans="1:8" x14ac:dyDescent="0.25">
      <c r="A638" s="1">
        <v>41471</v>
      </c>
      <c r="B638" s="3">
        <v>43.942487</v>
      </c>
      <c r="C638" s="11">
        <f t="shared" si="28"/>
        <v>-3.999980779239627E-3</v>
      </c>
      <c r="D638" s="3">
        <v>75.370002999999997</v>
      </c>
      <c r="E638" s="58">
        <f t="shared" si="27"/>
        <v>10753.70003</v>
      </c>
      <c r="F638" s="11">
        <f t="shared" si="29"/>
        <v>-9.2980743216519084E-5</v>
      </c>
      <c r="G638" s="11">
        <f>B638/MAX($B$2:B638)-1</f>
        <v>-5.2906551284998771E-2</v>
      </c>
      <c r="H638" s="11">
        <f>E638/MAX($E$2:E638)-1</f>
        <v>-9.2980743216508621E-5</v>
      </c>
    </row>
    <row r="639" spans="1:8" x14ac:dyDescent="0.25">
      <c r="A639" s="1">
        <v>41472</v>
      </c>
      <c r="B639" s="3">
        <v>44.304727</v>
      </c>
      <c r="C639" s="11">
        <f t="shared" si="28"/>
        <v>8.2435024672135628E-3</v>
      </c>
      <c r="D639" s="3">
        <v>75.559997999999993</v>
      </c>
      <c r="E639" s="58">
        <f t="shared" si="27"/>
        <v>10755.599979999999</v>
      </c>
      <c r="F639" s="11">
        <f t="shared" si="29"/>
        <v>1.7667872403904876E-4</v>
      </c>
      <c r="G639" s="11">
        <f>B639/MAX($B$2:B639)-1</f>
        <v>-4.5099184103834844E-2</v>
      </c>
      <c r="H639" s="11">
        <f>E639/MAX($E$2:E639)-1</f>
        <v>0</v>
      </c>
    </row>
    <row r="640" spans="1:8" x14ac:dyDescent="0.25">
      <c r="A640" s="1">
        <v>41473</v>
      </c>
      <c r="B640" s="3">
        <v>44.499777999999999</v>
      </c>
      <c r="C640" s="11">
        <f t="shared" si="28"/>
        <v>4.4024873463276151E-3</v>
      </c>
      <c r="D640" s="3">
        <v>75.370002999999997</v>
      </c>
      <c r="E640" s="58">
        <f t="shared" si="27"/>
        <v>10753.70003</v>
      </c>
      <c r="F640" s="11">
        <f t="shared" si="29"/>
        <v>-1.7664751418163847E-4</v>
      </c>
      <c r="G640" s="11">
        <f>B640/MAX($B$2:B640)-1</f>
        <v>-4.0895245344854003E-2</v>
      </c>
      <c r="H640" s="11">
        <f>E640/MAX($E$2:E640)-1</f>
        <v>-1.7664751418167146E-4</v>
      </c>
    </row>
    <row r="641" spans="1:8" x14ac:dyDescent="0.25">
      <c r="A641" s="1">
        <v>41474</v>
      </c>
      <c r="B641" s="3">
        <v>44.852730999999999</v>
      </c>
      <c r="C641" s="11">
        <f t="shared" si="28"/>
        <v>7.9315676586071832E-3</v>
      </c>
      <c r="D641" s="3">
        <v>74.589995999999999</v>
      </c>
      <c r="E641" s="58">
        <f t="shared" si="27"/>
        <v>10745.899960000001</v>
      </c>
      <c r="F641" s="11">
        <f t="shared" si="29"/>
        <v>-7.2533825364657517E-4</v>
      </c>
      <c r="G641" s="11">
        <f>B641/MAX($B$2:B641)-1</f>
        <v>-3.3288041091614873E-2</v>
      </c>
      <c r="H641" s="11">
        <f>E641/MAX($E$2:E641)-1</f>
        <v>-9.0185763862871138E-4</v>
      </c>
    </row>
    <row r="642" spans="1:8" x14ac:dyDescent="0.25">
      <c r="A642" s="1">
        <v>41477</v>
      </c>
      <c r="B642" s="3">
        <v>44.416184000000001</v>
      </c>
      <c r="C642" s="11">
        <f t="shared" si="28"/>
        <v>-9.7328967549377837E-3</v>
      </c>
      <c r="D642" s="3">
        <v>74.809997999999993</v>
      </c>
      <c r="E642" s="58">
        <f t="shared" si="27"/>
        <v>10748.099979999999</v>
      </c>
      <c r="F642" s="11">
        <f t="shared" si="29"/>
        <v>2.0473110750962204E-4</v>
      </c>
      <c r="G642" s="11">
        <f>B642/MAX($B$2:B642)-1</f>
        <v>-4.2696948779433863E-2</v>
      </c>
      <c r="H642" s="11">
        <f>E642/MAX($E$2:E642)-1</f>
        <v>-6.9731116943227978E-4</v>
      </c>
    </row>
    <row r="643" spans="1:8" x14ac:dyDescent="0.25">
      <c r="A643" s="1">
        <v>41478</v>
      </c>
      <c r="B643" s="3">
        <v>44.286149999999999</v>
      </c>
      <c r="C643" s="11">
        <f t="shared" si="28"/>
        <v>-2.9276265606248833E-3</v>
      </c>
      <c r="D643" s="3">
        <v>74.260002</v>
      </c>
      <c r="E643" s="58">
        <f t="shared" ref="E643:E706" si="30">10000+(10*D643)</f>
        <v>10742.60002</v>
      </c>
      <c r="F643" s="11">
        <f t="shared" si="29"/>
        <v>-5.1171462958415762E-4</v>
      </c>
      <c r="G643" s="11">
        <f>B643/MAX($B$2:B643)-1</f>
        <v>-4.5499574618754424E-2</v>
      </c>
      <c r="H643" s="11">
        <f>E643/MAX($E$2:E643)-1</f>
        <v>-1.2086689746897417E-3</v>
      </c>
    </row>
    <row r="644" spans="1:8" x14ac:dyDescent="0.25">
      <c r="A644" s="1">
        <v>41479</v>
      </c>
      <c r="B644" s="3">
        <v>43.022953999999999</v>
      </c>
      <c r="C644" s="11">
        <f t="shared" ref="C644:C707" si="31">(B644-B643)/B643</f>
        <v>-2.8523500010725716E-2</v>
      </c>
      <c r="D644" s="3">
        <v>74.5</v>
      </c>
      <c r="E644" s="58">
        <f t="shared" si="30"/>
        <v>10745</v>
      </c>
      <c r="F644" s="11">
        <f t="shared" ref="F644:F707" si="32">(E644-E643)/E643</f>
        <v>2.2340774072682467E-4</v>
      </c>
      <c r="G644" s="11">
        <f>B644/MAX($B$2:B644)-1</f>
        <v>-7.2725267512354086E-2</v>
      </c>
      <c r="H644" s="11">
        <f>E644/MAX($E$2:E644)-1</f>
        <v>-9.8553125996780899E-4</v>
      </c>
    </row>
    <row r="645" spans="1:8" x14ac:dyDescent="0.25">
      <c r="A645" s="1">
        <v>41480</v>
      </c>
      <c r="B645" s="3">
        <v>42.827902000000002</v>
      </c>
      <c r="C645" s="11">
        <f t="shared" si="31"/>
        <v>-4.5336728854089587E-3</v>
      </c>
      <c r="D645" s="3">
        <v>74.970000999999996</v>
      </c>
      <c r="E645" s="58">
        <f t="shared" si="30"/>
        <v>10749.70001</v>
      </c>
      <c r="F645" s="11">
        <f t="shared" si="32"/>
        <v>4.3741368078180316E-4</v>
      </c>
      <c r="G645" s="11">
        <f>B645/MAX($B$2:B645)-1</f>
        <v>-7.6929227824358182E-2</v>
      </c>
      <c r="H645" s="11">
        <f>E645/MAX($E$2:E645)-1</f>
        <v>-5.4854866404197011E-4</v>
      </c>
    </row>
    <row r="646" spans="1:8" x14ac:dyDescent="0.25">
      <c r="A646" s="1">
        <v>41481</v>
      </c>
      <c r="B646" s="3">
        <v>43.320175999999996</v>
      </c>
      <c r="C646" s="11">
        <f t="shared" si="31"/>
        <v>1.1494235697092861E-2</v>
      </c>
      <c r="D646" s="3">
        <v>75.370002999999997</v>
      </c>
      <c r="E646" s="58">
        <f t="shared" si="30"/>
        <v>10753.70003</v>
      </c>
      <c r="F646" s="11">
        <f t="shared" si="32"/>
        <v>3.7210526770779112E-4</v>
      </c>
      <c r="G646" s="11">
        <f>B646/MAX($B$2:B646)-1</f>
        <v>-6.6319234803873917E-2</v>
      </c>
      <c r="H646" s="11">
        <f>E646/MAX($E$2:E646)-1</f>
        <v>-1.7664751418167146E-4</v>
      </c>
    </row>
    <row r="647" spans="1:8" x14ac:dyDescent="0.25">
      <c r="A647" s="1">
        <v>41484</v>
      </c>
      <c r="B647" s="3">
        <v>43.468786999999999</v>
      </c>
      <c r="C647" s="11">
        <f t="shared" si="31"/>
        <v>3.4305262287023606E-3</v>
      </c>
      <c r="D647" s="3">
        <v>75.230002999999996</v>
      </c>
      <c r="E647" s="58">
        <f t="shared" si="30"/>
        <v>10752.30003</v>
      </c>
      <c r="F647" s="11">
        <f t="shared" si="32"/>
        <v>-1.301877489695643E-4</v>
      </c>
      <c r="G647" s="11">
        <f>B647/MAX($B$2:B647)-1</f>
        <v>-6.3116218449633665E-2</v>
      </c>
      <c r="H647" s="11">
        <f>E647/MAX($E$2:E647)-1</f>
        <v>-3.0681226580897558E-4</v>
      </c>
    </row>
    <row r="648" spans="1:8" x14ac:dyDescent="0.25">
      <c r="A648" s="1">
        <v>41485</v>
      </c>
      <c r="B648" s="3">
        <v>43.143701</v>
      </c>
      <c r="C648" s="11">
        <f t="shared" si="31"/>
        <v>-7.4786075811132911E-3</v>
      </c>
      <c r="D648" s="3">
        <v>75.629997000000003</v>
      </c>
      <c r="E648" s="58">
        <f t="shared" si="30"/>
        <v>10756.29997</v>
      </c>
      <c r="F648" s="11">
        <f t="shared" si="32"/>
        <v>3.7200784844539878E-4</v>
      </c>
      <c r="G648" s="11">
        <f>B648/MAX($B$2:B648)-1</f>
        <v>-7.0122804600958322E-2</v>
      </c>
      <c r="H648" s="11">
        <f>E648/MAX($E$2:E648)-1</f>
        <v>0</v>
      </c>
    </row>
    <row r="649" spans="1:8" x14ac:dyDescent="0.25">
      <c r="A649" s="1">
        <v>41486</v>
      </c>
      <c r="B649" s="3">
        <v>43.413060000000002</v>
      </c>
      <c r="C649" s="11">
        <f t="shared" si="31"/>
        <v>6.2432984133651741E-3</v>
      </c>
      <c r="D649" s="3">
        <v>75.769997000000004</v>
      </c>
      <c r="E649" s="58">
        <f t="shared" si="30"/>
        <v>10757.69997</v>
      </c>
      <c r="F649" s="11">
        <f t="shared" si="32"/>
        <v>1.301562808683585E-4</v>
      </c>
      <c r="G649" s="11">
        <f>B649/MAX($B$2:B649)-1</f>
        <v>-6.4317303782299051E-2</v>
      </c>
      <c r="H649" s="11">
        <f>E649/MAX($E$2:E649)-1</f>
        <v>0</v>
      </c>
    </row>
    <row r="650" spans="1:8" x14ac:dyDescent="0.25">
      <c r="A650" s="1">
        <v>41487</v>
      </c>
      <c r="B650" s="3">
        <v>43.896044000000003</v>
      </c>
      <c r="C650" s="11">
        <f t="shared" si="31"/>
        <v>1.1125315745999058E-2</v>
      </c>
      <c r="D650" s="3">
        <v>76.540001000000004</v>
      </c>
      <c r="E650" s="58">
        <f t="shared" si="30"/>
        <v>10765.400009999999</v>
      </c>
      <c r="F650" s="11">
        <f t="shared" si="32"/>
        <v>7.157701015526386E-4</v>
      </c>
      <c r="G650" s="11">
        <f>B650/MAX($B$2:B650)-1</f>
        <v>-5.3907538348809347E-2</v>
      </c>
      <c r="H650" s="11">
        <f>E650/MAX($E$2:E650)-1</f>
        <v>0</v>
      </c>
    </row>
    <row r="651" spans="1:8" x14ac:dyDescent="0.25">
      <c r="A651" s="1">
        <v>41488</v>
      </c>
      <c r="B651" s="3">
        <v>44.035367999999998</v>
      </c>
      <c r="C651" s="11">
        <f t="shared" si="31"/>
        <v>3.173953443276002E-3</v>
      </c>
      <c r="D651" s="3">
        <v>76.970000999999996</v>
      </c>
      <c r="E651" s="58">
        <f t="shared" si="30"/>
        <v>10769.70001</v>
      </c>
      <c r="F651" s="11">
        <f t="shared" si="32"/>
        <v>3.9942779608809832E-4</v>
      </c>
      <c r="G651" s="11">
        <f>B651/MAX($B$2:B651)-1</f>
        <v>-5.0904684922494114E-2</v>
      </c>
      <c r="H651" s="11">
        <f>E651/MAX($E$2:E651)-1</f>
        <v>0</v>
      </c>
    </row>
    <row r="652" spans="1:8" x14ac:dyDescent="0.25">
      <c r="A652" s="1">
        <v>41491</v>
      </c>
      <c r="B652" s="3">
        <v>44.091099</v>
      </c>
      <c r="C652" s="11">
        <f t="shared" si="31"/>
        <v>1.265596327025166E-3</v>
      </c>
      <c r="D652" s="3">
        <v>77.019997000000004</v>
      </c>
      <c r="E652" s="58">
        <f t="shared" si="30"/>
        <v>10770.19997</v>
      </c>
      <c r="F652" s="11">
        <f t="shared" si="32"/>
        <v>4.6422834390462421E-5</v>
      </c>
      <c r="G652" s="11">
        <f>B652/MAX($B$2:B652)-1</f>
        <v>-4.9703513377735264E-2</v>
      </c>
      <c r="H652" s="11">
        <f>E652/MAX($E$2:E652)-1</f>
        <v>0</v>
      </c>
    </row>
    <row r="653" spans="1:8" x14ac:dyDescent="0.25">
      <c r="A653" s="1">
        <v>41492</v>
      </c>
      <c r="B653" s="3">
        <v>43.793875999999997</v>
      </c>
      <c r="C653" s="11">
        <f t="shared" si="31"/>
        <v>-6.7411111707603947E-3</v>
      </c>
      <c r="D653" s="3">
        <v>76.559997999999993</v>
      </c>
      <c r="E653" s="58">
        <f t="shared" si="30"/>
        <v>10765.599979999999</v>
      </c>
      <c r="F653" s="11">
        <f t="shared" si="32"/>
        <v>-4.2710349044713388E-4</v>
      </c>
      <c r="G653" s="11">
        <f>B653/MAX($B$2:B653)-1</f>
        <v>-5.6109567639238911E-2</v>
      </c>
      <c r="H653" s="11">
        <f>E653/MAX($E$2:E653)-1</f>
        <v>-4.2710349044716711E-4</v>
      </c>
    </row>
    <row r="654" spans="1:8" x14ac:dyDescent="0.25">
      <c r="A654" s="1">
        <v>41493</v>
      </c>
      <c r="B654" s="3">
        <v>43.858893000000002</v>
      </c>
      <c r="C654" s="11">
        <f t="shared" si="31"/>
        <v>1.4846139674872475E-3</v>
      </c>
      <c r="D654" s="3">
        <v>76.419998000000007</v>
      </c>
      <c r="E654" s="58">
        <f t="shared" si="30"/>
        <v>10764.199979999999</v>
      </c>
      <c r="F654" s="11">
        <f t="shared" si="32"/>
        <v>-1.3004384359445949E-4</v>
      </c>
      <c r="G654" s="11">
        <f>B654/MAX($B$2:B654)-1</f>
        <v>-5.4708254719578631E-2</v>
      </c>
      <c r="H654" s="11">
        <f>E654/MAX($E$2:E654)-1</f>
        <v>-5.5709179186202995E-4</v>
      </c>
    </row>
    <row r="655" spans="1:8" x14ac:dyDescent="0.25">
      <c r="A655" s="1">
        <v>41494</v>
      </c>
      <c r="B655" s="3">
        <v>43.691706000000003</v>
      </c>
      <c r="C655" s="11">
        <f t="shared" si="31"/>
        <v>-3.8119293161366025E-3</v>
      </c>
      <c r="D655" s="3">
        <v>76.800003000000004</v>
      </c>
      <c r="E655" s="58">
        <f t="shared" si="30"/>
        <v>10768.000029999999</v>
      </c>
      <c r="F655" s="11">
        <f t="shared" si="32"/>
        <v>3.5302670027130323E-4</v>
      </c>
      <c r="G655" s="11">
        <f>B655/MAX($B$2:B655)-1</f>
        <v>-5.8311640035714984E-2</v>
      </c>
      <c r="H655" s="11">
        <f>E655/MAX($E$2:E655)-1</f>
        <v>-2.0426175986776318E-4</v>
      </c>
    </row>
    <row r="656" spans="1:8" x14ac:dyDescent="0.25">
      <c r="A656" s="1">
        <v>41495</v>
      </c>
      <c r="B656" s="3">
        <v>43.515227000000003</v>
      </c>
      <c r="C656" s="11">
        <f t="shared" si="31"/>
        <v>-4.0391876664188963E-3</v>
      </c>
      <c r="D656" s="3">
        <v>76.489998</v>
      </c>
      <c r="E656" s="58">
        <f t="shared" si="30"/>
        <v>10764.89998</v>
      </c>
      <c r="F656" s="11">
        <f t="shared" si="32"/>
        <v>-2.8789468716217126E-4</v>
      </c>
      <c r="G656" s="11">
        <f>B656/MAX($B$2:B656)-1</f>
        <v>-6.2115296044892965E-2</v>
      </c>
      <c r="H656" s="11">
        <f>E656/MAX($E$2:E656)-1</f>
        <v>-4.9209764115454302E-4</v>
      </c>
    </row>
    <row r="657" spans="1:8" x14ac:dyDescent="0.25">
      <c r="A657" s="1">
        <v>41498</v>
      </c>
      <c r="B657" s="3">
        <v>43.301599000000003</v>
      </c>
      <c r="C657" s="11">
        <f t="shared" si="31"/>
        <v>-4.9092700355211271E-3</v>
      </c>
      <c r="D657" s="3">
        <v>76.669998000000007</v>
      </c>
      <c r="E657" s="58">
        <f t="shared" si="30"/>
        <v>10766.699979999999</v>
      </c>
      <c r="F657" s="11">
        <f t="shared" si="32"/>
        <v>1.6721009980059958E-4</v>
      </c>
      <c r="G657" s="11">
        <f>B657/MAX($B$2:B657)-1</f>
        <v>-6.6719625318793385E-2</v>
      </c>
      <c r="H657" s="11">
        <f>E657/MAX($E$2:E657)-1</f>
        <v>-3.2496982504959249E-4</v>
      </c>
    </row>
    <row r="658" spans="1:8" x14ac:dyDescent="0.25">
      <c r="A658" s="1">
        <v>41499</v>
      </c>
      <c r="B658" s="3">
        <v>43.152988000000001</v>
      </c>
      <c r="C658" s="11">
        <f t="shared" si="31"/>
        <v>-3.4319979731003117E-3</v>
      </c>
      <c r="D658" s="3">
        <v>77.099997999999999</v>
      </c>
      <c r="E658" s="58">
        <f t="shared" si="30"/>
        <v>10770.999980000001</v>
      </c>
      <c r="F658" s="11">
        <f t="shared" si="32"/>
        <v>3.9937956922628872E-4</v>
      </c>
      <c r="G658" s="11">
        <f>B658/MAX($B$2:B658)-1</f>
        <v>-6.9922641673033525E-2</v>
      </c>
      <c r="H658" s="11">
        <f>E658/MAX($E$2:E658)-1</f>
        <v>0</v>
      </c>
    </row>
    <row r="659" spans="1:8" x14ac:dyDescent="0.25">
      <c r="A659" s="1">
        <v>41500</v>
      </c>
      <c r="B659" s="3">
        <v>42.595697000000001</v>
      </c>
      <c r="C659" s="11">
        <f t="shared" si="31"/>
        <v>-1.2914308506284647E-2</v>
      </c>
      <c r="D659" s="3">
        <v>76.809997999999993</v>
      </c>
      <c r="E659" s="58">
        <f t="shared" si="30"/>
        <v>10768.099979999999</v>
      </c>
      <c r="F659" s="11">
        <f t="shared" si="32"/>
        <v>-2.6924148225664139E-4</v>
      </c>
      <c r="G659" s="11">
        <f>B659/MAX($B$2:B659)-1</f>
        <v>-8.1933947613178293E-2</v>
      </c>
      <c r="H659" s="11">
        <f>E659/MAX($E$2:E659)-1</f>
        <v>-2.6924148225659916E-4</v>
      </c>
    </row>
    <row r="660" spans="1:8" x14ac:dyDescent="0.25">
      <c r="A660" s="1">
        <v>41501</v>
      </c>
      <c r="B660" s="3">
        <v>42.056980000000003</v>
      </c>
      <c r="C660" s="11">
        <f t="shared" si="31"/>
        <v>-1.2647216454751246E-2</v>
      </c>
      <c r="D660" s="3">
        <v>75.510002</v>
      </c>
      <c r="E660" s="58">
        <f t="shared" si="30"/>
        <v>10755.10002</v>
      </c>
      <c r="F660" s="11">
        <f t="shared" si="32"/>
        <v>-1.2072659080194753E-3</v>
      </c>
      <c r="G660" s="11">
        <f>B660/MAX($B$2:B660)-1</f>
        <v>-9.3544927697473357E-2</v>
      </c>
      <c r="H660" s="11">
        <f>E660/MAX($E$2:E660)-1</f>
        <v>-1.4761823442135391E-3</v>
      </c>
    </row>
    <row r="661" spans="1:8" x14ac:dyDescent="0.25">
      <c r="A661" s="1">
        <v>41502</v>
      </c>
      <c r="B661" s="3">
        <v>41.639014000000003</v>
      </c>
      <c r="C661" s="11">
        <f t="shared" si="31"/>
        <v>-9.9380887548273754E-3</v>
      </c>
      <c r="D661" s="3">
        <v>75.480002999999996</v>
      </c>
      <c r="E661" s="58">
        <f t="shared" si="30"/>
        <v>10754.80003</v>
      </c>
      <c r="F661" s="11">
        <f t="shared" si="32"/>
        <v>-2.7892813589986959E-5</v>
      </c>
      <c r="G661" s="11">
        <f>B661/MAX($B$2:B661)-1</f>
        <v>-0.1025533586582793</v>
      </c>
      <c r="H661" s="11">
        <f>E661/MAX($E$2:E661)-1</f>
        <v>-1.5040339829246463E-3</v>
      </c>
    </row>
    <row r="662" spans="1:8" x14ac:dyDescent="0.25">
      <c r="A662" s="1">
        <v>41505</v>
      </c>
      <c r="B662" s="3">
        <v>41.982675999999998</v>
      </c>
      <c r="C662" s="11">
        <f t="shared" si="31"/>
        <v>8.2533654615355393E-3</v>
      </c>
      <c r="D662" s="3">
        <v>75.349997999999999</v>
      </c>
      <c r="E662" s="58">
        <f t="shared" si="30"/>
        <v>10753.499980000001</v>
      </c>
      <c r="F662" s="11">
        <f t="shared" si="32"/>
        <v>-1.2088090865226699E-4</v>
      </c>
      <c r="G662" s="11">
        <f>B662/MAX($B$2:B662)-1</f>
        <v>-9.5146403545058544E-2</v>
      </c>
      <c r="H662" s="11">
        <f>E662/MAX($E$2:E662)-1</f>
        <v>-1.6247330825823747E-3</v>
      </c>
    </row>
    <row r="663" spans="1:8" x14ac:dyDescent="0.25">
      <c r="A663" s="1">
        <v>41506</v>
      </c>
      <c r="B663" s="3">
        <v>42.335628999999997</v>
      </c>
      <c r="C663" s="11">
        <f t="shared" si="31"/>
        <v>8.4071105900919568E-3</v>
      </c>
      <c r="D663" s="3">
        <v>75.680000000000007</v>
      </c>
      <c r="E663" s="58">
        <f t="shared" si="30"/>
        <v>10756.8</v>
      </c>
      <c r="F663" s="11">
        <f t="shared" si="32"/>
        <v>3.068786912294919E-4</v>
      </c>
      <c r="G663" s="11">
        <f>B663/MAX($B$2:B663)-1</f>
        <v>-8.7539199291819414E-2</v>
      </c>
      <c r="H663" s="11">
        <f>E663/MAX($E$2:E663)-1</f>
        <v>-1.3183529873148636E-3</v>
      </c>
    </row>
    <row r="664" spans="1:8" x14ac:dyDescent="0.25">
      <c r="A664" s="1">
        <v>41507</v>
      </c>
      <c r="B664" s="3">
        <v>41.945521999999997</v>
      </c>
      <c r="C664" s="11">
        <f t="shared" si="31"/>
        <v>-9.2146262903050388E-3</v>
      </c>
      <c r="D664" s="3">
        <v>75.419998000000007</v>
      </c>
      <c r="E664" s="58">
        <f t="shared" si="30"/>
        <v>10754.199979999999</v>
      </c>
      <c r="F664" s="11">
        <f t="shared" si="32"/>
        <v>-2.4170943031383486E-4</v>
      </c>
      <c r="G664" s="11">
        <f>B664/MAX($B$2:B664)-1</f>
        <v>-9.5947184574897815E-2</v>
      </c>
      <c r="H664" s="11">
        <f>E664/MAX($E$2:E664)-1</f>
        <v>-1.5597437592791419E-3</v>
      </c>
    </row>
    <row r="665" spans="1:8" x14ac:dyDescent="0.25">
      <c r="A665" s="1">
        <v>41508</v>
      </c>
      <c r="B665" s="3">
        <v>42.019829999999999</v>
      </c>
      <c r="C665" s="11">
        <f t="shared" si="31"/>
        <v>1.7715359460779162E-3</v>
      </c>
      <c r="D665" s="3">
        <v>76.160004000000001</v>
      </c>
      <c r="E665" s="58">
        <f t="shared" si="30"/>
        <v>10761.600039999999</v>
      </c>
      <c r="F665" s="11">
        <f t="shared" si="32"/>
        <v>6.8810883317793202E-4</v>
      </c>
      <c r="G665" s="11">
        <f>B665/MAX($B$2:B665)-1</f>
        <v>-9.4345622515219274E-2</v>
      </c>
      <c r="H665" s="11">
        <f>E665/MAX($E$2:E665)-1</f>
        <v>-8.7270819955953538E-4</v>
      </c>
    </row>
    <row r="666" spans="1:8" x14ac:dyDescent="0.25">
      <c r="A666" s="1">
        <v>41509</v>
      </c>
      <c r="B666" s="3">
        <v>42.372779000000001</v>
      </c>
      <c r="C666" s="11">
        <f t="shared" si="31"/>
        <v>8.3995818164900333E-3</v>
      </c>
      <c r="D666" s="3">
        <v>76.669998000000007</v>
      </c>
      <c r="E666" s="58">
        <f t="shared" si="30"/>
        <v>10766.699979999999</v>
      </c>
      <c r="F666" s="11">
        <f t="shared" si="32"/>
        <v>4.7390164855077264E-4</v>
      </c>
      <c r="G666" s="11">
        <f>B666/MAX($B$2:B666)-1</f>
        <v>-8.6738504474073497E-2</v>
      </c>
      <c r="H666" s="11">
        <f>E666/MAX($E$2:E666)-1</f>
        <v>-3.9922012886317582E-4</v>
      </c>
    </row>
    <row r="667" spans="1:8" x14ac:dyDescent="0.25">
      <c r="A667" s="1">
        <v>41512</v>
      </c>
      <c r="B667" s="3">
        <v>42.094133999999997</v>
      </c>
      <c r="C667" s="11">
        <f t="shared" si="31"/>
        <v>-6.5760378850772206E-3</v>
      </c>
      <c r="D667" s="3">
        <v>76.709998999999996</v>
      </c>
      <c r="E667" s="58">
        <f t="shared" si="30"/>
        <v>10767.099990000001</v>
      </c>
      <c r="F667" s="11">
        <f t="shared" si="32"/>
        <v>3.7152516624801742E-5</v>
      </c>
      <c r="G667" s="11">
        <f>B667/MAX($B$2:B667)-1</f>
        <v>-9.2744146667634308E-2</v>
      </c>
      <c r="H667" s="11">
        <f>E667/MAX($E$2:E667)-1</f>
        <v>-3.6208244427082814E-4</v>
      </c>
    </row>
    <row r="668" spans="1:8" x14ac:dyDescent="0.25">
      <c r="A668" s="1">
        <v>41513</v>
      </c>
      <c r="B668" s="3">
        <v>42.131287</v>
      </c>
      <c r="C668" s="11">
        <f t="shared" si="31"/>
        <v>8.8261704112985303E-4</v>
      </c>
      <c r="D668" s="3">
        <v>75.139999000000003</v>
      </c>
      <c r="E668" s="58">
        <f t="shared" si="30"/>
        <v>10751.39999</v>
      </c>
      <c r="F668" s="11">
        <f t="shared" si="32"/>
        <v>-1.4581456487431327E-3</v>
      </c>
      <c r="G668" s="11">
        <f>B668/MAX($B$2:B668)-1</f>
        <v>-9.1943387190818293E-2</v>
      </c>
      <c r="H668" s="11">
        <f>E668/MAX($E$2:E668)-1</f>
        <v>-1.8197001240733979E-3</v>
      </c>
    </row>
    <row r="669" spans="1:8" x14ac:dyDescent="0.25">
      <c r="A669" s="1">
        <v>41514</v>
      </c>
      <c r="B669" s="3">
        <v>41.704031000000001</v>
      </c>
      <c r="C669" s="11">
        <f t="shared" si="31"/>
        <v>-1.014106215174485E-2</v>
      </c>
      <c r="D669" s="3">
        <v>75.430000000000007</v>
      </c>
      <c r="E669" s="58">
        <f t="shared" si="30"/>
        <v>10754.3</v>
      </c>
      <c r="F669" s="11">
        <f t="shared" si="32"/>
        <v>2.6973324429346098E-4</v>
      </c>
      <c r="G669" s="11">
        <f>B669/MAX($B$2:B669)-1</f>
        <v>-0.10115204573861913</v>
      </c>
      <c r="H669" s="11">
        <f>E669/MAX($E$2:E669)-1</f>
        <v>-1.5504577133980124E-3</v>
      </c>
    </row>
    <row r="670" spans="1:8" x14ac:dyDescent="0.25">
      <c r="A670" s="1">
        <v>41515</v>
      </c>
      <c r="B670" s="3">
        <v>41.416094999999999</v>
      </c>
      <c r="C670" s="11">
        <f t="shared" si="31"/>
        <v>-6.9042726349403004E-3</v>
      </c>
      <c r="D670" s="3">
        <v>75.959998999999996</v>
      </c>
      <c r="E670" s="58">
        <f t="shared" si="30"/>
        <v>10759.599990000001</v>
      </c>
      <c r="F670" s="11">
        <f t="shared" si="32"/>
        <v>4.9282519550331906E-4</v>
      </c>
      <c r="G670" s="11">
        <f>B670/MAX($B$2:B670)-1</f>
        <v>-0.1073579370721981</v>
      </c>
      <c r="H670" s="11">
        <f>E670/MAX($E$2:E670)-1</f>
        <v>-1.0583966225204966E-3</v>
      </c>
    </row>
    <row r="671" spans="1:8" x14ac:dyDescent="0.25">
      <c r="A671" s="1">
        <v>41516</v>
      </c>
      <c r="B671" s="3">
        <v>41.573993000000002</v>
      </c>
      <c r="C671" s="11">
        <f t="shared" si="31"/>
        <v>3.8124791823083027E-3</v>
      </c>
      <c r="D671" s="3">
        <v>75.470000999999996</v>
      </c>
      <c r="E671" s="58">
        <f t="shared" si="30"/>
        <v>10754.70001</v>
      </c>
      <c r="F671" s="11">
        <f t="shared" si="32"/>
        <v>-4.5540540582867349E-4</v>
      </c>
      <c r="G671" s="11">
        <f>B671/MAX($B$2:B671)-1</f>
        <v>-0.10395475779003305</v>
      </c>
      <c r="H671" s="11">
        <f>E671/MAX($E$2:E671)-1</f>
        <v>-1.5133200288057758E-3</v>
      </c>
    </row>
    <row r="672" spans="1:8" x14ac:dyDescent="0.25">
      <c r="A672" s="1">
        <v>41520</v>
      </c>
      <c r="B672" s="3">
        <v>41.425381999999999</v>
      </c>
      <c r="C672" s="11">
        <f t="shared" si="31"/>
        <v>-3.5746145432795566E-3</v>
      </c>
      <c r="D672" s="3">
        <v>75.900002000000001</v>
      </c>
      <c r="E672" s="58">
        <f t="shared" si="30"/>
        <v>10759.000019999999</v>
      </c>
      <c r="F672" s="11">
        <f t="shared" si="32"/>
        <v>3.998261221606143E-4</v>
      </c>
      <c r="G672" s="11">
        <f>B672/MAX($B$2:B672)-1</f>
        <v>-0.1071577741442733</v>
      </c>
      <c r="H672" s="11">
        <f>E672/MAX($E$2:E672)-1</f>
        <v>-1.1140989715238137E-3</v>
      </c>
    </row>
    <row r="673" spans="1:8" x14ac:dyDescent="0.25">
      <c r="A673" s="1">
        <v>41521</v>
      </c>
      <c r="B673" s="3">
        <v>42.029116000000002</v>
      </c>
      <c r="C673" s="11">
        <f t="shared" si="31"/>
        <v>1.4574011653048918E-2</v>
      </c>
      <c r="D673" s="3">
        <v>76.709998999999996</v>
      </c>
      <c r="E673" s="58">
        <f t="shared" si="30"/>
        <v>10767.099990000001</v>
      </c>
      <c r="F673" s="11">
        <f t="shared" si="32"/>
        <v>7.5285528254893735E-4</v>
      </c>
      <c r="G673" s="11">
        <f>B673/MAX($B$2:B673)-1</f>
        <v>-9.4145481140317733E-2</v>
      </c>
      <c r="H673" s="11">
        <f>E673/MAX($E$2:E673)-1</f>
        <v>-3.6208244427082814E-4</v>
      </c>
    </row>
    <row r="674" spans="1:8" x14ac:dyDescent="0.25">
      <c r="A674" s="1">
        <v>41522</v>
      </c>
      <c r="B674" s="3">
        <v>41.434671999999999</v>
      </c>
      <c r="C674" s="11">
        <f t="shared" si="31"/>
        <v>-1.4143623672694016E-2</v>
      </c>
      <c r="D674" s="3">
        <v>76.839995999999999</v>
      </c>
      <c r="E674" s="58">
        <f t="shared" si="30"/>
        <v>10768.399960000001</v>
      </c>
      <c r="F674" s="11">
        <f t="shared" si="32"/>
        <v>1.2073538847111888E-4</v>
      </c>
      <c r="G674" s="11">
        <f>B674/MAX($B$2:B674)-1</f>
        <v>-0.1069575465572784</v>
      </c>
      <c r="H674" s="11">
        <f>E674/MAX($E$2:E674)-1</f>
        <v>-2.4139077196427827E-4</v>
      </c>
    </row>
    <row r="675" spans="1:8" x14ac:dyDescent="0.25">
      <c r="A675" s="1">
        <v>41523</v>
      </c>
      <c r="B675" s="3">
        <v>41.304637999999997</v>
      </c>
      <c r="C675" s="11">
        <f t="shared" si="31"/>
        <v>-3.1382895947626179E-3</v>
      </c>
      <c r="D675" s="3">
        <v>76.930000000000007</v>
      </c>
      <c r="E675" s="58">
        <f t="shared" si="30"/>
        <v>10769.3</v>
      </c>
      <c r="F675" s="11">
        <f t="shared" si="32"/>
        <v>8.3581590890186957E-5</v>
      </c>
      <c r="G675" s="11">
        <f>B675/MAX($B$2:B675)-1</f>
        <v>-0.10976017239659897</v>
      </c>
      <c r="H675" s="11">
        <f>E675/MAX($E$2:E675)-1</f>
        <v>-1.5782935689889754E-4</v>
      </c>
    </row>
    <row r="676" spans="1:8" x14ac:dyDescent="0.25">
      <c r="A676" s="1">
        <v>41526</v>
      </c>
      <c r="B676" s="3">
        <v>41.406809000000003</v>
      </c>
      <c r="C676" s="11">
        <f t="shared" si="31"/>
        <v>2.4735963065456615E-3</v>
      </c>
      <c r="D676" s="3">
        <v>77.830001999999993</v>
      </c>
      <c r="E676" s="58">
        <f t="shared" si="30"/>
        <v>10778.300020000001</v>
      </c>
      <c r="F676" s="11">
        <f t="shared" si="32"/>
        <v>8.3571077043088351E-4</v>
      </c>
      <c r="G676" s="11">
        <f>B676/MAX($B$2:B676)-1</f>
        <v>-0.10755807844709941</v>
      </c>
      <c r="H676" s="11">
        <f>E676/MAX($E$2:E676)-1</f>
        <v>0</v>
      </c>
    </row>
    <row r="677" spans="1:8" x14ac:dyDescent="0.25">
      <c r="A677" s="1">
        <v>41527</v>
      </c>
      <c r="B677" s="3">
        <v>41.369655000000002</v>
      </c>
      <c r="C677" s="11">
        <f t="shared" si="31"/>
        <v>-8.9729203716231831E-4</v>
      </c>
      <c r="D677" s="3">
        <v>78.209998999999996</v>
      </c>
      <c r="E677" s="58">
        <f t="shared" si="30"/>
        <v>10782.099990000001</v>
      </c>
      <c r="F677" s="11">
        <f t="shared" si="32"/>
        <v>3.5255745274754657E-4</v>
      </c>
      <c r="G677" s="11">
        <f>B677/MAX($B$2:B677)-1</f>
        <v>-0.10835885947693868</v>
      </c>
      <c r="H677" s="11">
        <f>E677/MAX($E$2:E677)-1</f>
        <v>0</v>
      </c>
    </row>
    <row r="678" spans="1:8" x14ac:dyDescent="0.25">
      <c r="A678" s="1">
        <v>41528</v>
      </c>
      <c r="B678" s="3">
        <v>41.156027000000002</v>
      </c>
      <c r="C678" s="11">
        <f t="shared" si="31"/>
        <v>-5.1638815938880788E-3</v>
      </c>
      <c r="D678" s="3">
        <v>78.059997999999993</v>
      </c>
      <c r="E678" s="58">
        <f t="shared" si="30"/>
        <v>10780.599979999999</v>
      </c>
      <c r="F678" s="11">
        <f t="shared" si="32"/>
        <v>-1.3912039411550351E-4</v>
      </c>
      <c r="G678" s="11">
        <f>B678/MAX($B$2:B678)-1</f>
        <v>-0.11296318875083911</v>
      </c>
      <c r="H678" s="11">
        <f>E678/MAX($E$2:E678)-1</f>
        <v>-1.3912039411545507E-4</v>
      </c>
    </row>
    <row r="679" spans="1:8" x14ac:dyDescent="0.25">
      <c r="A679" s="1">
        <v>41529</v>
      </c>
      <c r="B679" s="3">
        <v>41.746245000000002</v>
      </c>
      <c r="C679" s="11">
        <f t="shared" si="31"/>
        <v>1.4340985829365894E-2</v>
      </c>
      <c r="D679" s="3">
        <v>78.010002</v>
      </c>
      <c r="E679" s="58">
        <f t="shared" si="30"/>
        <v>10780.10002</v>
      </c>
      <c r="F679" s="11">
        <f t="shared" si="32"/>
        <v>-4.6375897531372048E-5</v>
      </c>
      <c r="G679" s="11">
        <f>B679/MAX($B$2:B679)-1</f>
        <v>-0.1002422064105889</v>
      </c>
      <c r="H679" s="11">
        <f>E679/MAX($E$2:E679)-1</f>
        <v>-1.8548983981370171E-4</v>
      </c>
    </row>
    <row r="680" spans="1:8" x14ac:dyDescent="0.25">
      <c r="A680" s="1">
        <v>41530</v>
      </c>
      <c r="B680" s="3">
        <v>42.074142999999999</v>
      </c>
      <c r="C680" s="11">
        <f t="shared" si="31"/>
        <v>7.8545507506123623E-3</v>
      </c>
      <c r="D680" s="3">
        <v>78.059997999999993</v>
      </c>
      <c r="E680" s="58">
        <f t="shared" si="30"/>
        <v>10780.599979999999</v>
      </c>
      <c r="F680" s="11">
        <f t="shared" si="32"/>
        <v>4.6378048354990261E-5</v>
      </c>
      <c r="G680" s="11">
        <f>B680/MAX($B$2:B680)-1</f>
        <v>-9.3175013157581921E-2</v>
      </c>
      <c r="H680" s="11">
        <f>E680/MAX($E$2:E680)-1</f>
        <v>-1.3912039411545507E-4</v>
      </c>
    </row>
    <row r="681" spans="1:8" x14ac:dyDescent="0.25">
      <c r="A681" s="1">
        <v>41533</v>
      </c>
      <c r="B681" s="3">
        <v>42.280251999999997</v>
      </c>
      <c r="C681" s="11">
        <f t="shared" si="31"/>
        <v>4.8987094044909696E-3</v>
      </c>
      <c r="D681" s="3">
        <v>77.849997999999999</v>
      </c>
      <c r="E681" s="58">
        <f t="shared" si="30"/>
        <v>10778.499980000001</v>
      </c>
      <c r="F681" s="11">
        <f t="shared" si="32"/>
        <v>-1.9479435318019703E-4</v>
      </c>
      <c r="G681" s="11">
        <f>B681/MAX($B$2:B681)-1</f>
        <v>-8.8732741066309573E-2</v>
      </c>
      <c r="H681" s="11">
        <f>E681/MAX($E$2:E681)-1</f>
        <v>-3.3388764742847687E-4</v>
      </c>
    </row>
    <row r="682" spans="1:8" x14ac:dyDescent="0.25">
      <c r="A682" s="1">
        <v>41534</v>
      </c>
      <c r="B682" s="3">
        <v>42.645625000000003</v>
      </c>
      <c r="C682" s="11">
        <f t="shared" si="31"/>
        <v>8.6416939993641789E-3</v>
      </c>
      <c r="D682" s="3">
        <v>78.370002999999997</v>
      </c>
      <c r="E682" s="58">
        <f t="shared" si="30"/>
        <v>10783.70003</v>
      </c>
      <c r="F682" s="11">
        <f t="shared" si="32"/>
        <v>4.8244653798287286E-4</v>
      </c>
      <c r="G682" s="11">
        <f>B682/MAX($B$2:B682)-1</f>
        <v>-8.0857848262965271E-2</v>
      </c>
      <c r="H682" s="11">
        <f>E682/MAX($E$2:E682)-1</f>
        <v>0</v>
      </c>
    </row>
    <row r="683" spans="1:8" x14ac:dyDescent="0.25">
      <c r="A683" s="1">
        <v>41535</v>
      </c>
      <c r="B683" s="3">
        <v>43.179631000000001</v>
      </c>
      <c r="C683" s="11">
        <f t="shared" si="31"/>
        <v>1.2521940996292068E-2</v>
      </c>
      <c r="D683" s="3">
        <v>79.309997999999993</v>
      </c>
      <c r="E683" s="58">
        <f t="shared" si="30"/>
        <v>10793.099979999999</v>
      </c>
      <c r="F683" s="11">
        <f t="shared" si="32"/>
        <v>8.7168133143991774E-4</v>
      </c>
      <c r="G683" s="11">
        <f>B683/MAX($B$2:B683)-1</f>
        <v>-6.9348404471709202E-2</v>
      </c>
      <c r="H683" s="11">
        <f>E683/MAX($E$2:E683)-1</f>
        <v>0</v>
      </c>
    </row>
    <row r="684" spans="1:8" x14ac:dyDescent="0.25">
      <c r="A684" s="1">
        <v>41536</v>
      </c>
      <c r="B684" s="3">
        <v>42.898575999999998</v>
      </c>
      <c r="C684" s="11">
        <f t="shared" si="31"/>
        <v>-6.5089717881100474E-3</v>
      </c>
      <c r="D684" s="3">
        <v>79.5</v>
      </c>
      <c r="E684" s="58">
        <f t="shared" si="30"/>
        <v>10795</v>
      </c>
      <c r="F684" s="11">
        <f t="shared" si="32"/>
        <v>1.7604024826247834E-4</v>
      </c>
      <c r="G684" s="11">
        <f>B684/MAX($B$2:B684)-1</f>
        <v>-7.5405989451562405E-2</v>
      </c>
      <c r="H684" s="11">
        <f>E684/MAX($E$2:E684)-1</f>
        <v>0</v>
      </c>
    </row>
    <row r="685" spans="1:8" x14ac:dyDescent="0.25">
      <c r="A685" s="1">
        <v>41537</v>
      </c>
      <c r="B685" s="3">
        <v>42.711204000000002</v>
      </c>
      <c r="C685" s="11">
        <f t="shared" si="31"/>
        <v>-4.3677906697881146E-3</v>
      </c>
      <c r="D685" s="3">
        <v>78.989998</v>
      </c>
      <c r="E685" s="58">
        <f t="shared" si="30"/>
        <v>10789.89998</v>
      </c>
      <c r="F685" s="11">
        <f t="shared" si="32"/>
        <v>-4.7244279759146445E-4</v>
      </c>
      <c r="G685" s="11">
        <f>B685/MAX($B$2:B685)-1</f>
        <v>-7.9444422544177828E-2</v>
      </c>
      <c r="H685" s="11">
        <f>E685/MAX($E$2:E685)-1</f>
        <v>-4.724427975915102E-4</v>
      </c>
    </row>
    <row r="686" spans="1:8" x14ac:dyDescent="0.25">
      <c r="A686" s="1">
        <v>41540</v>
      </c>
      <c r="B686" s="3">
        <v>42.430148000000003</v>
      </c>
      <c r="C686" s="11">
        <f t="shared" si="31"/>
        <v>-6.5803811103053783E-3</v>
      </c>
      <c r="D686" s="3">
        <v>78.830001999999993</v>
      </c>
      <c r="E686" s="58">
        <f t="shared" si="30"/>
        <v>10788.300020000001</v>
      </c>
      <c r="F686" s="11">
        <f t="shared" si="32"/>
        <v>-1.4828311689313317E-4</v>
      </c>
      <c r="G686" s="11">
        <f>B686/MAX($B$2:B686)-1</f>
        <v>-8.5502029077054398E-2</v>
      </c>
      <c r="H686" s="11">
        <f>E686/MAX($E$2:E686)-1</f>
        <v>-6.2065585919401922E-4</v>
      </c>
    </row>
    <row r="687" spans="1:8" x14ac:dyDescent="0.25">
      <c r="A687" s="1">
        <v>41541</v>
      </c>
      <c r="B687" s="3">
        <v>42.411411000000001</v>
      </c>
      <c r="C687" s="11">
        <f t="shared" si="31"/>
        <v>-4.4159638566430539E-4</v>
      </c>
      <c r="D687" s="3">
        <v>78.830001999999993</v>
      </c>
      <c r="E687" s="58">
        <f t="shared" si="30"/>
        <v>10788.300020000001</v>
      </c>
      <c r="F687" s="11">
        <f t="shared" si="32"/>
        <v>0</v>
      </c>
      <c r="G687" s="11">
        <f>B687/MAX($B$2:B687)-1</f>
        <v>-8.5905868075711322E-2</v>
      </c>
      <c r="H687" s="11">
        <f>E687/MAX($E$2:E687)-1</f>
        <v>-6.2065585919401922E-4</v>
      </c>
    </row>
    <row r="688" spans="1:8" x14ac:dyDescent="0.25">
      <c r="A688" s="1">
        <v>41542</v>
      </c>
      <c r="B688" s="3">
        <v>42.111618</v>
      </c>
      <c r="C688" s="11">
        <f t="shared" si="31"/>
        <v>-7.0686872455151531E-3</v>
      </c>
      <c r="D688" s="3">
        <v>78.559997999999993</v>
      </c>
      <c r="E688" s="58">
        <f t="shared" si="30"/>
        <v>10785.599979999999</v>
      </c>
      <c r="F688" s="11">
        <f t="shared" si="32"/>
        <v>-2.5027483431087747E-4</v>
      </c>
      <c r="G688" s="11">
        <f>B688/MAX($B$2:B688)-1</f>
        <v>-9.2367313607244816E-2</v>
      </c>
      <c r="H688" s="11">
        <f>E688/MAX($E$2:E688)-1</f>
        <v>-8.7077535896251668E-4</v>
      </c>
    </row>
    <row r="689" spans="1:8" x14ac:dyDescent="0.25">
      <c r="A689" s="1">
        <v>41543</v>
      </c>
      <c r="B689" s="3">
        <v>42.224038999999998</v>
      </c>
      <c r="C689" s="11">
        <f t="shared" si="31"/>
        <v>2.6695958345746215E-3</v>
      </c>
      <c r="D689" s="3">
        <v>79.169998000000007</v>
      </c>
      <c r="E689" s="58">
        <f t="shared" si="30"/>
        <v>10791.699979999999</v>
      </c>
      <c r="F689" s="11">
        <f t="shared" si="32"/>
        <v>5.6556890773918397E-4</v>
      </c>
      <c r="G689" s="11">
        <f>B689/MAX($B$2:B689)-1</f>
        <v>-8.9944301168326857E-2</v>
      </c>
      <c r="H689" s="11">
        <f>E689/MAX($E$2:E689)-1</f>
        <v>-3.0569893469201137E-4</v>
      </c>
    </row>
    <row r="690" spans="1:8" x14ac:dyDescent="0.25">
      <c r="A690" s="1">
        <v>41544</v>
      </c>
      <c r="B690" s="3">
        <v>42.139721999999999</v>
      </c>
      <c r="C690" s="11">
        <f t="shared" si="31"/>
        <v>-1.9968956546293133E-3</v>
      </c>
      <c r="D690" s="3">
        <v>79.069999999999993</v>
      </c>
      <c r="E690" s="58">
        <f t="shared" si="30"/>
        <v>10790.7</v>
      </c>
      <c r="F690" s="11">
        <f t="shared" si="32"/>
        <v>-9.2661953339318674E-5</v>
      </c>
      <c r="G690" s="11">
        <f>B690/MAX($B$2:B690)-1</f>
        <v>-9.1761587438794479E-2</v>
      </c>
      <c r="H690" s="11">
        <f>E690/MAX($E$2:E690)-1</f>
        <v>-3.9833256137089545E-4</v>
      </c>
    </row>
    <row r="691" spans="1:8" x14ac:dyDescent="0.25">
      <c r="A691" s="1">
        <v>41547</v>
      </c>
      <c r="B691" s="3">
        <v>41.989826000000001</v>
      </c>
      <c r="C691" s="11">
        <f t="shared" si="31"/>
        <v>-3.5571188628154278E-3</v>
      </c>
      <c r="D691" s="3">
        <v>78.879997000000003</v>
      </c>
      <c r="E691" s="58">
        <f t="shared" si="30"/>
        <v>10788.79997</v>
      </c>
      <c r="F691" s="11">
        <f t="shared" si="32"/>
        <v>-1.7608032843102831E-4</v>
      </c>
      <c r="G691" s="11">
        <f>B691/MAX($B$2:B691)-1</f>
        <v>-9.4992299428049543E-2</v>
      </c>
      <c r="H691" s="11">
        <f>E691/MAX($E$2:E691)-1</f>
        <v>-5.7434275127377088E-4</v>
      </c>
    </row>
    <row r="692" spans="1:8" x14ac:dyDescent="0.25">
      <c r="A692" s="1">
        <v>41548</v>
      </c>
      <c r="B692" s="3">
        <v>41.671295000000001</v>
      </c>
      <c r="C692" s="11">
        <f t="shared" si="31"/>
        <v>-7.5859090247242297E-3</v>
      </c>
      <c r="D692" s="3">
        <v>79.680000000000007</v>
      </c>
      <c r="E692" s="58">
        <f t="shared" si="30"/>
        <v>10796.8</v>
      </c>
      <c r="F692" s="11">
        <f t="shared" si="32"/>
        <v>7.4151249650050211E-4</v>
      </c>
      <c r="G692" s="11">
        <f>B692/MAX($B$2:B692)-1</f>
        <v>-0.10185760551126322</v>
      </c>
      <c r="H692" s="11">
        <f>E692/MAX($E$2:E692)-1</f>
        <v>0</v>
      </c>
    </row>
    <row r="693" spans="1:8" x14ac:dyDescent="0.25">
      <c r="A693" s="1">
        <v>41549</v>
      </c>
      <c r="B693" s="3">
        <v>41.221604999999997</v>
      </c>
      <c r="C693" s="11">
        <f t="shared" si="31"/>
        <v>-1.079136129558738E-2</v>
      </c>
      <c r="D693" s="3">
        <v>79.650002000000001</v>
      </c>
      <c r="E693" s="58">
        <f t="shared" si="30"/>
        <v>10796.500019999999</v>
      </c>
      <c r="F693" s="11">
        <f t="shared" si="32"/>
        <v>-2.7784158269096183E-5</v>
      </c>
      <c r="G693" s="11">
        <f>B693/MAX($B$2:B693)-1</f>
        <v>-0.11154978458507514</v>
      </c>
      <c r="H693" s="11">
        <f>E693/MAX($E$2:E693)-1</f>
        <v>-2.7784158269095194E-5</v>
      </c>
    </row>
    <row r="694" spans="1:8" x14ac:dyDescent="0.25">
      <c r="A694" s="1">
        <v>41550</v>
      </c>
      <c r="B694" s="3">
        <v>40.668861</v>
      </c>
      <c r="C694" s="11">
        <f t="shared" si="31"/>
        <v>-1.3409084871877188E-2</v>
      </c>
      <c r="D694" s="3">
        <v>78.720000999999996</v>
      </c>
      <c r="E694" s="58">
        <f t="shared" si="30"/>
        <v>10787.20001</v>
      </c>
      <c r="F694" s="11">
        <f t="shared" si="32"/>
        <v>-8.6139118999409032E-4</v>
      </c>
      <c r="G694" s="11">
        <f>B694/MAX($B$2:B694)-1</f>
        <v>-0.12346308892801139</v>
      </c>
      <c r="H694" s="11">
        <f>E694/MAX($E$2:E694)-1</f>
        <v>-8.8915141523404628E-4</v>
      </c>
    </row>
    <row r="695" spans="1:8" x14ac:dyDescent="0.25">
      <c r="A695" s="1">
        <v>41551</v>
      </c>
      <c r="B695" s="3">
        <v>40.725073000000002</v>
      </c>
      <c r="C695" s="11">
        <f t="shared" si="31"/>
        <v>1.3821877135925236E-3</v>
      </c>
      <c r="D695" s="3">
        <v>79.400002000000001</v>
      </c>
      <c r="E695" s="58">
        <f t="shared" si="30"/>
        <v>10794.000019999999</v>
      </c>
      <c r="F695" s="11">
        <f t="shared" si="32"/>
        <v>6.3037766924644418E-4</v>
      </c>
      <c r="G695" s="11">
        <f>B695/MAX($B$2:B695)-1</f>
        <v>-0.12225155037901736</v>
      </c>
      <c r="H695" s="11">
        <f>E695/MAX($E$2:E695)-1</f>
        <v>-2.5933424718438403E-4</v>
      </c>
    </row>
    <row r="696" spans="1:8" x14ac:dyDescent="0.25">
      <c r="A696" s="1">
        <v>41554</v>
      </c>
      <c r="B696" s="3">
        <v>40.640756000000003</v>
      </c>
      <c r="C696" s="11">
        <f t="shared" si="31"/>
        <v>-2.0703953065964705E-3</v>
      </c>
      <c r="D696" s="3">
        <v>78.739998</v>
      </c>
      <c r="E696" s="58">
        <f t="shared" si="30"/>
        <v>10787.39998</v>
      </c>
      <c r="F696" s="11">
        <f t="shared" si="32"/>
        <v>-6.1145451063278333E-4</v>
      </c>
      <c r="G696" s="11">
        <f>B696/MAX($B$2:B696)-1</f>
        <v>-0.12406883664948498</v>
      </c>
      <c r="H696" s="11">
        <f>E696/MAX($E$2:E696)-1</f>
        <v>-8.7063018672195458E-4</v>
      </c>
    </row>
    <row r="697" spans="1:8" x14ac:dyDescent="0.25">
      <c r="A697" s="1">
        <v>41555</v>
      </c>
      <c r="B697" s="3">
        <v>40.725073000000002</v>
      </c>
      <c r="C697" s="11">
        <f t="shared" si="31"/>
        <v>2.0746907365600835E-3</v>
      </c>
      <c r="D697" s="3">
        <v>77.220000999999996</v>
      </c>
      <c r="E697" s="58">
        <f t="shared" si="30"/>
        <v>10772.20001</v>
      </c>
      <c r="F697" s="11">
        <f t="shared" si="32"/>
        <v>-1.4090485221814929E-3</v>
      </c>
      <c r="G697" s="11">
        <f>B697/MAX($B$2:B697)-1</f>
        <v>-0.12225155037901736</v>
      </c>
      <c r="H697" s="11">
        <f>E697/MAX($E$2:E697)-1</f>
        <v>-2.2784519487254462E-3</v>
      </c>
    </row>
    <row r="698" spans="1:8" x14ac:dyDescent="0.25">
      <c r="A698" s="1">
        <v>41556</v>
      </c>
      <c r="B698" s="3">
        <v>40.874969999999998</v>
      </c>
      <c r="C698" s="11">
        <f t="shared" si="31"/>
        <v>3.6807054956045316E-3</v>
      </c>
      <c r="D698" s="3">
        <v>76.980002999999996</v>
      </c>
      <c r="E698" s="58">
        <f t="shared" si="30"/>
        <v>10769.80003</v>
      </c>
      <c r="F698" s="11">
        <f t="shared" si="32"/>
        <v>-2.2279385805798284E-4</v>
      </c>
      <c r="G698" s="11">
        <f>B698/MAX($B$2:B698)-1</f>
        <v>-0.11902081683673904</v>
      </c>
      <c r="H698" s="11">
        <f>E698/MAX($E$2:E698)-1</f>
        <v>-2.5007381816833929E-3</v>
      </c>
    </row>
    <row r="699" spans="1:8" x14ac:dyDescent="0.25">
      <c r="A699" s="1">
        <v>41557</v>
      </c>
      <c r="B699" s="3">
        <v>41.268447000000002</v>
      </c>
      <c r="C699" s="11">
        <f t="shared" si="31"/>
        <v>9.6263556890685015E-3</v>
      </c>
      <c r="D699" s="3">
        <v>78.610000999999997</v>
      </c>
      <c r="E699" s="58">
        <f t="shared" si="30"/>
        <v>10786.10001</v>
      </c>
      <c r="F699" s="11">
        <f t="shared" si="32"/>
        <v>1.5134895684780674E-3</v>
      </c>
      <c r="G699" s="11">
        <f>B699/MAX($B$2:B699)-1</f>
        <v>-0.11054019786494451</v>
      </c>
      <c r="H699" s="11">
        <f>E699/MAX($E$2:E699)-1</f>
        <v>-9.9103345435680446E-4</v>
      </c>
    </row>
    <row r="700" spans="1:8" x14ac:dyDescent="0.25">
      <c r="A700" s="1">
        <v>41558</v>
      </c>
      <c r="B700" s="3">
        <v>41.146655000000003</v>
      </c>
      <c r="C700" s="11">
        <f t="shared" si="31"/>
        <v>-2.9512135506334714E-3</v>
      </c>
      <c r="D700" s="3">
        <v>79.230002999999996</v>
      </c>
      <c r="E700" s="58">
        <f t="shared" si="30"/>
        <v>10792.30003</v>
      </c>
      <c r="F700" s="11">
        <f t="shared" si="32"/>
        <v>5.7481573453352602E-4</v>
      </c>
      <c r="G700" s="11">
        <f>B700/MAX($B$2:B700)-1</f>
        <v>-0.11316518368574924</v>
      </c>
      <c r="H700" s="11">
        <f>E700/MAX($E$2:E700)-1</f>
        <v>-4.167873814462375E-4</v>
      </c>
    </row>
    <row r="701" spans="1:8" x14ac:dyDescent="0.25">
      <c r="A701" s="1">
        <v>41561</v>
      </c>
      <c r="B701" s="3">
        <v>41.380868999999997</v>
      </c>
      <c r="C701" s="11">
        <f t="shared" si="31"/>
        <v>5.6921759496608984E-3</v>
      </c>
      <c r="D701" s="3">
        <v>79.790001000000004</v>
      </c>
      <c r="E701" s="58">
        <f t="shared" si="30"/>
        <v>10797.900009999999</v>
      </c>
      <c r="F701" s="11">
        <f t="shared" si="32"/>
        <v>5.188866121616756E-4</v>
      </c>
      <c r="G701" s="11">
        <f>B701/MAX($B$2:B701)-1</f>
        <v>-0.1081171638730033</v>
      </c>
      <c r="H701" s="11">
        <f>E701/MAX($E$2:E701)-1</f>
        <v>0</v>
      </c>
    </row>
    <row r="702" spans="1:8" x14ac:dyDescent="0.25">
      <c r="A702" s="1">
        <v>41562</v>
      </c>
      <c r="B702" s="3">
        <v>41.015495999999999</v>
      </c>
      <c r="C702" s="11">
        <f t="shared" si="31"/>
        <v>-8.8295149142469248E-3</v>
      </c>
      <c r="D702" s="3">
        <v>79.480002999999996</v>
      </c>
      <c r="E702" s="58">
        <f t="shared" si="30"/>
        <v>10794.80003</v>
      </c>
      <c r="F702" s="11">
        <f t="shared" si="32"/>
        <v>-2.8709100817086102E-4</v>
      </c>
      <c r="G702" s="11">
        <f>B702/MAX($B$2:B702)-1</f>
        <v>-0.11599205667634749</v>
      </c>
      <c r="H702" s="11">
        <f>E702/MAX($E$2:E702)-1</f>
        <v>-2.8709100817081445E-4</v>
      </c>
    </row>
    <row r="703" spans="1:8" x14ac:dyDescent="0.25">
      <c r="A703" s="1">
        <v>41563</v>
      </c>
      <c r="B703" s="3">
        <v>42.195934999999999</v>
      </c>
      <c r="C703" s="11">
        <f t="shared" si="31"/>
        <v>2.8780317565829262E-2</v>
      </c>
      <c r="D703" s="3">
        <v>80.379997000000003</v>
      </c>
      <c r="E703" s="58">
        <f t="shared" si="30"/>
        <v>10803.79997</v>
      </c>
      <c r="F703" s="11">
        <f t="shared" si="32"/>
        <v>8.3372920063251013E-4</v>
      </c>
      <c r="G703" s="11">
        <f>B703/MAX($B$2:B703)-1</f>
        <v>-9.0550027336777195E-2</v>
      </c>
      <c r="H703" s="11">
        <f>E703/MAX($E$2:E703)-1</f>
        <v>0</v>
      </c>
    </row>
    <row r="704" spans="1:8" x14ac:dyDescent="0.25">
      <c r="A704" s="1">
        <v>41564</v>
      </c>
      <c r="B704" s="3">
        <v>42.186563999999997</v>
      </c>
      <c r="C704" s="11">
        <f t="shared" si="31"/>
        <v>-2.2208300396712557E-4</v>
      </c>
      <c r="D704" s="3">
        <v>80.839995999999999</v>
      </c>
      <c r="E704" s="58">
        <f t="shared" si="30"/>
        <v>10808.399960000001</v>
      </c>
      <c r="F704" s="11">
        <f t="shared" si="32"/>
        <v>4.2577519139320167E-4</v>
      </c>
      <c r="G704" s="11">
        <f>B704/MAX($B$2:B704)-1</f>
        <v>-9.0752000718664072E-2</v>
      </c>
      <c r="H704" s="11">
        <f>E704/MAX($E$2:E704)-1</f>
        <v>0</v>
      </c>
    </row>
    <row r="705" spans="1:8" x14ac:dyDescent="0.25">
      <c r="A705" s="1">
        <v>41565</v>
      </c>
      <c r="B705" s="3">
        <v>42.167827000000003</v>
      </c>
      <c r="C705" s="11">
        <f t="shared" si="31"/>
        <v>-4.4414615041875544E-4</v>
      </c>
      <c r="D705" s="3">
        <v>82.150002000000001</v>
      </c>
      <c r="E705" s="58">
        <f t="shared" si="30"/>
        <v>10821.500019999999</v>
      </c>
      <c r="F705" s="11">
        <f t="shared" si="32"/>
        <v>1.2120258362458718E-3</v>
      </c>
      <c r="G705" s="11">
        <f>B705/MAX($B$2:B705)-1</f>
        <v>-9.1155839717320775E-2</v>
      </c>
      <c r="H705" s="11">
        <f>E705/MAX($E$2:E705)-1</f>
        <v>0</v>
      </c>
    </row>
    <row r="706" spans="1:8" x14ac:dyDescent="0.25">
      <c r="A706" s="1">
        <v>41568</v>
      </c>
      <c r="B706" s="3">
        <v>42.139721999999999</v>
      </c>
      <c r="C706" s="11">
        <f t="shared" si="31"/>
        <v>-6.6650339843225966E-4</v>
      </c>
      <c r="D706" s="3">
        <v>82.330001999999993</v>
      </c>
      <c r="E706" s="58">
        <f t="shared" si="30"/>
        <v>10823.300020000001</v>
      </c>
      <c r="F706" s="11">
        <f t="shared" si="32"/>
        <v>1.6633553543172211E-4</v>
      </c>
      <c r="G706" s="11">
        <f>B706/MAX($B$2:B706)-1</f>
        <v>-9.1761587438794479E-2</v>
      </c>
      <c r="H706" s="11">
        <f>E706/MAX($E$2:E706)-1</f>
        <v>0</v>
      </c>
    </row>
    <row r="707" spans="1:8" x14ac:dyDescent="0.25">
      <c r="A707" s="1">
        <v>41569</v>
      </c>
      <c r="B707" s="3">
        <v>42.505094999999997</v>
      </c>
      <c r="C707" s="11">
        <f t="shared" si="31"/>
        <v>8.6705128239810934E-3</v>
      </c>
      <c r="D707" s="3">
        <v>82.449996999999996</v>
      </c>
      <c r="E707" s="58">
        <f t="shared" ref="E707:E770" si="33">10000+(10*D707)</f>
        <v>10824.499970000001</v>
      </c>
      <c r="F707" s="11">
        <f t="shared" si="32"/>
        <v>1.1086729535195603E-4</v>
      </c>
      <c r="G707" s="11">
        <f>B707/MAX($B$2:B707)-1</f>
        <v>-8.3886694635450287E-2</v>
      </c>
      <c r="H707" s="11">
        <f>E707/MAX($E$2:E707)-1</f>
        <v>0</v>
      </c>
    </row>
    <row r="708" spans="1:8" x14ac:dyDescent="0.25">
      <c r="A708" s="1">
        <v>41570</v>
      </c>
      <c r="B708" s="3">
        <v>43.554375</v>
      </c>
      <c r="C708" s="11">
        <f t="shared" ref="C708:C771" si="34">(B708-B707)/B707</f>
        <v>2.4685981762892266E-2</v>
      </c>
      <c r="D708" s="3">
        <v>81.949996999999996</v>
      </c>
      <c r="E708" s="58">
        <f t="shared" si="33"/>
        <v>10819.499970000001</v>
      </c>
      <c r="F708" s="11">
        <f t="shared" ref="F708:F771" si="35">(E708-E707)/E707</f>
        <v>-4.6191510128481249E-4</v>
      </c>
      <c r="G708" s="11">
        <f>B708/MAX($B$2:B708)-1</f>
        <v>-6.1271538286478133E-2</v>
      </c>
      <c r="H708" s="11">
        <f>E708/MAX($E$2:E708)-1</f>
        <v>-4.6191510128479329E-4</v>
      </c>
    </row>
    <row r="709" spans="1:8" x14ac:dyDescent="0.25">
      <c r="A709" s="1">
        <v>41571</v>
      </c>
      <c r="B709" s="3">
        <v>43.554375</v>
      </c>
      <c r="C709" s="11">
        <f t="shared" si="34"/>
        <v>0</v>
      </c>
      <c r="D709" s="3">
        <v>82.309997999999993</v>
      </c>
      <c r="E709" s="58">
        <f t="shared" si="33"/>
        <v>10823.099979999999</v>
      </c>
      <c r="F709" s="11">
        <f t="shared" si="35"/>
        <v>3.327334913794812E-4</v>
      </c>
      <c r="G709" s="11">
        <f>B709/MAX($B$2:B709)-1</f>
        <v>-6.1271538286478133E-2</v>
      </c>
      <c r="H709" s="11">
        <f>E709/MAX($E$2:E709)-1</f>
        <v>-1.2933530452974296E-4</v>
      </c>
    </row>
    <row r="710" spans="1:8" x14ac:dyDescent="0.25">
      <c r="A710" s="1">
        <v>41572</v>
      </c>
      <c r="B710" s="3">
        <v>43.723005000000001</v>
      </c>
      <c r="C710" s="11">
        <f t="shared" si="34"/>
        <v>3.8717120840328963E-3</v>
      </c>
      <c r="D710" s="3">
        <v>82.900002000000001</v>
      </c>
      <c r="E710" s="58">
        <f t="shared" si="33"/>
        <v>10829.000019999999</v>
      </c>
      <c r="F710" s="11">
        <f t="shared" si="35"/>
        <v>5.4513401991140484E-4</v>
      </c>
      <c r="G710" s="11">
        <f>B710/MAX($B$2:B710)-1</f>
        <v>-5.7637051957636243E-2</v>
      </c>
      <c r="H710" s="11">
        <f>E710/MAX($E$2:E710)-1</f>
        <v>0</v>
      </c>
    </row>
    <row r="711" spans="1:8" x14ac:dyDescent="0.25">
      <c r="A711" s="1">
        <v>41575</v>
      </c>
      <c r="B711" s="3">
        <v>44.509962999999999</v>
      </c>
      <c r="C711" s="11">
        <f t="shared" si="34"/>
        <v>1.7998717151302808E-2</v>
      </c>
      <c r="D711" s="3">
        <v>82.919998000000007</v>
      </c>
      <c r="E711" s="58">
        <f t="shared" si="33"/>
        <v>10829.199979999999</v>
      </c>
      <c r="F711" s="11">
        <f t="shared" si="35"/>
        <v>1.8465232212634081E-5</v>
      </c>
      <c r="G711" s="11">
        <f>B711/MAX($B$2:B711)-1</f>
        <v>-4.0675727801953943E-2</v>
      </c>
      <c r="H711" s="11">
        <f>E711/MAX($E$2:E711)-1</f>
        <v>0</v>
      </c>
    </row>
    <row r="712" spans="1:8" x14ac:dyDescent="0.25">
      <c r="A712" s="1">
        <v>41576</v>
      </c>
      <c r="B712" s="3">
        <v>44.697335000000002</v>
      </c>
      <c r="C712" s="11">
        <f t="shared" si="34"/>
        <v>4.2096642497771435E-3</v>
      </c>
      <c r="D712" s="3">
        <v>83.059997999999993</v>
      </c>
      <c r="E712" s="58">
        <f t="shared" si="33"/>
        <v>10830.599979999999</v>
      </c>
      <c r="F712" s="11">
        <f t="shared" si="35"/>
        <v>1.2928009479788334E-4</v>
      </c>
      <c r="G712" s="11">
        <f>B712/MAX($B$2:B712)-1</f>
        <v>-3.6637294709338297E-2</v>
      </c>
      <c r="H712" s="11">
        <f>E712/MAX($E$2:E712)-1</f>
        <v>0</v>
      </c>
    </row>
    <row r="713" spans="1:8" x14ac:dyDescent="0.25">
      <c r="A713" s="1">
        <v>41577</v>
      </c>
      <c r="B713" s="3">
        <v>44.472492000000003</v>
      </c>
      <c r="C713" s="11">
        <f t="shared" si="34"/>
        <v>-5.0303446503018557E-3</v>
      </c>
      <c r="D713" s="3">
        <v>82.980002999999996</v>
      </c>
      <c r="E713" s="58">
        <f t="shared" si="33"/>
        <v>10829.80003</v>
      </c>
      <c r="F713" s="11">
        <f t="shared" si="35"/>
        <v>-7.3860174087854783E-5</v>
      </c>
      <c r="G713" s="11">
        <f>B713/MAX($B$2:B713)-1</f>
        <v>-4.1483341140197472E-2</v>
      </c>
      <c r="H713" s="11">
        <f>E713/MAX($E$2:E713)-1</f>
        <v>-7.3860174087836405E-5</v>
      </c>
    </row>
    <row r="714" spans="1:8" x14ac:dyDescent="0.25">
      <c r="A714" s="1">
        <v>41578</v>
      </c>
      <c r="B714" s="3">
        <v>44.360067000000001</v>
      </c>
      <c r="C714" s="11">
        <f t="shared" si="34"/>
        <v>-2.5279671757544365E-3</v>
      </c>
      <c r="D714" s="3">
        <v>82.790001000000004</v>
      </c>
      <c r="E714" s="58">
        <f t="shared" si="33"/>
        <v>10827.900009999999</v>
      </c>
      <c r="F714" s="11">
        <f t="shared" si="35"/>
        <v>-1.7544368268459614E-4</v>
      </c>
      <c r="G714" s="11">
        <f>B714/MAX($B$2:B714)-1</f>
        <v>-4.3906439791208896E-2</v>
      </c>
      <c r="H714" s="11">
        <f>E714/MAX($E$2:E714)-1</f>
        <v>-2.4929089847147701E-4</v>
      </c>
    </row>
    <row r="715" spans="1:8" x14ac:dyDescent="0.25">
      <c r="A715" s="1">
        <v>41579</v>
      </c>
      <c r="B715" s="3">
        <v>44.435017000000002</v>
      </c>
      <c r="C715" s="11">
        <f t="shared" si="34"/>
        <v>1.6895826600081822E-3</v>
      </c>
      <c r="D715" s="3">
        <v>82.809997999999993</v>
      </c>
      <c r="E715" s="58">
        <f t="shared" si="33"/>
        <v>10828.099979999999</v>
      </c>
      <c r="F715" s="11">
        <f t="shared" si="35"/>
        <v>1.8468031641868338E-5</v>
      </c>
      <c r="G715" s="11">
        <f>B715/MAX($B$2:B715)-1</f>
        <v>-4.2291040690534687E-2</v>
      </c>
      <c r="H715" s="11">
        <f>E715/MAX($E$2:E715)-1</f>
        <v>-2.3082747074187893E-4</v>
      </c>
    </row>
    <row r="716" spans="1:8" x14ac:dyDescent="0.25">
      <c r="A716" s="1">
        <v>41582</v>
      </c>
      <c r="B716" s="3">
        <v>44.200803000000001</v>
      </c>
      <c r="C716" s="11">
        <f t="shared" si="34"/>
        <v>-5.2709330571427812E-3</v>
      </c>
      <c r="D716" s="3">
        <v>82.93</v>
      </c>
      <c r="E716" s="58">
        <f t="shared" si="33"/>
        <v>10829.3</v>
      </c>
      <c r="F716" s="11">
        <f t="shared" si="35"/>
        <v>1.1082461394120065E-4</v>
      </c>
      <c r="G716" s="11">
        <f>B716/MAX($B$2:B716)-1</f>
        <v>-4.7339060503280739E-2</v>
      </c>
      <c r="H716" s="11">
        <f>E716/MAX($E$2:E716)-1</f>
        <v>-1.2002843816594222E-4</v>
      </c>
    </row>
    <row r="717" spans="1:8" x14ac:dyDescent="0.25">
      <c r="A717" s="1">
        <v>41583</v>
      </c>
      <c r="B717" s="3">
        <v>44.294486999999997</v>
      </c>
      <c r="C717" s="11">
        <f t="shared" si="34"/>
        <v>2.1195090053001096E-3</v>
      </c>
      <c r="D717" s="3">
        <v>83.019997000000004</v>
      </c>
      <c r="E717" s="58">
        <f t="shared" si="33"/>
        <v>10830.19997</v>
      </c>
      <c r="F717" s="11">
        <f t="shared" si="35"/>
        <v>8.3105094512147062E-5</v>
      </c>
      <c r="G717" s="11">
        <f>B717/MAX($B$2:B717)-1</f>
        <v>-4.5319887063019704E-2</v>
      </c>
      <c r="H717" s="11">
        <f>E717/MAX($E$2:E717)-1</f>
        <v>-3.6933318628529221E-5</v>
      </c>
    </row>
    <row r="718" spans="1:8" x14ac:dyDescent="0.25">
      <c r="A718" s="1">
        <v>41584</v>
      </c>
      <c r="B718" s="3">
        <v>44.744177000000001</v>
      </c>
      <c r="C718" s="11">
        <f t="shared" si="34"/>
        <v>1.0152279221565518E-2</v>
      </c>
      <c r="D718" s="3">
        <v>83</v>
      </c>
      <c r="E718" s="58">
        <f t="shared" si="33"/>
        <v>10830</v>
      </c>
      <c r="F718" s="11">
        <f t="shared" si="35"/>
        <v>-1.8464109670512988E-5</v>
      </c>
      <c r="G718" s="11">
        <f>B718/MAX($B$2:B718)-1</f>
        <v>-3.562770798920778E-2</v>
      </c>
      <c r="H718" s="11">
        <f>E718/MAX($E$2:E718)-1</f>
        <v>-5.5396746358238325E-5</v>
      </c>
    </row>
    <row r="719" spans="1:8" x14ac:dyDescent="0.25">
      <c r="A719" s="1">
        <v>41585</v>
      </c>
      <c r="B719" s="3">
        <v>44.341332999999999</v>
      </c>
      <c r="C719" s="11">
        <f t="shared" si="34"/>
        <v>-9.0032720905784402E-3</v>
      </c>
      <c r="D719" s="3">
        <v>81.440002000000007</v>
      </c>
      <c r="E719" s="58">
        <f t="shared" si="33"/>
        <v>10814.400020000001</v>
      </c>
      <c r="F719" s="11">
        <f t="shared" si="35"/>
        <v>-1.440441366574243E-3</v>
      </c>
      <c r="G719" s="11">
        <f>B719/MAX($B$2:B719)-1</f>
        <v>-4.4310214130795722E-2</v>
      </c>
      <c r="H719" s="11">
        <f>E719/MAX($E$2:E719)-1</f>
        <v>-1.4957583171674171E-3</v>
      </c>
    </row>
    <row r="720" spans="1:8" x14ac:dyDescent="0.25">
      <c r="A720" s="1">
        <v>41586</v>
      </c>
      <c r="B720" s="3">
        <v>44.884706999999999</v>
      </c>
      <c r="C720" s="11">
        <f t="shared" si="34"/>
        <v>1.2254345172708273E-2</v>
      </c>
      <c r="D720" s="3">
        <v>82.540001000000004</v>
      </c>
      <c r="E720" s="58">
        <f t="shared" si="33"/>
        <v>10825.400009999999</v>
      </c>
      <c r="F720" s="11">
        <f t="shared" si="35"/>
        <v>1.0171613755414267E-3</v>
      </c>
      <c r="G720" s="11">
        <f>B720/MAX($B$2:B720)-1</f>
        <v>-3.2598861616722874E-2</v>
      </c>
      <c r="H720" s="11">
        <f>E720/MAX($E$2:E720)-1</f>
        <v>-4.8011836921335593E-4</v>
      </c>
    </row>
    <row r="721" spans="1:8" x14ac:dyDescent="0.25">
      <c r="A721" s="1">
        <v>41589</v>
      </c>
      <c r="B721" s="3">
        <v>44.884706999999999</v>
      </c>
      <c r="C721" s="11">
        <f t="shared" si="34"/>
        <v>0</v>
      </c>
      <c r="D721" s="3">
        <v>82.410004000000001</v>
      </c>
      <c r="E721" s="58">
        <f t="shared" si="33"/>
        <v>10824.100039999999</v>
      </c>
      <c r="F721" s="11">
        <f t="shared" si="35"/>
        <v>-1.2008516995207369E-4</v>
      </c>
      <c r="G721" s="11">
        <f>B721/MAX($B$2:B721)-1</f>
        <v>-3.2598861616722874E-2</v>
      </c>
      <c r="H721" s="11">
        <f>E721/MAX($E$2:E721)-1</f>
        <v>-6.0014588406942515E-4</v>
      </c>
    </row>
    <row r="722" spans="1:8" x14ac:dyDescent="0.25">
      <c r="A722" s="1">
        <v>41590</v>
      </c>
      <c r="B722" s="3">
        <v>44.912810999999998</v>
      </c>
      <c r="C722" s="11">
        <f t="shared" si="34"/>
        <v>6.2613753945188987E-4</v>
      </c>
      <c r="D722" s="3">
        <v>82.540001000000004</v>
      </c>
      <c r="E722" s="58">
        <f t="shared" si="33"/>
        <v>10825.400009999999</v>
      </c>
      <c r="F722" s="11">
        <f t="shared" si="35"/>
        <v>1.2009959213200604E-4</v>
      </c>
      <c r="G722" s="11">
        <f>B722/MAX($B$2:B722)-1</f>
        <v>-3.1993135448272647E-2</v>
      </c>
      <c r="H722" s="11">
        <f>E722/MAX($E$2:E722)-1</f>
        <v>-4.8011836921335593E-4</v>
      </c>
    </row>
    <row r="723" spans="1:8" x14ac:dyDescent="0.25">
      <c r="A723" s="1">
        <v>41591</v>
      </c>
      <c r="B723" s="3">
        <v>45.100183000000001</v>
      </c>
      <c r="C723" s="11">
        <f t="shared" si="34"/>
        <v>4.1719054280526646E-3</v>
      </c>
      <c r="D723" s="3">
        <v>83.540001000000004</v>
      </c>
      <c r="E723" s="58">
        <f t="shared" si="33"/>
        <v>10835.400009999999</v>
      </c>
      <c r="F723" s="11">
        <f t="shared" si="35"/>
        <v>9.2375339394040561E-4</v>
      </c>
      <c r="G723" s="11">
        <f>B723/MAX($B$2:B723)-1</f>
        <v>-2.7954702355657002E-2</v>
      </c>
      <c r="H723" s="11">
        <f>E723/MAX($E$2:E723)-1</f>
        <v>0</v>
      </c>
    </row>
    <row r="724" spans="1:8" x14ac:dyDescent="0.25">
      <c r="A724" s="1">
        <v>41592</v>
      </c>
      <c r="B724" s="3">
        <v>45.671664999999997</v>
      </c>
      <c r="C724" s="11">
        <f t="shared" si="34"/>
        <v>1.2671389825624345E-2</v>
      </c>
      <c r="D724" s="3">
        <v>83.800003000000004</v>
      </c>
      <c r="E724" s="58">
        <f t="shared" si="33"/>
        <v>10838.000029999999</v>
      </c>
      <c r="F724" s="11">
        <f t="shared" si="35"/>
        <v>2.3995606969750061E-4</v>
      </c>
      <c r="G724" s="11">
        <f>B724/MAX($B$2:B724)-1</f>
        <v>-1.5637537461040463E-2</v>
      </c>
      <c r="H724" s="11">
        <f>E724/MAX($E$2:E724)-1</f>
        <v>0</v>
      </c>
    </row>
    <row r="725" spans="1:8" x14ac:dyDescent="0.25">
      <c r="A725" s="1">
        <v>41593</v>
      </c>
      <c r="B725" s="3">
        <v>45.493664000000003</v>
      </c>
      <c r="C725" s="11">
        <f t="shared" si="34"/>
        <v>-3.897405535795438E-3</v>
      </c>
      <c r="D725" s="3">
        <v>83.959998999999996</v>
      </c>
      <c r="E725" s="58">
        <f t="shared" si="33"/>
        <v>10839.599990000001</v>
      </c>
      <c r="F725" s="11">
        <f t="shared" si="35"/>
        <v>1.4762502265848161E-4</v>
      </c>
      <c r="G725" s="11">
        <f>B725/MAX($B$2:B725)-1</f>
        <v>-1.9473997171769009E-2</v>
      </c>
      <c r="H725" s="11">
        <f>E725/MAX($E$2:E725)-1</f>
        <v>0</v>
      </c>
    </row>
    <row r="726" spans="1:8" x14ac:dyDescent="0.25">
      <c r="A726" s="1">
        <v>41596</v>
      </c>
      <c r="B726" s="3">
        <v>45.587347999999999</v>
      </c>
      <c r="C726" s="11">
        <f t="shared" si="34"/>
        <v>2.0592757707973597E-3</v>
      </c>
      <c r="D726" s="3">
        <v>83.139999000000003</v>
      </c>
      <c r="E726" s="58">
        <f t="shared" si="33"/>
        <v>10831.39999</v>
      </c>
      <c r="F726" s="11">
        <f t="shared" si="35"/>
        <v>-7.5648547986693069E-4</v>
      </c>
      <c r="G726" s="11">
        <f>B726/MAX($B$2:B726)-1</f>
        <v>-1.7454823731508085E-2</v>
      </c>
      <c r="H726" s="11">
        <f>E726/MAX($E$2:E726)-1</f>
        <v>-7.5648547986695291E-4</v>
      </c>
    </row>
    <row r="727" spans="1:8" x14ac:dyDescent="0.25">
      <c r="A727" s="1">
        <v>41597</v>
      </c>
      <c r="B727" s="3">
        <v>45.390608999999998</v>
      </c>
      <c r="C727" s="11">
        <f t="shared" si="34"/>
        <v>-4.3156491577444004E-3</v>
      </c>
      <c r="D727" s="3">
        <v>82.900002000000001</v>
      </c>
      <c r="E727" s="58">
        <f t="shared" si="33"/>
        <v>10829.000019999999</v>
      </c>
      <c r="F727" s="11">
        <f t="shared" si="35"/>
        <v>-2.2157523516961301E-4</v>
      </c>
      <c r="G727" s="11">
        <f>B727/MAX($B$2:B727)-1</f>
        <v>-2.1695143993917032E-2</v>
      </c>
      <c r="H727" s="11">
        <f>E727/MAX($E$2:E727)-1</f>
        <v>-9.778930965884669E-4</v>
      </c>
    </row>
    <row r="728" spans="1:8" x14ac:dyDescent="0.25">
      <c r="A728" s="1">
        <v>41598</v>
      </c>
      <c r="B728" s="3">
        <v>45.353133999999997</v>
      </c>
      <c r="C728" s="11">
        <f t="shared" si="34"/>
        <v>-8.256113065149796E-4</v>
      </c>
      <c r="D728" s="3">
        <v>82.699996999999996</v>
      </c>
      <c r="E728" s="58">
        <f t="shared" si="33"/>
        <v>10826.999970000001</v>
      </c>
      <c r="F728" s="11">
        <f t="shared" si="35"/>
        <v>-1.8469387720979402E-4</v>
      </c>
      <c r="G728" s="11">
        <f>B728/MAX($B$2:B728)-1</f>
        <v>-2.2502843544254136E-2</v>
      </c>
      <c r="H728" s="11">
        <f>E728/MAX($E$2:E728)-1</f>
        <v>-1.1624063629307457E-3</v>
      </c>
    </row>
    <row r="729" spans="1:8" x14ac:dyDescent="0.25">
      <c r="A729" s="1">
        <v>41599</v>
      </c>
      <c r="B729" s="3">
        <v>46.065142000000002</v>
      </c>
      <c r="C729" s="11">
        <f t="shared" si="34"/>
        <v>1.5699201735430334E-2</v>
      </c>
      <c r="D729" s="3">
        <v>83.540001000000004</v>
      </c>
      <c r="E729" s="58">
        <f t="shared" si="33"/>
        <v>10835.400009999999</v>
      </c>
      <c r="F729" s="11">
        <f t="shared" si="35"/>
        <v>7.7584187893912275E-4</v>
      </c>
      <c r="G729" s="11">
        <f>B729/MAX($B$2:B729)-1</f>
        <v>-7.1569184892459337E-3</v>
      </c>
      <c r="H729" s="11">
        <f>E729/MAX($E$2:E729)-1</f>
        <v>-3.8746632752828525E-4</v>
      </c>
    </row>
    <row r="730" spans="1:8" x14ac:dyDescent="0.25">
      <c r="A730" s="1">
        <v>41600</v>
      </c>
      <c r="B730" s="3">
        <v>45.849665999999999</v>
      </c>
      <c r="C730" s="11">
        <f t="shared" si="34"/>
        <v>-4.6776367258349588E-3</v>
      </c>
      <c r="D730" s="3">
        <v>83.989998</v>
      </c>
      <c r="E730" s="58">
        <f t="shared" si="33"/>
        <v>10839.89998</v>
      </c>
      <c r="F730" s="11">
        <f t="shared" si="35"/>
        <v>4.1530261880943315E-4</v>
      </c>
      <c r="G730" s="11">
        <f>B730/MAX($B$2:B730)-1</f>
        <v>-1.1801077750311806E-2</v>
      </c>
      <c r="H730" s="11">
        <f>E730/MAX($E$2:E730)-1</f>
        <v>0</v>
      </c>
    </row>
    <row r="731" spans="1:8" x14ac:dyDescent="0.25">
      <c r="A731" s="1">
        <v>41603</v>
      </c>
      <c r="B731" s="3">
        <v>45.428083999999998</v>
      </c>
      <c r="C731" s="11">
        <f t="shared" si="34"/>
        <v>-9.194876141518692E-3</v>
      </c>
      <c r="D731" s="3">
        <v>84.190002000000007</v>
      </c>
      <c r="E731" s="58">
        <f t="shared" si="33"/>
        <v>10841.900020000001</v>
      </c>
      <c r="F731" s="11">
        <f t="shared" si="35"/>
        <v>1.8450723749213123E-4</v>
      </c>
      <c r="G731" s="11">
        <f>B731/MAX($B$2:B731)-1</f>
        <v>-2.0887444443579928E-2</v>
      </c>
      <c r="H731" s="11">
        <f>E731/MAX($E$2:E731)-1</f>
        <v>0</v>
      </c>
    </row>
    <row r="732" spans="1:8" x14ac:dyDescent="0.25">
      <c r="A732" s="1">
        <v>41604</v>
      </c>
      <c r="B732" s="3">
        <v>45.147024999999999</v>
      </c>
      <c r="C732" s="11">
        <f t="shared" si="34"/>
        <v>-6.1868997160434737E-3</v>
      </c>
      <c r="D732" s="3">
        <v>84.629997000000003</v>
      </c>
      <c r="E732" s="58">
        <f t="shared" si="33"/>
        <v>10846.29997</v>
      </c>
      <c r="F732" s="11">
        <f t="shared" si="35"/>
        <v>4.0582831347665203E-4</v>
      </c>
      <c r="G732" s="11">
        <f>B732/MAX($B$2:B732)-1</f>
        <v>-2.6945115635526484E-2</v>
      </c>
      <c r="H732" s="11">
        <f>E732/MAX($E$2:E732)-1</f>
        <v>0</v>
      </c>
    </row>
    <row r="733" spans="1:8" x14ac:dyDescent="0.25">
      <c r="A733" s="1">
        <v>41605</v>
      </c>
      <c r="B733" s="3">
        <v>45.409346999999997</v>
      </c>
      <c r="C733" s="11">
        <f t="shared" si="34"/>
        <v>5.8103939296110319E-3</v>
      </c>
      <c r="D733" s="3">
        <v>85.220000999999996</v>
      </c>
      <c r="E733" s="58">
        <f t="shared" si="33"/>
        <v>10852.20001</v>
      </c>
      <c r="F733" s="11">
        <f t="shared" si="35"/>
        <v>5.4396799058844809E-4</v>
      </c>
      <c r="G733" s="11">
        <f>B733/MAX($B$2:B733)-1</f>
        <v>-2.1291283442236852E-2</v>
      </c>
      <c r="H733" s="11">
        <f>E733/MAX($E$2:E733)-1</f>
        <v>0</v>
      </c>
    </row>
    <row r="734" spans="1:8" x14ac:dyDescent="0.25">
      <c r="A734" s="1">
        <v>41607</v>
      </c>
      <c r="B734" s="3">
        <v>45.212603999999999</v>
      </c>
      <c r="C734" s="11">
        <f t="shared" si="34"/>
        <v>-4.3326542440700125E-3</v>
      </c>
      <c r="D734" s="3">
        <v>85.730002999999996</v>
      </c>
      <c r="E734" s="58">
        <f t="shared" si="33"/>
        <v>10857.30003</v>
      </c>
      <c r="F734" s="11">
        <f t="shared" si="35"/>
        <v>4.699526358987424E-4</v>
      </c>
      <c r="G734" s="11">
        <f>B734/MAX($B$2:B734)-1</f>
        <v>-2.5531689916739153E-2</v>
      </c>
      <c r="H734" s="11">
        <f>E734/MAX($E$2:E734)-1</f>
        <v>0</v>
      </c>
    </row>
    <row r="735" spans="1:8" x14ac:dyDescent="0.25">
      <c r="A735" s="1">
        <v>41610</v>
      </c>
      <c r="B735" s="3">
        <v>44.725442999999999</v>
      </c>
      <c r="C735" s="11">
        <f t="shared" si="34"/>
        <v>-1.0774893655760249E-2</v>
      </c>
      <c r="D735" s="3">
        <v>85.480002999999996</v>
      </c>
      <c r="E735" s="58">
        <f t="shared" si="33"/>
        <v>10854.80003</v>
      </c>
      <c r="F735" s="11">
        <f t="shared" si="35"/>
        <v>-2.3025982455050567E-4</v>
      </c>
      <c r="G735" s="11">
        <f>B735/MAX($B$2:B735)-1</f>
        <v>-3.6031482328794717E-2</v>
      </c>
      <c r="H735" s="11">
        <f>E735/MAX($E$2:E735)-1</f>
        <v>-2.3025982455049387E-4</v>
      </c>
    </row>
    <row r="736" spans="1:8" x14ac:dyDescent="0.25">
      <c r="A736" s="1">
        <v>41611</v>
      </c>
      <c r="B736" s="3">
        <v>45.072077999999998</v>
      </c>
      <c r="C736" s="11">
        <f t="shared" si="34"/>
        <v>7.7502865650765978E-3</v>
      </c>
      <c r="D736" s="3">
        <v>85.410004000000001</v>
      </c>
      <c r="E736" s="58">
        <f t="shared" si="33"/>
        <v>10854.100039999999</v>
      </c>
      <c r="F736" s="11">
        <f t="shared" si="35"/>
        <v>-6.4486678526216962E-5</v>
      </c>
      <c r="G736" s="11">
        <f>B736/MAX($B$2:B736)-1</f>
        <v>-2.8560450077130706E-2</v>
      </c>
      <c r="H736" s="11">
        <f>E736/MAX($E$2:E736)-1</f>
        <v>-2.9473165438542726E-4</v>
      </c>
    </row>
    <row r="737" spans="1:8" x14ac:dyDescent="0.25">
      <c r="A737" s="1">
        <v>41612</v>
      </c>
      <c r="B737" s="3">
        <v>45.559243000000002</v>
      </c>
      <c r="C737" s="11">
        <f t="shared" si="34"/>
        <v>1.0808576431732404E-2</v>
      </c>
      <c r="D737" s="3">
        <v>85.489998</v>
      </c>
      <c r="E737" s="58">
        <f t="shared" si="33"/>
        <v>10854.89998</v>
      </c>
      <c r="F737" s="11">
        <f t="shared" si="35"/>
        <v>7.3699339148599572E-5</v>
      </c>
      <c r="G737" s="11">
        <f>B737/MAX($B$2:B737)-1</f>
        <v>-1.8060571452981677E-2</v>
      </c>
      <c r="H737" s="11">
        <f>E737/MAX($E$2:E737)-1</f>
        <v>-2.2105403676497826E-4</v>
      </c>
    </row>
    <row r="738" spans="1:8" x14ac:dyDescent="0.25">
      <c r="A738" s="1">
        <v>41613</v>
      </c>
      <c r="B738" s="3">
        <v>45.165762000000001</v>
      </c>
      <c r="C738" s="11">
        <f t="shared" si="34"/>
        <v>-8.6366887175891235E-3</v>
      </c>
      <c r="D738" s="3">
        <v>85.379997000000003</v>
      </c>
      <c r="E738" s="58">
        <f t="shared" si="33"/>
        <v>10853.79997</v>
      </c>
      <c r="F738" s="11">
        <f t="shared" si="35"/>
        <v>-1.0133764493702052E-4</v>
      </c>
      <c r="G738" s="11">
        <f>B738/MAX($B$2:B738)-1</f>
        <v>-2.654127663686956E-2</v>
      </c>
      <c r="H738" s="11">
        <f>E738/MAX($E$2:E738)-1</f>
        <v>-3.2236928060647152E-4</v>
      </c>
    </row>
    <row r="739" spans="1:8" x14ac:dyDescent="0.25">
      <c r="A739" s="1">
        <v>41614</v>
      </c>
      <c r="B739" s="3">
        <v>45.905878000000001</v>
      </c>
      <c r="C739" s="11">
        <f t="shared" si="34"/>
        <v>1.6386660320266498E-2</v>
      </c>
      <c r="D739" s="3">
        <v>86</v>
      </c>
      <c r="E739" s="58">
        <f t="shared" si="33"/>
        <v>10860</v>
      </c>
      <c r="F739" s="11">
        <f t="shared" si="35"/>
        <v>5.7123127541846251E-4</v>
      </c>
      <c r="G739" s="11">
        <f>B739/MAX($B$2:B739)-1</f>
        <v>-1.0589539201317777E-2</v>
      </c>
      <c r="H739" s="11">
        <f>E739/MAX($E$2:E739)-1</f>
        <v>0</v>
      </c>
    </row>
    <row r="740" spans="1:8" x14ac:dyDescent="0.25">
      <c r="A740" s="1">
        <v>41617</v>
      </c>
      <c r="B740" s="3">
        <v>45.662298</v>
      </c>
      <c r="C740" s="11">
        <f t="shared" si="34"/>
        <v>-5.3060743114422392E-3</v>
      </c>
      <c r="D740" s="3">
        <v>86.349997999999999</v>
      </c>
      <c r="E740" s="58">
        <f t="shared" si="33"/>
        <v>10863.499980000001</v>
      </c>
      <c r="F740" s="11">
        <f t="shared" si="35"/>
        <v>3.2228176795584762E-4</v>
      </c>
      <c r="G740" s="11">
        <f>B740/MAX($B$2:B740)-1</f>
        <v>-1.5839424630833876E-2</v>
      </c>
      <c r="H740" s="11">
        <f>E740/MAX($E$2:E740)-1</f>
        <v>0</v>
      </c>
    </row>
    <row r="741" spans="1:8" x14ac:dyDescent="0.25">
      <c r="A741" s="1">
        <v>41618</v>
      </c>
      <c r="B741" s="3">
        <v>45.334395999999998</v>
      </c>
      <c r="C741" s="11">
        <f t="shared" si="34"/>
        <v>-7.1810227334594872E-3</v>
      </c>
      <c r="D741" s="3">
        <v>86.290001000000004</v>
      </c>
      <c r="E741" s="58">
        <f t="shared" si="33"/>
        <v>10862.900009999999</v>
      </c>
      <c r="F741" s="11">
        <f t="shared" si="35"/>
        <v>-5.5228057357728431E-5</v>
      </c>
      <c r="G741" s="11">
        <f>B741/MAX($B$2:B741)-1</f>
        <v>-2.2906704095934427E-2</v>
      </c>
      <c r="H741" s="11">
        <f>E741/MAX($E$2:E741)-1</f>
        <v>-5.5228057357692428E-5</v>
      </c>
    </row>
    <row r="742" spans="1:8" x14ac:dyDescent="0.25">
      <c r="A742" s="1">
        <v>41619</v>
      </c>
      <c r="B742" s="3">
        <v>45.259450000000001</v>
      </c>
      <c r="C742" s="11">
        <f t="shared" si="34"/>
        <v>-1.6531818357080807E-3</v>
      </c>
      <c r="D742" s="3">
        <v>85.18</v>
      </c>
      <c r="E742" s="58">
        <f t="shared" si="33"/>
        <v>10851.8</v>
      </c>
      <c r="F742" s="11">
        <f t="shared" si="35"/>
        <v>-1.0218275036851887E-3</v>
      </c>
      <c r="G742" s="11">
        <f>B742/MAX($B$2:B742)-1</f>
        <v>-2.4522016984515171E-2</v>
      </c>
      <c r="H742" s="11">
        <f>E742/MAX($E$2:E742)-1</f>
        <v>-1.0769991274949264E-3</v>
      </c>
    </row>
    <row r="743" spans="1:8" x14ac:dyDescent="0.25">
      <c r="A743" s="1">
        <v>41620</v>
      </c>
      <c r="B743" s="3">
        <v>44.664549000000001</v>
      </c>
      <c r="C743" s="11">
        <f t="shared" si="34"/>
        <v>-1.3144238385574727E-2</v>
      </c>
      <c r="D743" s="3">
        <v>84.959998999999996</v>
      </c>
      <c r="E743" s="58">
        <f t="shared" si="33"/>
        <v>10849.599990000001</v>
      </c>
      <c r="F743" s="11">
        <f t="shared" si="35"/>
        <v>-2.0273226561479718E-4</v>
      </c>
      <c r="G743" s="11">
        <f>B743/MAX($B$2:B743)-1</f>
        <v>-3.7343932133150237E-2</v>
      </c>
      <c r="H743" s="11">
        <f>E743/MAX($E$2:E743)-1</f>
        <v>-1.2795130506365604E-3</v>
      </c>
    </row>
    <row r="744" spans="1:8" x14ac:dyDescent="0.25">
      <c r="A744" s="1">
        <v>41621</v>
      </c>
      <c r="B744" s="3">
        <v>44.92895</v>
      </c>
      <c r="C744" s="11">
        <f t="shared" si="34"/>
        <v>5.9197060290477679E-3</v>
      </c>
      <c r="D744" s="3">
        <v>84.849997999999999</v>
      </c>
      <c r="E744" s="58">
        <f t="shared" si="33"/>
        <v>10848.499980000001</v>
      </c>
      <c r="F744" s="11">
        <f t="shared" si="35"/>
        <v>-1.0138714800674519E-4</v>
      </c>
      <c r="G744" s="11">
        <f>B744/MAX($B$2:B744)-1</f>
        <v>-3.1645291204299486E-2</v>
      </c>
      <c r="H744" s="11">
        <f>E744/MAX($E$2:E744)-1</f>
        <v>-1.38077047246421E-3</v>
      </c>
    </row>
    <row r="745" spans="1:8" x14ac:dyDescent="0.25">
      <c r="A745" s="1">
        <v>41624</v>
      </c>
      <c r="B745" s="3">
        <v>45.089477000000002</v>
      </c>
      <c r="C745" s="11">
        <f t="shared" si="34"/>
        <v>3.5729078912372057E-3</v>
      </c>
      <c r="D745" s="3">
        <v>85.32</v>
      </c>
      <c r="E745" s="58">
        <f t="shared" si="33"/>
        <v>10853.2</v>
      </c>
      <c r="F745" s="11">
        <f t="shared" si="35"/>
        <v>4.3324146275199808E-4</v>
      </c>
      <c r="G745" s="11">
        <f>B745/MAX($B$2:B745)-1</f>
        <v>-2.8185449023726661E-2</v>
      </c>
      <c r="H745" s="11">
        <f>E745/MAX($E$2:E745)-1</f>
        <v>-9.4812721673143141E-4</v>
      </c>
    </row>
    <row r="746" spans="1:8" x14ac:dyDescent="0.25">
      <c r="A746" s="1">
        <v>41625</v>
      </c>
      <c r="B746" s="3">
        <v>44.711762</v>
      </c>
      <c r="C746" s="11">
        <f t="shared" si="34"/>
        <v>-8.3770100061263068E-3</v>
      </c>
      <c r="D746" s="3">
        <v>85.150002000000001</v>
      </c>
      <c r="E746" s="58">
        <f t="shared" si="33"/>
        <v>10851.500019999999</v>
      </c>
      <c r="F746" s="11">
        <f t="shared" si="35"/>
        <v>-1.5663398813264593E-4</v>
      </c>
      <c r="G746" s="11">
        <f>B746/MAX($B$2:B746)-1</f>
        <v>-3.6326349241354028E-2</v>
      </c>
      <c r="H746" s="11">
        <f>E746/MAX($E$2:E746)-1</f>
        <v>-1.1046126959168845E-3</v>
      </c>
    </row>
    <row r="747" spans="1:8" x14ac:dyDescent="0.25">
      <c r="A747" s="1">
        <v>41626</v>
      </c>
      <c r="B747" s="3">
        <v>45.533290000000001</v>
      </c>
      <c r="C747" s="11">
        <f t="shared" si="34"/>
        <v>1.8373867708456684E-2</v>
      </c>
      <c r="D747" s="3">
        <v>86.139999000000003</v>
      </c>
      <c r="E747" s="58">
        <f t="shared" si="33"/>
        <v>10861.39999</v>
      </c>
      <c r="F747" s="11">
        <f t="shared" si="35"/>
        <v>9.123135033639704E-4</v>
      </c>
      <c r="G747" s="11">
        <f>B747/MAX($B$2:B747)-1</f>
        <v>-1.8619937068189096E-2</v>
      </c>
      <c r="H747" s="11">
        <f>E747/MAX($E$2:E747)-1</f>
        <v>-1.933069456313552E-4</v>
      </c>
    </row>
    <row r="748" spans="1:8" x14ac:dyDescent="0.25">
      <c r="A748" s="1">
        <v>41627</v>
      </c>
      <c r="B748" s="3">
        <v>45.136690000000002</v>
      </c>
      <c r="C748" s="11">
        <f t="shared" si="34"/>
        <v>-8.7101107782898927E-3</v>
      </c>
      <c r="D748" s="3">
        <v>85.900002000000001</v>
      </c>
      <c r="E748" s="58">
        <f t="shared" si="33"/>
        <v>10859.000019999999</v>
      </c>
      <c r="F748" s="11">
        <f t="shared" si="35"/>
        <v>-2.2096322778003078E-4</v>
      </c>
      <c r="G748" s="11">
        <f>B748/MAX($B$2:B748)-1</f>
        <v>-2.7167866131930341E-2</v>
      </c>
      <c r="H748" s="11">
        <f>E748/MAX($E$2:E748)-1</f>
        <v>-4.1422745968477948E-4</v>
      </c>
    </row>
    <row r="749" spans="1:8" x14ac:dyDescent="0.25">
      <c r="A749" s="1">
        <v>41628</v>
      </c>
      <c r="B749" s="3">
        <v>45.722144</v>
      </c>
      <c r="C749" s="11">
        <f t="shared" si="34"/>
        <v>1.2970689698336289E-2</v>
      </c>
      <c r="D749" s="3">
        <v>86.5</v>
      </c>
      <c r="E749" s="58">
        <f t="shared" si="33"/>
        <v>10865</v>
      </c>
      <c r="F749" s="11">
        <f t="shared" si="35"/>
        <v>5.5253522322035187E-4</v>
      </c>
      <c r="G749" s="11">
        <f>B749/MAX($B$2:B749)-1</f>
        <v>-1.4549562394957194E-2</v>
      </c>
      <c r="H749" s="11">
        <f>E749/MAX($E$2:E749)-1</f>
        <v>0</v>
      </c>
    </row>
    <row r="750" spans="1:8" x14ac:dyDescent="0.25">
      <c r="A750" s="1">
        <v>41631</v>
      </c>
      <c r="B750" s="3">
        <v>45.504959999999997</v>
      </c>
      <c r="C750" s="11">
        <f t="shared" si="34"/>
        <v>-4.7500834606531827E-3</v>
      </c>
      <c r="D750" s="3">
        <v>87.410004000000001</v>
      </c>
      <c r="E750" s="58">
        <f t="shared" si="33"/>
        <v>10874.100039999999</v>
      </c>
      <c r="F750" s="11">
        <f t="shared" si="35"/>
        <v>8.3755545329032241E-4</v>
      </c>
      <c r="G750" s="11">
        <f>B750/MAX($B$2:B750)-1</f>
        <v>-1.9230534219918383E-2</v>
      </c>
      <c r="H750" s="11">
        <f>E750/MAX($E$2:E750)-1</f>
        <v>0</v>
      </c>
    </row>
    <row r="751" spans="1:8" x14ac:dyDescent="0.25">
      <c r="A751" s="1">
        <v>41632</v>
      </c>
      <c r="B751" s="3">
        <v>45.797688000000001</v>
      </c>
      <c r="C751" s="11">
        <f t="shared" si="34"/>
        <v>6.4328811628447512E-3</v>
      </c>
      <c r="D751" s="3">
        <v>87.449996999999996</v>
      </c>
      <c r="E751" s="58">
        <f t="shared" si="33"/>
        <v>10874.499970000001</v>
      </c>
      <c r="F751" s="11">
        <f t="shared" si="35"/>
        <v>3.6778215993073076E-5</v>
      </c>
      <c r="G751" s="11">
        <f>B751/MAX($B$2:B751)-1</f>
        <v>-1.2921360798408443E-2</v>
      </c>
      <c r="H751" s="11">
        <f>E751/MAX($E$2:E751)-1</f>
        <v>0</v>
      </c>
    </row>
    <row r="752" spans="1:8" x14ac:dyDescent="0.25">
      <c r="A752" s="1">
        <v>41634</v>
      </c>
      <c r="B752" s="3">
        <v>45.882674000000002</v>
      </c>
      <c r="C752" s="11">
        <f t="shared" si="34"/>
        <v>1.8556831951866363E-3</v>
      </c>
      <c r="D752" s="3">
        <v>87.739998</v>
      </c>
      <c r="E752" s="58">
        <f t="shared" si="33"/>
        <v>10877.39998</v>
      </c>
      <c r="F752" s="11">
        <f t="shared" si="35"/>
        <v>2.6667984808494908E-4</v>
      </c>
      <c r="G752" s="11">
        <f>B752/MAX($B$2:B752)-1</f>
        <v>-1.1089655555314271E-2</v>
      </c>
      <c r="H752" s="11">
        <f>E752/MAX($E$2:E752)-1</f>
        <v>0</v>
      </c>
    </row>
    <row r="753" spans="1:8" x14ac:dyDescent="0.25">
      <c r="A753" s="1">
        <v>41635</v>
      </c>
      <c r="B753" s="3">
        <v>46.080972000000003</v>
      </c>
      <c r="C753" s="11">
        <f t="shared" si="34"/>
        <v>4.3218492453164607E-3</v>
      </c>
      <c r="D753" s="3">
        <v>87.519997000000004</v>
      </c>
      <c r="E753" s="58">
        <f t="shared" si="33"/>
        <v>10875.19997</v>
      </c>
      <c r="F753" s="11">
        <f t="shared" si="35"/>
        <v>-2.0225513487097814E-4</v>
      </c>
      <c r="G753" s="11">
        <f>B753/MAX($B$2:B753)-1</f>
        <v>-6.8157341294904361E-3</v>
      </c>
      <c r="H753" s="11">
        <f>E753/MAX($E$2:E753)-1</f>
        <v>-2.0225513487093227E-4</v>
      </c>
    </row>
    <row r="754" spans="1:8" x14ac:dyDescent="0.25">
      <c r="A754" s="1">
        <v>41638</v>
      </c>
      <c r="B754" s="3">
        <v>46.118744</v>
      </c>
      <c r="C754" s="11">
        <f t="shared" si="34"/>
        <v>8.1968757082634468E-4</v>
      </c>
      <c r="D754" s="3">
        <v>87.389999000000003</v>
      </c>
      <c r="E754" s="58">
        <f t="shared" si="33"/>
        <v>10873.89999</v>
      </c>
      <c r="F754" s="11">
        <f t="shared" si="35"/>
        <v>-1.1953619276756873E-4</v>
      </c>
      <c r="G754" s="11">
        <f>B754/MAX($B$2:B754)-1</f>
        <v>-6.0016333312160608E-3</v>
      </c>
      <c r="H754" s="11">
        <f>E754/MAX($E$2:E754)-1</f>
        <v>-3.2176715082976592E-4</v>
      </c>
    </row>
    <row r="755" spans="1:8" x14ac:dyDescent="0.25">
      <c r="A755" s="1">
        <v>41639</v>
      </c>
      <c r="B755" s="3">
        <v>46.005431999999999</v>
      </c>
      <c r="C755" s="11">
        <f t="shared" si="34"/>
        <v>-2.4569619675679053E-3</v>
      </c>
      <c r="D755" s="3">
        <v>87.959998999999996</v>
      </c>
      <c r="E755" s="58">
        <f t="shared" si="33"/>
        <v>10879.599990000001</v>
      </c>
      <c r="F755" s="11">
        <f t="shared" si="35"/>
        <v>5.241909531302143E-4</v>
      </c>
      <c r="G755" s="11">
        <f>B755/MAX($B$2:B755)-1</f>
        <v>-8.4438495139458336E-3</v>
      </c>
      <c r="H755" s="11">
        <f>E755/MAX($E$2:E755)-1</f>
        <v>0</v>
      </c>
    </row>
    <row r="756" spans="1:8" x14ac:dyDescent="0.25">
      <c r="A756" s="1">
        <v>41641</v>
      </c>
      <c r="B756" s="3">
        <v>45.013931999999997</v>
      </c>
      <c r="C756" s="11">
        <f t="shared" si="34"/>
        <v>-2.1551802839282153E-2</v>
      </c>
      <c r="D756" s="3">
        <v>87.269997000000004</v>
      </c>
      <c r="E756" s="58">
        <f t="shared" si="33"/>
        <v>10872.69997</v>
      </c>
      <c r="F756" s="11">
        <f t="shared" si="35"/>
        <v>-6.3421633206580319E-4</v>
      </c>
      <c r="G756" s="11">
        <f>B756/MAX($B$2:B756)-1</f>
        <v>-2.9813672173298889E-2</v>
      </c>
      <c r="H756" s="11">
        <f>E756/MAX($E$2:E756)-1</f>
        <v>-6.3421633206584005E-4</v>
      </c>
    </row>
    <row r="757" spans="1:8" x14ac:dyDescent="0.25">
      <c r="A757" s="1">
        <v>41642</v>
      </c>
      <c r="B757" s="3">
        <v>44.947833000000003</v>
      </c>
      <c r="C757" s="11">
        <f t="shared" si="34"/>
        <v>-1.4684120462970028E-3</v>
      </c>
      <c r="D757" s="3">
        <v>86.639999000000003</v>
      </c>
      <c r="E757" s="58">
        <f t="shared" si="33"/>
        <v>10866.39999</v>
      </c>
      <c r="F757" s="11">
        <f t="shared" si="35"/>
        <v>-5.7943105368332703E-4</v>
      </c>
      <c r="G757" s="11">
        <f>B757/MAX($B$2:B757)-1</f>
        <v>-3.1238305464232341E-2</v>
      </c>
      <c r="H757" s="11">
        <f>E757/MAX($E$2:E757)-1</f>
        <v>-1.2132799011115303E-3</v>
      </c>
    </row>
    <row r="758" spans="1:8" x14ac:dyDescent="0.25">
      <c r="A758" s="1">
        <v>41645</v>
      </c>
      <c r="B758" s="3">
        <v>45.061149</v>
      </c>
      <c r="C758" s="11">
        <f t="shared" si="34"/>
        <v>2.5210559094138649E-3</v>
      </c>
      <c r="D758" s="3">
        <v>86.32</v>
      </c>
      <c r="E758" s="58">
        <f t="shared" si="33"/>
        <v>10863.2</v>
      </c>
      <c r="F758" s="11">
        <f t="shared" si="35"/>
        <v>-2.9448483425458384E-4</v>
      </c>
      <c r="G758" s="11">
        <f>B758/MAX($B$2:B758)-1</f>
        <v>-2.8796003069409104E-2</v>
      </c>
      <c r="H758" s="11">
        <f>E758/MAX($E$2:E758)-1</f>
        <v>-1.5074074428356177E-3</v>
      </c>
    </row>
    <row r="759" spans="1:8" x14ac:dyDescent="0.25">
      <c r="A759" s="1">
        <v>41646</v>
      </c>
      <c r="B759" s="3">
        <v>45.419974000000003</v>
      </c>
      <c r="C759" s="11">
        <f t="shared" si="34"/>
        <v>7.9630681410277192E-3</v>
      </c>
      <c r="D759" s="3">
        <v>87.120002999999997</v>
      </c>
      <c r="E759" s="58">
        <f t="shared" si="33"/>
        <v>10871.20003</v>
      </c>
      <c r="F759" s="11">
        <f t="shared" si="35"/>
        <v>7.3643401575955903E-4</v>
      </c>
      <c r="G759" s="11">
        <f>B759/MAX($B$2:B759)-1</f>
        <v>-2.1062239463012333E-2</v>
      </c>
      <c r="H759" s="11">
        <f>E759/MAX($E$2:E759)-1</f>
        <v>-7.7208353319258016E-4</v>
      </c>
    </row>
    <row r="760" spans="1:8" x14ac:dyDescent="0.25">
      <c r="A760" s="1">
        <v>41647</v>
      </c>
      <c r="B760" s="3">
        <v>45.061149</v>
      </c>
      <c r="C760" s="11">
        <f t="shared" si="34"/>
        <v>-7.9001586394567957E-3</v>
      </c>
      <c r="D760" s="3">
        <v>87.309997999999993</v>
      </c>
      <c r="E760" s="58">
        <f t="shared" si="33"/>
        <v>10873.099979999999</v>
      </c>
      <c r="F760" s="11">
        <f t="shared" si="35"/>
        <v>1.7476911424277051E-4</v>
      </c>
      <c r="G760" s="11">
        <f>B760/MAX($B$2:B760)-1</f>
        <v>-2.8796003069409104E-2</v>
      </c>
      <c r="H760" s="11">
        <f>E760/MAX($E$2:E760)-1</f>
        <v>-5.9744935530503529E-4</v>
      </c>
    </row>
    <row r="761" spans="1:8" x14ac:dyDescent="0.25">
      <c r="A761" s="1">
        <v>41648</v>
      </c>
      <c r="B761" s="3">
        <v>45.297220000000003</v>
      </c>
      <c r="C761" s="11">
        <f t="shared" si="34"/>
        <v>5.2389032512242997E-3</v>
      </c>
      <c r="D761" s="3">
        <v>87.019997000000004</v>
      </c>
      <c r="E761" s="58">
        <f t="shared" si="33"/>
        <v>10870.19997</v>
      </c>
      <c r="F761" s="11">
        <f t="shared" si="35"/>
        <v>-2.6671418503772313E-4</v>
      </c>
      <c r="G761" s="11">
        <f>B761/MAX($B$2:B761)-1</f>
        <v>-2.3707959292287417E-2</v>
      </c>
      <c r="H761" s="11">
        <f>E761/MAX($E$2:E761)-1</f>
        <v>-8.6400419212484536E-4</v>
      </c>
    </row>
    <row r="762" spans="1:8" x14ac:dyDescent="0.25">
      <c r="A762" s="1">
        <v>41649</v>
      </c>
      <c r="B762" s="3">
        <v>45.731589</v>
      </c>
      <c r="C762" s="11">
        <f t="shared" si="34"/>
        <v>9.5893081297262102E-3</v>
      </c>
      <c r="D762" s="3">
        <v>87.300003000000004</v>
      </c>
      <c r="E762" s="58">
        <f t="shared" si="33"/>
        <v>10873.000029999999</v>
      </c>
      <c r="F762" s="11">
        <f t="shared" si="35"/>
        <v>2.5759047742702893E-4</v>
      </c>
      <c r="G762" s="11">
        <f>B762/MAX($B$2:B762)-1</f>
        <v>-1.4345994089341896E-2</v>
      </c>
      <c r="H762" s="11">
        <f>E762/MAX($E$2:E762)-1</f>
        <v>-6.0663627395007858E-4</v>
      </c>
    </row>
    <row r="763" spans="1:8" x14ac:dyDescent="0.25">
      <c r="A763" s="1">
        <v>41652</v>
      </c>
      <c r="B763" s="3">
        <v>44.787306999999998</v>
      </c>
      <c r="C763" s="11">
        <f t="shared" si="34"/>
        <v>-2.0648353154752642E-2</v>
      </c>
      <c r="D763" s="3">
        <v>86.010002</v>
      </c>
      <c r="E763" s="58">
        <f t="shared" si="33"/>
        <v>10860.10002</v>
      </c>
      <c r="F763" s="11">
        <f t="shared" si="35"/>
        <v>-1.1864260061074776E-3</v>
      </c>
      <c r="G763" s="11">
        <f>B763/MAX($B$2:B763)-1</f>
        <v>-3.46981260917818E-2</v>
      </c>
      <c r="H763" s="11">
        <f>E763/MAX($E$2:E763)-1</f>
        <v>-1.7923425510059099E-3</v>
      </c>
    </row>
    <row r="764" spans="1:8" x14ac:dyDescent="0.25">
      <c r="A764" s="1">
        <v>41653</v>
      </c>
      <c r="B764" s="3">
        <v>45.363318999999997</v>
      </c>
      <c r="C764" s="11">
        <f t="shared" si="34"/>
        <v>1.2861054584058796E-2</v>
      </c>
      <c r="D764" s="3">
        <v>87.650002000000001</v>
      </c>
      <c r="E764" s="58">
        <f t="shared" si="33"/>
        <v>10876.500019999999</v>
      </c>
      <c r="F764" s="11">
        <f t="shared" si="35"/>
        <v>1.5101150053680294E-3</v>
      </c>
      <c r="G764" s="11">
        <f>B764/MAX($B$2:B764)-1</f>
        <v>-2.2283326001353965E-2</v>
      </c>
      <c r="H764" s="11">
        <f>E764/MAX($E$2:E764)-1</f>
        <v>-2.849341890189816E-4</v>
      </c>
    </row>
    <row r="765" spans="1:8" x14ac:dyDescent="0.25">
      <c r="A765" s="1">
        <v>41654</v>
      </c>
      <c r="B765" s="3">
        <v>45.391646999999999</v>
      </c>
      <c r="C765" s="11">
        <f t="shared" si="34"/>
        <v>6.2446929864196901E-4</v>
      </c>
      <c r="D765" s="3">
        <v>88.370002999999997</v>
      </c>
      <c r="E765" s="58">
        <f t="shared" si="33"/>
        <v>10883.70003</v>
      </c>
      <c r="F765" s="11">
        <f t="shared" si="35"/>
        <v>6.6197857645022785E-4</v>
      </c>
      <c r="G765" s="11">
        <f>B765/MAX($B$2:B765)-1</f>
        <v>-2.1672771955671521E-2</v>
      </c>
      <c r="H765" s="11">
        <f>E765/MAX($E$2:E765)-1</f>
        <v>0</v>
      </c>
    </row>
    <row r="766" spans="1:8" x14ac:dyDescent="0.25">
      <c r="A766" s="1">
        <v>41655</v>
      </c>
      <c r="B766" s="3">
        <v>45.656044999999999</v>
      </c>
      <c r="C766" s="11">
        <f t="shared" si="34"/>
        <v>5.8248161825897159E-3</v>
      </c>
      <c r="D766" s="3">
        <v>88.379997000000003</v>
      </c>
      <c r="E766" s="58">
        <f t="shared" si="33"/>
        <v>10883.79997</v>
      </c>
      <c r="F766" s="11">
        <f t="shared" si="35"/>
        <v>9.1825390009449336E-6</v>
      </c>
      <c r="G766" s="11">
        <f>B766/MAX($B$2:B766)-1</f>
        <v>-1.5974195685890757E-2</v>
      </c>
      <c r="H766" s="11">
        <f>E766/MAX($E$2:E766)-1</f>
        <v>0</v>
      </c>
    </row>
    <row r="767" spans="1:8" x14ac:dyDescent="0.25">
      <c r="A767" s="1">
        <v>41656</v>
      </c>
      <c r="B767" s="3">
        <v>45.788246999999998</v>
      </c>
      <c r="C767" s="11">
        <f t="shared" si="34"/>
        <v>2.8956077995805265E-3</v>
      </c>
      <c r="D767" s="3">
        <v>87.879997000000003</v>
      </c>
      <c r="E767" s="58">
        <f t="shared" si="33"/>
        <v>10878.79997</v>
      </c>
      <c r="F767" s="11">
        <f t="shared" si="35"/>
        <v>-4.5939837315845121E-4</v>
      </c>
      <c r="G767" s="11">
        <f>B767/MAX($B$2:B767)-1</f>
        <v>-1.3124842891930388E-2</v>
      </c>
      <c r="H767" s="11">
        <f>E767/MAX($E$2:E767)-1</f>
        <v>-4.5939837315844834E-4</v>
      </c>
    </row>
    <row r="768" spans="1:8" x14ac:dyDescent="0.25">
      <c r="A768" s="1">
        <v>41660</v>
      </c>
      <c r="B768" s="3">
        <v>46.883614000000001</v>
      </c>
      <c r="C768" s="11">
        <f t="shared" si="34"/>
        <v>2.392244892013453E-2</v>
      </c>
      <c r="D768" s="3">
        <v>88.550003000000004</v>
      </c>
      <c r="E768" s="58">
        <f t="shared" si="33"/>
        <v>10885.500029999999</v>
      </c>
      <c r="F768" s="11">
        <f t="shared" si="35"/>
        <v>6.1588226812476371E-4</v>
      </c>
      <c r="G768" s="11">
        <f>B768/MAX($B$2:B768)-1</f>
        <v>0</v>
      </c>
      <c r="H768" s="11">
        <f>E768/MAX($E$2:E768)-1</f>
        <v>0</v>
      </c>
    </row>
    <row r="769" spans="1:8" x14ac:dyDescent="0.25">
      <c r="A769" s="1">
        <v>41661</v>
      </c>
      <c r="B769" s="3">
        <v>46.685312000000003</v>
      </c>
      <c r="C769" s="11">
        <f t="shared" si="34"/>
        <v>-4.2296654007943626E-3</v>
      </c>
      <c r="D769" s="3">
        <v>88.779999000000004</v>
      </c>
      <c r="E769" s="58">
        <f t="shared" si="33"/>
        <v>10887.79999</v>
      </c>
      <c r="F769" s="11">
        <f t="shared" si="35"/>
        <v>2.112865733004167E-4</v>
      </c>
      <c r="G769" s="11">
        <f>B769/MAX($B$2:B769)-1</f>
        <v>-4.2296654007943912E-3</v>
      </c>
      <c r="H769" s="11">
        <f>E769/MAX($E$2:E769)-1</f>
        <v>0</v>
      </c>
    </row>
    <row r="770" spans="1:8" x14ac:dyDescent="0.25">
      <c r="A770" s="1">
        <v>41662</v>
      </c>
      <c r="B770" s="3">
        <v>46.354815000000002</v>
      </c>
      <c r="C770" s="11">
        <f t="shared" si="34"/>
        <v>-7.0792501076141707E-3</v>
      </c>
      <c r="D770" s="3">
        <v>88.480002999999996</v>
      </c>
      <c r="E770" s="58">
        <f t="shared" si="33"/>
        <v>10884.80003</v>
      </c>
      <c r="F770" s="11">
        <f t="shared" si="35"/>
        <v>-2.7553408427363952E-4</v>
      </c>
      <c r="G770" s="11">
        <f>B770/MAX($B$2:B770)-1</f>
        <v>-1.1278972649164776E-2</v>
      </c>
      <c r="H770" s="11">
        <f>E770/MAX($E$2:E770)-1</f>
        <v>-2.7553408427360981E-4</v>
      </c>
    </row>
    <row r="771" spans="1:8" x14ac:dyDescent="0.25">
      <c r="A771" s="1">
        <v>41663</v>
      </c>
      <c r="B771" s="3">
        <v>45.769361000000004</v>
      </c>
      <c r="C771" s="11">
        <f t="shared" si="34"/>
        <v>-1.2629842228903267E-2</v>
      </c>
      <c r="D771" s="3">
        <v>86.739998</v>
      </c>
      <c r="E771" s="58">
        <f t="shared" ref="E771:E834" si="36">10000+(10*D771)</f>
        <v>10867.39998</v>
      </c>
      <c r="F771" s="11">
        <f t="shared" si="35"/>
        <v>-1.5985640482179984E-3</v>
      </c>
      <c r="G771" s="11">
        <f>B771/MAX($B$2:B771)-1</f>
        <v>-2.3766363233004961E-2</v>
      </c>
      <c r="H771" s="11">
        <f>E771/MAX($E$2:E771)-1</f>
        <v>-1.8736576736104738E-3</v>
      </c>
    </row>
    <row r="772" spans="1:8" x14ac:dyDescent="0.25">
      <c r="A772" s="1">
        <v>41666</v>
      </c>
      <c r="B772" s="3">
        <v>46.317042999999998</v>
      </c>
      <c r="C772" s="11">
        <f t="shared" ref="C772:C835" si="37">(B772-B771)/B771</f>
        <v>1.1966127296380533E-2</v>
      </c>
      <c r="D772" s="3">
        <v>85.900002000000001</v>
      </c>
      <c r="E772" s="58">
        <f t="shared" si="36"/>
        <v>10859.000019999999</v>
      </c>
      <c r="F772" s="11">
        <f t="shared" ref="F772:F835" si="38">(E772-E771)/E771</f>
        <v>-7.7295029312067769E-4</v>
      </c>
      <c r="G772" s="11">
        <f>B772/MAX($B$2:B772)-1</f>
        <v>-1.2084627264442593E-2</v>
      </c>
      <c r="H772" s="11">
        <f>E772/MAX($E$2:E772)-1</f>
        <v>-2.6451597224831369E-3</v>
      </c>
    </row>
    <row r="773" spans="1:8" x14ac:dyDescent="0.25">
      <c r="A773" s="1">
        <v>41667</v>
      </c>
      <c r="B773" s="3">
        <v>46.250942999999999</v>
      </c>
      <c r="C773" s="11">
        <f t="shared" si="37"/>
        <v>-1.4271204662179907E-3</v>
      </c>
      <c r="D773" s="3">
        <v>85.849997999999999</v>
      </c>
      <c r="E773" s="58">
        <f t="shared" si="36"/>
        <v>10858.499980000001</v>
      </c>
      <c r="F773" s="11">
        <f t="shared" si="38"/>
        <v>-4.6048438997883852E-5</v>
      </c>
      <c r="G773" s="11">
        <f>B773/MAX($B$2:B773)-1</f>
        <v>-1.34945015117649E-2</v>
      </c>
      <c r="H773" s="11">
        <f>E773/MAX($E$2:E773)-1</f>
        <v>-2.6910863560049014E-3</v>
      </c>
    </row>
    <row r="774" spans="1:8" x14ac:dyDescent="0.25">
      <c r="A774" s="1">
        <v>41668</v>
      </c>
      <c r="B774" s="3">
        <v>45.231119999999997</v>
      </c>
      <c r="C774" s="11">
        <f t="shared" si="37"/>
        <v>-2.2049777449943072E-2</v>
      </c>
      <c r="D774" s="3">
        <v>84.93</v>
      </c>
      <c r="E774" s="58">
        <f t="shared" si="36"/>
        <v>10849.3</v>
      </c>
      <c r="F774" s="11">
        <f t="shared" si="38"/>
        <v>-8.4726067292410973E-4</v>
      </c>
      <c r="G774" s="11">
        <f>B774/MAX($B$2:B774)-1</f>
        <v>-3.5246728206575595E-2</v>
      </c>
      <c r="H774" s="11">
        <f>E774/MAX($E$2:E774)-1</f>
        <v>-3.5360669772921405E-3</v>
      </c>
    </row>
    <row r="775" spans="1:8" x14ac:dyDescent="0.25">
      <c r="A775" s="1">
        <v>41669</v>
      </c>
      <c r="B775" s="3">
        <v>45.59939</v>
      </c>
      <c r="C775" s="11">
        <f t="shared" si="37"/>
        <v>8.141960667788075E-3</v>
      </c>
      <c r="D775" s="3">
        <v>86.5</v>
      </c>
      <c r="E775" s="58">
        <f t="shared" si="36"/>
        <v>10865</v>
      </c>
      <c r="F775" s="11">
        <f t="shared" si="38"/>
        <v>1.4470979694543177E-3</v>
      </c>
      <c r="G775" s="11">
        <f>B775/MAX($B$2:B775)-1</f>
        <v>-2.7391745013513713E-2</v>
      </c>
      <c r="H775" s="11">
        <f>E775/MAX($E$2:E775)-1</f>
        <v>-2.0940860431805097E-3</v>
      </c>
    </row>
    <row r="776" spans="1:8" x14ac:dyDescent="0.25">
      <c r="A776" s="1">
        <v>41670</v>
      </c>
      <c r="B776" s="3">
        <v>45.212234000000002</v>
      </c>
      <c r="C776" s="11">
        <f t="shared" si="37"/>
        <v>-8.4903767353027623E-3</v>
      </c>
      <c r="D776" s="3">
        <v>86.269997000000004</v>
      </c>
      <c r="E776" s="58">
        <f t="shared" si="36"/>
        <v>10862.69997</v>
      </c>
      <c r="F776" s="11">
        <f t="shared" si="38"/>
        <v>-2.1169167050164137E-4</v>
      </c>
      <c r="G776" s="11">
        <f>B776/MAX($B$2:B776)-1</f>
        <v>-3.5649555514214448E-2</v>
      </c>
      <c r="H776" s="11">
        <f>E776/MAX($E$2:E776)-1</f>
        <v>-2.3053344131094278E-3</v>
      </c>
    </row>
    <row r="777" spans="1:8" x14ac:dyDescent="0.25">
      <c r="A777" s="1">
        <v>41673</v>
      </c>
      <c r="B777" s="3">
        <v>44.589008</v>
      </c>
      <c r="C777" s="11">
        <f t="shared" si="37"/>
        <v>-1.3784454888913529E-2</v>
      </c>
      <c r="D777" s="3">
        <v>84.290001000000004</v>
      </c>
      <c r="E777" s="58">
        <f t="shared" si="36"/>
        <v>10842.900009999999</v>
      </c>
      <c r="F777" s="11">
        <f t="shared" si="38"/>
        <v>-1.8227475723975356E-3</v>
      </c>
      <c r="G777" s="11">
        <f>B777/MAX($B$2:B777)-1</f>
        <v>-4.8942600713332451E-2</v>
      </c>
      <c r="H777" s="11">
        <f>E777/MAX($E$2:E777)-1</f>
        <v>-4.1238799428019446E-3</v>
      </c>
    </row>
    <row r="778" spans="1:8" x14ac:dyDescent="0.25">
      <c r="A778" s="1">
        <v>41674</v>
      </c>
      <c r="B778" s="3">
        <v>44.673994</v>
      </c>
      <c r="C778" s="11">
        <f t="shared" si="37"/>
        <v>1.9059854392813734E-3</v>
      </c>
      <c r="D778" s="3">
        <v>84.910004000000001</v>
      </c>
      <c r="E778" s="58">
        <f t="shared" si="36"/>
        <v>10849.100039999999</v>
      </c>
      <c r="F778" s="11">
        <f t="shared" si="38"/>
        <v>5.7180551275783369E-4</v>
      </c>
      <c r="G778" s="11">
        <f>B778/MAX($B$2:B778)-1</f>
        <v>-4.712989915837118E-2</v>
      </c>
      <c r="H778" s="11">
        <f>E778/MAX($E$2:E778)-1</f>
        <v>-3.5544324873293398E-3</v>
      </c>
    </row>
    <row r="779" spans="1:8" x14ac:dyDescent="0.25">
      <c r="A779" s="1">
        <v>41675</v>
      </c>
      <c r="B779" s="3">
        <v>44.919505999999998</v>
      </c>
      <c r="C779" s="11">
        <f t="shared" si="37"/>
        <v>5.4956357830911193E-3</v>
      </c>
      <c r="D779" s="3">
        <v>84.690002000000007</v>
      </c>
      <c r="E779" s="58">
        <f t="shared" si="36"/>
        <v>10846.900020000001</v>
      </c>
      <c r="F779" s="11">
        <f t="shared" si="38"/>
        <v>-2.0278364029155025E-4</v>
      </c>
      <c r="G779" s="11">
        <f>B779/MAX($B$2:B779)-1</f>
        <v>-4.1893272135548276E-2</v>
      </c>
      <c r="H779" s="11">
        <f>E779/MAX($E$2:E779)-1</f>
        <v>-3.7564953468619544E-3</v>
      </c>
    </row>
    <row r="780" spans="1:8" x14ac:dyDescent="0.25">
      <c r="A780" s="1">
        <v>41676</v>
      </c>
      <c r="B780" s="3">
        <v>45.193348</v>
      </c>
      <c r="C780" s="11">
        <f t="shared" si="37"/>
        <v>6.0962825370341764E-3</v>
      </c>
      <c r="D780" s="3">
        <v>85.769997000000004</v>
      </c>
      <c r="E780" s="58">
        <f t="shared" si="36"/>
        <v>10857.69997</v>
      </c>
      <c r="F780" s="11">
        <f t="shared" si="38"/>
        <v>9.9567157253088756E-4</v>
      </c>
      <c r="G780" s="11">
        <f>B780/MAX($B$2:B780)-1</f>
        <v>-3.6052382821853302E-2</v>
      </c>
      <c r="H780" s="11">
        <f>E780/MAX($E$2:E780)-1</f>
        <v>-2.7645640099602797E-3</v>
      </c>
    </row>
    <row r="781" spans="1:8" x14ac:dyDescent="0.25">
      <c r="A781" s="1">
        <v>41677</v>
      </c>
      <c r="B781" s="3">
        <v>46.165958000000003</v>
      </c>
      <c r="C781" s="11">
        <f t="shared" si="37"/>
        <v>2.1521087572445464E-2</v>
      </c>
      <c r="D781" s="3">
        <v>87.300003000000004</v>
      </c>
      <c r="E781" s="58">
        <f t="shared" si="36"/>
        <v>10873.000029999999</v>
      </c>
      <c r="F781" s="11">
        <f t="shared" si="38"/>
        <v>1.4091437452014596E-3</v>
      </c>
      <c r="G781" s="11">
        <f>B781/MAX($B$2:B781)-1</f>
        <v>-1.530718173731227E-2</v>
      </c>
      <c r="H781" s="11">
        <f>E781/MAX($E$2:E781)-1</f>
        <v>-1.3593159328416649E-3</v>
      </c>
    </row>
    <row r="782" spans="1:8" x14ac:dyDescent="0.25">
      <c r="A782" s="1">
        <v>41680</v>
      </c>
      <c r="B782" s="3">
        <v>45.986545999999997</v>
      </c>
      <c r="C782" s="11">
        <f t="shared" si="37"/>
        <v>-3.8862401599032417E-3</v>
      </c>
      <c r="D782" s="3">
        <v>87.800003000000004</v>
      </c>
      <c r="E782" s="58">
        <f t="shared" si="36"/>
        <v>10878.000029999999</v>
      </c>
      <c r="F782" s="11">
        <f t="shared" si="38"/>
        <v>4.5985468465045156E-4</v>
      </c>
      <c r="G782" s="11">
        <f>B782/MAX($B$2:B782)-1</f>
        <v>-1.9133934512813089E-2</v>
      </c>
      <c r="H782" s="11">
        <f>E782/MAX($E$2:E782)-1</f>
        <v>-9.0008633599081289E-4</v>
      </c>
    </row>
    <row r="783" spans="1:8" x14ac:dyDescent="0.25">
      <c r="A783" s="1">
        <v>41681</v>
      </c>
      <c r="B783" s="3">
        <v>46.175403000000003</v>
      </c>
      <c r="C783" s="11">
        <f t="shared" si="37"/>
        <v>4.1067881027639225E-3</v>
      </c>
      <c r="D783" s="3">
        <v>88.800003000000004</v>
      </c>
      <c r="E783" s="58">
        <f t="shared" si="36"/>
        <v>10888.000029999999</v>
      </c>
      <c r="F783" s="11">
        <f t="shared" si="38"/>
        <v>9.1928663103708419E-4</v>
      </c>
      <c r="G783" s="11">
        <f>B783/MAX($B$2:B783)-1</f>
        <v>-1.5105725424665373E-2</v>
      </c>
      <c r="H783" s="11">
        <f>E783/MAX($E$2:E783)-1</f>
        <v>0</v>
      </c>
    </row>
    <row r="784" spans="1:8" x14ac:dyDescent="0.25">
      <c r="A784" s="1">
        <v>41682</v>
      </c>
      <c r="B784" s="3">
        <v>47.20467</v>
      </c>
      <c r="C784" s="11">
        <f t="shared" si="37"/>
        <v>2.2290373946492619E-2</v>
      </c>
      <c r="D784" s="3">
        <v>88.970000999999996</v>
      </c>
      <c r="E784" s="58">
        <f t="shared" si="36"/>
        <v>10889.70001</v>
      </c>
      <c r="F784" s="11">
        <f t="shared" si="38"/>
        <v>1.5613335739504336E-4</v>
      </c>
      <c r="G784" s="11">
        <f>B784/MAX($B$2:B784)-1</f>
        <v>0</v>
      </c>
      <c r="H784" s="11">
        <f>E784/MAX($E$2:E784)-1</f>
        <v>0</v>
      </c>
    </row>
    <row r="785" spans="1:8" x14ac:dyDescent="0.25">
      <c r="A785" s="1">
        <v>41683</v>
      </c>
      <c r="B785" s="3">
        <v>47.280211000000001</v>
      </c>
      <c r="C785" s="11">
        <f t="shared" si="37"/>
        <v>1.6002865818149177E-3</v>
      </c>
      <c r="D785" s="3">
        <v>89.629997000000003</v>
      </c>
      <c r="E785" s="58">
        <f t="shared" si="36"/>
        <v>10896.29997</v>
      </c>
      <c r="F785" s="11">
        <f t="shared" si="38"/>
        <v>6.0607362865265516E-4</v>
      </c>
      <c r="G785" s="11">
        <f>B785/MAX($B$2:B785)-1</f>
        <v>0</v>
      </c>
      <c r="H785" s="11">
        <f>E785/MAX($E$2:E785)-1</f>
        <v>0</v>
      </c>
    </row>
    <row r="786" spans="1:8" x14ac:dyDescent="0.25">
      <c r="A786" s="1">
        <v>41684</v>
      </c>
      <c r="B786" s="3">
        <v>47.497396000000002</v>
      </c>
      <c r="C786" s="11">
        <f t="shared" si="37"/>
        <v>4.5935708704853417E-3</v>
      </c>
      <c r="D786" s="3">
        <v>89.809997999999993</v>
      </c>
      <c r="E786" s="58">
        <f t="shared" si="36"/>
        <v>10898.099979999999</v>
      </c>
      <c r="F786" s="11">
        <f t="shared" si="38"/>
        <v>1.6519460779850574E-4</v>
      </c>
      <c r="G786" s="11">
        <f>B786/MAX($B$2:B786)-1</f>
        <v>0</v>
      </c>
      <c r="H786" s="11">
        <f>E786/MAX($E$2:E786)-1</f>
        <v>0</v>
      </c>
    </row>
    <row r="787" spans="1:8" x14ac:dyDescent="0.25">
      <c r="A787" s="1">
        <v>41688</v>
      </c>
      <c r="B787" s="3">
        <v>47.799565999999999</v>
      </c>
      <c r="C787" s="11">
        <f t="shared" si="37"/>
        <v>6.3618224460136024E-3</v>
      </c>
      <c r="D787" s="3">
        <v>90.25</v>
      </c>
      <c r="E787" s="58">
        <f t="shared" si="36"/>
        <v>10902.5</v>
      </c>
      <c r="F787" s="11">
        <f t="shared" si="38"/>
        <v>4.0374193740888678E-4</v>
      </c>
      <c r="G787" s="11">
        <f>B787/MAX($B$2:B787)-1</f>
        <v>0</v>
      </c>
      <c r="H787" s="11">
        <f>E787/MAX($E$2:E787)-1</f>
        <v>0</v>
      </c>
    </row>
    <row r="788" spans="1:8" x14ac:dyDescent="0.25">
      <c r="A788" s="1">
        <v>41689</v>
      </c>
      <c r="B788" s="3">
        <v>48.120621999999997</v>
      </c>
      <c r="C788" s="11">
        <f t="shared" si="37"/>
        <v>6.7167137040532688E-3</v>
      </c>
      <c r="D788" s="3">
        <v>89.629997000000003</v>
      </c>
      <c r="E788" s="58">
        <f t="shared" si="36"/>
        <v>10896.29997</v>
      </c>
      <c r="F788" s="11">
        <f t="shared" si="38"/>
        <v>-5.6867966062829349E-4</v>
      </c>
      <c r="G788" s="11">
        <f>B788/MAX($B$2:B788)-1</f>
        <v>0</v>
      </c>
      <c r="H788" s="11">
        <f>E788/MAX($E$2:E788)-1</f>
        <v>-5.6867966062834618E-4</v>
      </c>
    </row>
    <row r="789" spans="1:8" x14ac:dyDescent="0.25">
      <c r="A789" s="1">
        <v>41690</v>
      </c>
      <c r="B789" s="3">
        <v>48.602207999999997</v>
      </c>
      <c r="C789" s="11">
        <f t="shared" si="37"/>
        <v>1.0007892250436832E-2</v>
      </c>
      <c r="D789" s="3">
        <v>90.050003000000004</v>
      </c>
      <c r="E789" s="58">
        <f t="shared" si="36"/>
        <v>10900.500029999999</v>
      </c>
      <c r="F789" s="11">
        <f t="shared" si="38"/>
        <v>3.8545744991996692E-4</v>
      </c>
      <c r="G789" s="11">
        <f>B789/MAX($B$2:B789)-1</f>
        <v>0</v>
      </c>
      <c r="H789" s="11">
        <f>E789/MAX($E$2:E789)-1</f>
        <v>-1.8344141252013557E-4</v>
      </c>
    </row>
    <row r="790" spans="1:8" x14ac:dyDescent="0.25">
      <c r="A790" s="1">
        <v>41691</v>
      </c>
      <c r="B790" s="3">
        <v>48.857163999999997</v>
      </c>
      <c r="C790" s="11">
        <f t="shared" si="37"/>
        <v>5.2457699041162896E-3</v>
      </c>
      <c r="D790" s="3">
        <v>89.93</v>
      </c>
      <c r="E790" s="58">
        <f t="shared" si="36"/>
        <v>10899.3</v>
      </c>
      <c r="F790" s="11">
        <f t="shared" si="38"/>
        <v>-1.1008944513529531E-4</v>
      </c>
      <c r="G790" s="11">
        <f>B790/MAX($B$2:B790)-1</f>
        <v>0</v>
      </c>
      <c r="H790" s="11">
        <f>E790/MAX($E$2:E790)-1</f>
        <v>-2.9351066269212023E-4</v>
      </c>
    </row>
    <row r="791" spans="1:8" x14ac:dyDescent="0.25">
      <c r="A791" s="1">
        <v>41694</v>
      </c>
      <c r="B791" s="3">
        <v>48.866605999999997</v>
      </c>
      <c r="C791" s="11">
        <f t="shared" si="37"/>
        <v>1.9325722630973732E-4</v>
      </c>
      <c r="D791" s="3">
        <v>90.410004000000001</v>
      </c>
      <c r="E791" s="58">
        <f t="shared" si="36"/>
        <v>10904.100039999999</v>
      </c>
      <c r="F791" s="11">
        <f t="shared" si="38"/>
        <v>4.4039892470159377E-4</v>
      </c>
      <c r="G791" s="11">
        <f>B791/MAX($B$2:B791)-1</f>
        <v>0</v>
      </c>
      <c r="H791" s="11">
        <f>E791/MAX($E$2:E791)-1</f>
        <v>0</v>
      </c>
    </row>
    <row r="792" spans="1:8" x14ac:dyDescent="0.25">
      <c r="A792" s="1">
        <v>41695</v>
      </c>
      <c r="B792" s="3">
        <v>49.555931000000001</v>
      </c>
      <c r="C792" s="11">
        <f t="shared" si="37"/>
        <v>1.4106258985942338E-2</v>
      </c>
      <c r="D792" s="3">
        <v>90.309997999999993</v>
      </c>
      <c r="E792" s="58">
        <f t="shared" si="36"/>
        <v>10903.099979999999</v>
      </c>
      <c r="F792" s="11">
        <f t="shared" si="38"/>
        <v>-9.17141255428452E-5</v>
      </c>
      <c r="G792" s="11">
        <f>B792/MAX($B$2:B792)-1</f>
        <v>0</v>
      </c>
      <c r="H792" s="11">
        <f>E792/MAX($E$2:E792)-1</f>
        <v>-9.1714125542874392E-5</v>
      </c>
    </row>
    <row r="793" spans="1:8" x14ac:dyDescent="0.25">
      <c r="A793" s="1">
        <v>41696</v>
      </c>
      <c r="B793" s="3">
        <v>48.715521000000003</v>
      </c>
      <c r="C793" s="11">
        <f t="shared" si="37"/>
        <v>-1.6958817704383327E-2</v>
      </c>
      <c r="D793" s="3">
        <v>90.230002999999996</v>
      </c>
      <c r="E793" s="58">
        <f t="shared" si="36"/>
        <v>10902.30003</v>
      </c>
      <c r="F793" s="11">
        <f t="shared" si="38"/>
        <v>-7.3369041966605587E-5</v>
      </c>
      <c r="G793" s="11">
        <f>B793/MAX($B$2:B793)-1</f>
        <v>-1.6958817704383344E-2</v>
      </c>
      <c r="H793" s="11">
        <f>E793/MAX($E$2:E793)-1</f>
        <v>-1.6507643853191922E-4</v>
      </c>
    </row>
    <row r="794" spans="1:8" x14ac:dyDescent="0.25">
      <c r="A794" s="1">
        <v>41697</v>
      </c>
      <c r="B794" s="3">
        <v>48.772179000000001</v>
      </c>
      <c r="C794" s="11">
        <f t="shared" si="37"/>
        <v>1.1630379566298543E-3</v>
      </c>
      <c r="D794" s="3">
        <v>90.440002000000007</v>
      </c>
      <c r="E794" s="58">
        <f t="shared" si="36"/>
        <v>10904.400020000001</v>
      </c>
      <c r="F794" s="11">
        <f t="shared" si="38"/>
        <v>1.9261898812379468E-4</v>
      </c>
      <c r="G794" s="11">
        <f>B794/MAX($B$2:B794)-1</f>
        <v>-1.5815503496443228E-2</v>
      </c>
      <c r="H794" s="11">
        <f>E794/MAX($E$2:E794)-1</f>
        <v>0</v>
      </c>
    </row>
    <row r="795" spans="1:8" x14ac:dyDescent="0.25">
      <c r="A795" s="1">
        <v>41698</v>
      </c>
      <c r="B795" s="3">
        <v>49.206547999999998</v>
      </c>
      <c r="C795" s="11">
        <f t="shared" si="37"/>
        <v>8.9060814773110029E-3</v>
      </c>
      <c r="D795" s="3">
        <v>90.339995999999999</v>
      </c>
      <c r="E795" s="58">
        <f t="shared" si="36"/>
        <v>10903.399960000001</v>
      </c>
      <c r="F795" s="11">
        <f t="shared" si="38"/>
        <v>-9.1711602487626199E-5</v>
      </c>
      <c r="G795" s="11">
        <f>B795/MAX($B$2:B795)-1</f>
        <v>-7.0502761818762583E-3</v>
      </c>
      <c r="H795" s="11">
        <f>E795/MAX($E$2:E795)-1</f>
        <v>-9.1711602487665189E-5</v>
      </c>
    </row>
    <row r="796" spans="1:8" x14ac:dyDescent="0.25">
      <c r="A796" s="1">
        <v>41701</v>
      </c>
      <c r="B796" s="3">
        <v>48.800505999999999</v>
      </c>
      <c r="C796" s="11">
        <f t="shared" si="37"/>
        <v>-8.2517879530992367E-3</v>
      </c>
      <c r="D796" s="3">
        <v>89.669998000000007</v>
      </c>
      <c r="E796" s="58">
        <f t="shared" si="36"/>
        <v>10896.699979999999</v>
      </c>
      <c r="F796" s="11">
        <f t="shared" si="38"/>
        <v>-6.1448539213278871E-4</v>
      </c>
      <c r="G796" s="11">
        <f>B796/MAX($B$2:B796)-1</f>
        <v>-1.5243886750911817E-2</v>
      </c>
      <c r="H796" s="11">
        <f>E796/MAX($E$2:E796)-1</f>
        <v>-7.0614063918039705E-4</v>
      </c>
    </row>
    <row r="797" spans="1:8" x14ac:dyDescent="0.25">
      <c r="A797" s="1">
        <v>41702</v>
      </c>
      <c r="B797" s="3">
        <v>49.055463000000003</v>
      </c>
      <c r="C797" s="11">
        <f t="shared" si="37"/>
        <v>5.2244745167192436E-3</v>
      </c>
      <c r="D797" s="3">
        <v>90.809997999999993</v>
      </c>
      <c r="E797" s="58">
        <f t="shared" si="36"/>
        <v>10908.099979999999</v>
      </c>
      <c r="F797" s="11">
        <f t="shared" si="38"/>
        <v>1.046188297459176E-3</v>
      </c>
      <c r="G797" s="11">
        <f>B797/MAX($B$2:B797)-1</f>
        <v>-1.0099053532058533E-2</v>
      </c>
      <c r="H797" s="11">
        <f>E797/MAX($E$2:E797)-1</f>
        <v>0</v>
      </c>
    </row>
    <row r="798" spans="1:8" x14ac:dyDescent="0.25">
      <c r="A798" s="1">
        <v>41703</v>
      </c>
      <c r="B798" s="3">
        <v>49.178220000000003</v>
      </c>
      <c r="C798" s="11">
        <f t="shared" si="37"/>
        <v>2.502412422445182E-3</v>
      </c>
      <c r="D798" s="3">
        <v>91.059997999999993</v>
      </c>
      <c r="E798" s="58">
        <f t="shared" si="36"/>
        <v>10910.599979999999</v>
      </c>
      <c r="F798" s="11">
        <f t="shared" si="38"/>
        <v>2.2918748495006003E-4</v>
      </c>
      <c r="G798" s="11">
        <f>B798/MAX($B$2:B798)-1</f>
        <v>-7.6219131066268542E-3</v>
      </c>
      <c r="H798" s="11">
        <f>E798/MAX($E$2:E798)-1</f>
        <v>0</v>
      </c>
    </row>
    <row r="799" spans="1:8" x14ac:dyDescent="0.25">
      <c r="A799" s="1">
        <v>41704</v>
      </c>
      <c r="B799" s="3">
        <v>49.102676000000002</v>
      </c>
      <c r="C799" s="11">
        <f t="shared" si="37"/>
        <v>-1.536127171743929E-3</v>
      </c>
      <c r="D799" s="3">
        <v>90.980002999999996</v>
      </c>
      <c r="E799" s="58">
        <f t="shared" si="36"/>
        <v>10909.80003</v>
      </c>
      <c r="F799" s="11">
        <f t="shared" si="38"/>
        <v>-7.3318607726897579E-5</v>
      </c>
      <c r="G799" s="11">
        <f>B799/MAX($B$2:B799)-1</f>
        <v>-9.1463320505470458E-3</v>
      </c>
      <c r="H799" s="11">
        <f>E799/MAX($E$2:E799)-1</f>
        <v>-7.3318607726857721E-5</v>
      </c>
    </row>
    <row r="800" spans="1:8" x14ac:dyDescent="0.25">
      <c r="A800" s="1">
        <v>41705</v>
      </c>
      <c r="B800" s="3">
        <v>49.376519000000002</v>
      </c>
      <c r="C800" s="11">
        <f t="shared" si="37"/>
        <v>5.5769465598982703E-3</v>
      </c>
      <c r="D800" s="3">
        <v>90.529999000000004</v>
      </c>
      <c r="E800" s="58">
        <f t="shared" si="36"/>
        <v>10905.29999</v>
      </c>
      <c r="F800" s="11">
        <f t="shared" si="38"/>
        <v>-4.124768545368845E-4</v>
      </c>
      <c r="G800" s="11">
        <f>B800/MAX($B$2:B800)-1</f>
        <v>-3.620394095713797E-3</v>
      </c>
      <c r="H800" s="11">
        <f>E800/MAX($E$2:E800)-1</f>
        <v>-4.8576522003507261E-4</v>
      </c>
    </row>
    <row r="801" spans="1:8" x14ac:dyDescent="0.25">
      <c r="A801" s="1">
        <v>41708</v>
      </c>
      <c r="B801" s="3">
        <v>49.555931000000001</v>
      </c>
      <c r="C801" s="11">
        <f t="shared" si="37"/>
        <v>3.6335489749692407E-3</v>
      </c>
      <c r="D801" s="3">
        <v>90.610000999999997</v>
      </c>
      <c r="E801" s="58">
        <f t="shared" si="36"/>
        <v>10906.10001</v>
      </c>
      <c r="F801" s="11">
        <f t="shared" si="38"/>
        <v>7.3360659563165872E-5</v>
      </c>
      <c r="G801" s="11">
        <f>B801/MAX($B$2:B801)-1</f>
        <v>0</v>
      </c>
      <c r="H801" s="11">
        <f>E801/MAX($E$2:E801)-1</f>
        <v>-4.1244019652886266E-4</v>
      </c>
    </row>
    <row r="802" spans="1:8" x14ac:dyDescent="0.25">
      <c r="A802" s="1">
        <v>41709</v>
      </c>
      <c r="B802" s="3">
        <v>50.037517000000001</v>
      </c>
      <c r="C802" s="11">
        <f t="shared" si="37"/>
        <v>9.7180295129557764E-3</v>
      </c>
      <c r="D802" s="3">
        <v>90.220000999999996</v>
      </c>
      <c r="E802" s="58">
        <f t="shared" si="36"/>
        <v>10902.20001</v>
      </c>
      <c r="F802" s="11">
        <f t="shared" si="38"/>
        <v>-3.5759804113511299E-4</v>
      </c>
      <c r="G802" s="11">
        <f>B802/MAX($B$2:B802)-1</f>
        <v>0</v>
      </c>
      <c r="H802" s="11">
        <f>E802/MAX($E$2:E802)-1</f>
        <v>-7.6989074985756023E-4</v>
      </c>
    </row>
    <row r="803" spans="1:8" x14ac:dyDescent="0.25">
      <c r="A803" s="1">
        <v>41710</v>
      </c>
      <c r="B803" s="3">
        <v>50.037517000000001</v>
      </c>
      <c r="C803" s="11">
        <f t="shared" si="37"/>
        <v>0</v>
      </c>
      <c r="D803" s="3">
        <v>90.559997999999993</v>
      </c>
      <c r="E803" s="58">
        <f t="shared" si="36"/>
        <v>10905.599979999999</v>
      </c>
      <c r="F803" s="11">
        <f t="shared" si="38"/>
        <v>3.1186090852121276E-4</v>
      </c>
      <c r="G803" s="11">
        <f>B803/MAX($B$2:B803)-1</f>
        <v>0</v>
      </c>
      <c r="H803" s="11">
        <f>E803/MAX($E$2:E803)-1</f>
        <v>-4.5826994016506806E-4</v>
      </c>
    </row>
    <row r="804" spans="1:8" x14ac:dyDescent="0.25">
      <c r="A804" s="1">
        <v>41711</v>
      </c>
      <c r="B804" s="3">
        <v>49.352333000000002</v>
      </c>
      <c r="C804" s="11">
        <f t="shared" si="37"/>
        <v>-1.3693405290274487E-2</v>
      </c>
      <c r="D804" s="3">
        <v>89.279999000000004</v>
      </c>
      <c r="E804" s="58">
        <f t="shared" si="36"/>
        <v>10892.79999</v>
      </c>
      <c r="F804" s="11">
        <f t="shared" si="38"/>
        <v>-1.1737080053801428E-3</v>
      </c>
      <c r="G804" s="11">
        <f>B804/MAX($B$2:B804)-1</f>
        <v>-1.3693405290274518E-2</v>
      </c>
      <c r="H804" s="11">
        <f>E804/MAX($E$2:E804)-1</f>
        <v>-1.6314400704477983E-3</v>
      </c>
    </row>
    <row r="805" spans="1:8" x14ac:dyDescent="0.25">
      <c r="A805" s="1">
        <v>41712</v>
      </c>
      <c r="B805" s="3">
        <v>49.847189</v>
      </c>
      <c r="C805" s="11">
        <f t="shared" si="37"/>
        <v>1.0027003181389594E-2</v>
      </c>
      <c r="D805" s="3">
        <v>88.669998000000007</v>
      </c>
      <c r="E805" s="58">
        <f t="shared" si="36"/>
        <v>10886.699979999999</v>
      </c>
      <c r="F805" s="11">
        <f t="shared" si="38"/>
        <v>-5.6000385627204665E-4</v>
      </c>
      <c r="G805" s="11">
        <f>B805/MAX($B$2:B805)-1</f>
        <v>-3.8037059272945095E-3</v>
      </c>
      <c r="H805" s="11">
        <f>E805/MAX($E$2:E805)-1</f>
        <v>-2.1905303139891918E-3</v>
      </c>
    </row>
    <row r="806" spans="1:8" x14ac:dyDescent="0.25">
      <c r="A806" s="1">
        <v>41715</v>
      </c>
      <c r="B806" s="3">
        <v>50.170748000000003</v>
      </c>
      <c r="C806" s="11">
        <f t="shared" si="37"/>
        <v>6.4910179789677419E-3</v>
      </c>
      <c r="D806" s="3">
        <v>89.449996999999996</v>
      </c>
      <c r="E806" s="58">
        <f t="shared" si="36"/>
        <v>10894.499970000001</v>
      </c>
      <c r="F806" s="11">
        <f t="shared" si="38"/>
        <v>7.1646963858017004E-4</v>
      </c>
      <c r="G806" s="11">
        <f>B806/MAX($B$2:B806)-1</f>
        <v>0</v>
      </c>
      <c r="H806" s="11">
        <f>E806/MAX($E$2:E806)-1</f>
        <v>-1.4756301238714187E-3</v>
      </c>
    </row>
    <row r="807" spans="1:8" x14ac:dyDescent="0.25">
      <c r="A807" s="1">
        <v>41716</v>
      </c>
      <c r="B807" s="3">
        <v>50.218330000000002</v>
      </c>
      <c r="C807" s="11">
        <f t="shared" si="37"/>
        <v>9.4840124767520823E-4</v>
      </c>
      <c r="D807" s="3">
        <v>90.529999000000004</v>
      </c>
      <c r="E807" s="58">
        <f t="shared" si="36"/>
        <v>10905.29999</v>
      </c>
      <c r="F807" s="11">
        <f t="shared" si="38"/>
        <v>9.913277369074853E-4</v>
      </c>
      <c r="G807" s="11">
        <f>B807/MAX($B$2:B807)-1</f>
        <v>0</v>
      </c>
      <c r="H807" s="11">
        <f>E807/MAX($E$2:E807)-1</f>
        <v>-4.8576522003507261E-4</v>
      </c>
    </row>
    <row r="808" spans="1:8" x14ac:dyDescent="0.25">
      <c r="A808" s="1">
        <v>41717</v>
      </c>
      <c r="B808" s="3">
        <v>49.780574000000001</v>
      </c>
      <c r="C808" s="11">
        <f t="shared" si="37"/>
        <v>-8.7170561028214241E-3</v>
      </c>
      <c r="D808" s="3">
        <v>90.040001000000004</v>
      </c>
      <c r="E808" s="58">
        <f t="shared" si="36"/>
        <v>10900.400009999999</v>
      </c>
      <c r="F808" s="11">
        <f t="shared" si="38"/>
        <v>-4.4932097278326606E-4</v>
      </c>
      <c r="G808" s="11">
        <f>B808/MAX($B$2:B808)-1</f>
        <v>-8.7170561028214744E-3</v>
      </c>
      <c r="H808" s="11">
        <f>E808/MAX($E$2:E808)-1</f>
        <v>-9.3486792831709575E-4</v>
      </c>
    </row>
    <row r="809" spans="1:8" x14ac:dyDescent="0.25">
      <c r="A809" s="1">
        <v>41718</v>
      </c>
      <c r="B809" s="3">
        <v>49.999451999999998</v>
      </c>
      <c r="C809" s="11">
        <f t="shared" si="37"/>
        <v>4.3968556891287869E-3</v>
      </c>
      <c r="D809" s="3">
        <v>90.290001000000004</v>
      </c>
      <c r="E809" s="58">
        <f t="shared" si="36"/>
        <v>10902.900009999999</v>
      </c>
      <c r="F809" s="11">
        <f t="shared" si="38"/>
        <v>2.2934938146366247E-4</v>
      </c>
      <c r="G809" s="11">
        <f>B809/MAX($B$2:B809)-1</f>
        <v>-4.3585280514107927E-3</v>
      </c>
      <c r="H809" s="11">
        <f>E809/MAX($E$2:E809)-1</f>
        <v>-7.0573295823461724E-4</v>
      </c>
    </row>
    <row r="810" spans="1:8" x14ac:dyDescent="0.25">
      <c r="A810" s="1">
        <v>41719</v>
      </c>
      <c r="B810" s="3">
        <v>50.218330000000002</v>
      </c>
      <c r="C810" s="11">
        <f t="shared" si="37"/>
        <v>4.3776079785835193E-3</v>
      </c>
      <c r="D810" s="3">
        <v>89</v>
      </c>
      <c r="E810" s="58">
        <f t="shared" si="36"/>
        <v>10890</v>
      </c>
      <c r="F810" s="11">
        <f t="shared" si="38"/>
        <v>-1.1831723658996837E-3</v>
      </c>
      <c r="G810" s="11">
        <f>B810/MAX($B$2:B810)-1</f>
        <v>0</v>
      </c>
      <c r="H810" s="11">
        <f>E810/MAX($E$2:E810)-1</f>
        <v>-1.8880703204003924E-3</v>
      </c>
    </row>
    <row r="811" spans="1:8" x14ac:dyDescent="0.25">
      <c r="A811" s="1">
        <v>41722</v>
      </c>
      <c r="B811" s="3">
        <v>49.866222</v>
      </c>
      <c r="C811" s="11">
        <f t="shared" si="37"/>
        <v>-7.0115433946131064E-3</v>
      </c>
      <c r="D811" s="3">
        <v>88.220000999999996</v>
      </c>
      <c r="E811" s="58">
        <f t="shared" si="36"/>
        <v>10882.20001</v>
      </c>
      <c r="F811" s="11">
        <f t="shared" si="38"/>
        <v>-7.162525252524816E-4</v>
      </c>
      <c r="G811" s="11">
        <f>B811/MAX($B$2:B811)-1</f>
        <v>-7.0115433946130734E-3</v>
      </c>
      <c r="H811" s="11">
        <f>E811/MAX($E$2:E811)-1</f>
        <v>-2.6029705105180545E-3</v>
      </c>
    </row>
    <row r="812" spans="1:8" x14ac:dyDescent="0.25">
      <c r="A812" s="1">
        <v>41723</v>
      </c>
      <c r="B812" s="3">
        <v>50.208810999999997</v>
      </c>
      <c r="C812" s="11">
        <f t="shared" si="37"/>
        <v>6.8701615293814862E-3</v>
      </c>
      <c r="D812" s="3">
        <v>88.510002</v>
      </c>
      <c r="E812" s="58">
        <f t="shared" si="36"/>
        <v>10885.10002</v>
      </c>
      <c r="F812" s="11">
        <f t="shared" si="38"/>
        <v>2.6649115044149823E-4</v>
      </c>
      <c r="G812" s="11">
        <f>B812/MAX($B$2:B812)-1</f>
        <v>-1.8955230092287945E-4</v>
      </c>
      <c r="H812" s="11">
        <f>E812/MAX($E$2:E812)-1</f>
        <v>-2.3371730286824155E-3</v>
      </c>
    </row>
    <row r="813" spans="1:8" x14ac:dyDescent="0.25">
      <c r="A813" s="1">
        <v>41724</v>
      </c>
      <c r="B813" s="3">
        <v>50.808349</v>
      </c>
      <c r="C813" s="11">
        <f t="shared" si="37"/>
        <v>1.1940892207146721E-2</v>
      </c>
      <c r="D813" s="3">
        <v>87.370002999999997</v>
      </c>
      <c r="E813" s="58">
        <f t="shared" si="36"/>
        <v>10873.70003</v>
      </c>
      <c r="F813" s="11">
        <f t="shared" si="38"/>
        <v>-1.0473022736634339E-3</v>
      </c>
      <c r="G813" s="11">
        <f>B813/MAX($B$2:B813)-1</f>
        <v>0</v>
      </c>
      <c r="H813" s="11">
        <f>E813/MAX($E$2:E813)-1</f>
        <v>-3.3820275757190377E-3</v>
      </c>
    </row>
    <row r="814" spans="1:8" x14ac:dyDescent="0.25">
      <c r="A814" s="1">
        <v>41725</v>
      </c>
      <c r="B814" s="3">
        <v>51.122394</v>
      </c>
      <c r="C814" s="11">
        <f t="shared" si="37"/>
        <v>6.180972343738233E-3</v>
      </c>
      <c r="D814" s="3">
        <v>86.879997000000003</v>
      </c>
      <c r="E814" s="58">
        <f t="shared" si="36"/>
        <v>10868.79997</v>
      </c>
      <c r="F814" s="11">
        <f t="shared" si="38"/>
        <v>-4.5063409754553799E-4</v>
      </c>
      <c r="G814" s="11">
        <f>B814/MAX($B$2:B814)-1</f>
        <v>0</v>
      </c>
      <c r="H814" s="11">
        <f>E814/MAX($E$2:E814)-1</f>
        <v>-3.831137616320035E-3</v>
      </c>
    </row>
    <row r="815" spans="1:8" x14ac:dyDescent="0.25">
      <c r="A815" s="1">
        <v>41726</v>
      </c>
      <c r="B815" s="3">
        <v>51.341271999999996</v>
      </c>
      <c r="C815" s="11">
        <f t="shared" si="37"/>
        <v>4.2814505126656738E-3</v>
      </c>
      <c r="D815" s="3">
        <v>87.050003000000004</v>
      </c>
      <c r="E815" s="58">
        <f t="shared" si="36"/>
        <v>10870.500029999999</v>
      </c>
      <c r="F815" s="11">
        <f t="shared" si="38"/>
        <v>1.5641653215550086E-4</v>
      </c>
      <c r="G815" s="11">
        <f>B815/MAX($B$2:B815)-1</f>
        <v>0</v>
      </c>
      <c r="H815" s="11">
        <f>E815/MAX($E$2:E815)-1</f>
        <v>-3.6753203374246812E-3</v>
      </c>
    </row>
    <row r="816" spans="1:8" x14ac:dyDescent="0.25">
      <c r="A816" s="1">
        <v>41729</v>
      </c>
      <c r="B816" s="3">
        <v>51.826608999999998</v>
      </c>
      <c r="C816" s="11">
        <f t="shared" si="37"/>
        <v>9.4531549588409355E-3</v>
      </c>
      <c r="D816" s="3">
        <v>87.669998000000007</v>
      </c>
      <c r="E816" s="58">
        <f t="shared" si="36"/>
        <v>10876.699979999999</v>
      </c>
      <c r="F816" s="11">
        <f t="shared" si="38"/>
        <v>5.7034634863987685E-4</v>
      </c>
      <c r="G816" s="11">
        <f>B816/MAX($B$2:B816)-1</f>
        <v>0</v>
      </c>
      <c r="H816" s="11">
        <f>E816/MAX($E$2:E816)-1</f>
        <v>-3.107070194319328E-3</v>
      </c>
    </row>
    <row r="817" spans="1:8" x14ac:dyDescent="0.25">
      <c r="A817" s="1">
        <v>41730</v>
      </c>
      <c r="B817" s="3">
        <v>51.160457000000001</v>
      </c>
      <c r="C817" s="11">
        <f t="shared" si="37"/>
        <v>-1.2853474553968923E-2</v>
      </c>
      <c r="D817" s="3">
        <v>89.209998999999996</v>
      </c>
      <c r="E817" s="58">
        <f t="shared" si="36"/>
        <v>10892.099990000001</v>
      </c>
      <c r="F817" s="11">
        <f t="shared" si="38"/>
        <v>1.4158715445234892E-3</v>
      </c>
      <c r="G817" s="11">
        <f>B817/MAX($B$2:B817)-1</f>
        <v>-1.2853474553968902E-2</v>
      </c>
      <c r="H817" s="11">
        <f>E817/MAX($E$2:E817)-1</f>
        <v>-1.6955978620708523E-3</v>
      </c>
    </row>
    <row r="818" spans="1:8" x14ac:dyDescent="0.25">
      <c r="A818" s="1">
        <v>41731</v>
      </c>
      <c r="B818" s="3">
        <v>51.131909</v>
      </c>
      <c r="C818" s="11">
        <f t="shared" si="37"/>
        <v>-5.5800908893367948E-4</v>
      </c>
      <c r="D818" s="3">
        <v>89.440002000000007</v>
      </c>
      <c r="E818" s="58">
        <f t="shared" si="36"/>
        <v>10894.400020000001</v>
      </c>
      <c r="F818" s="11">
        <f t="shared" si="38"/>
        <v>2.111649729723362E-4</v>
      </c>
      <c r="G818" s="11">
        <f>B818/MAX($B$2:B818)-1</f>
        <v>-1.3404311287277149E-2</v>
      </c>
      <c r="H818" s="11">
        <f>E818/MAX($E$2:E818)-1</f>
        <v>-1.4847909399752224E-3</v>
      </c>
    </row>
    <row r="819" spans="1:8" x14ac:dyDescent="0.25">
      <c r="A819" s="1">
        <v>41732</v>
      </c>
      <c r="B819" s="3">
        <v>51.169975000000001</v>
      </c>
      <c r="C819" s="11">
        <f t="shared" si="37"/>
        <v>7.4446663041664645E-4</v>
      </c>
      <c r="D819" s="3">
        <v>88.730002999999996</v>
      </c>
      <c r="E819" s="58">
        <f t="shared" si="36"/>
        <v>10887.30003</v>
      </c>
      <c r="F819" s="11">
        <f t="shared" si="38"/>
        <v>-6.5171005167484345E-4</v>
      </c>
      <c r="G819" s="11">
        <f>B819/MAX($B$2:B819)-1</f>
        <v>-1.2669823719317574E-2</v>
      </c>
      <c r="H819" s="11">
        <f>E819/MAX($E$2:E819)-1</f>
        <v>-2.1355333384698305E-3</v>
      </c>
    </row>
    <row r="820" spans="1:8" x14ac:dyDescent="0.25">
      <c r="A820" s="1">
        <v>41733</v>
      </c>
      <c r="B820" s="3">
        <v>51.112875000000003</v>
      </c>
      <c r="C820" s="11">
        <f t="shared" si="37"/>
        <v>-1.1158887609383895E-3</v>
      </c>
      <c r="D820" s="3">
        <v>86.370002999999997</v>
      </c>
      <c r="E820" s="58">
        <f t="shared" si="36"/>
        <v>10863.70003</v>
      </c>
      <c r="F820" s="11">
        <f t="shared" si="38"/>
        <v>-2.1676632346835732E-3</v>
      </c>
      <c r="G820" s="11">
        <f>B820/MAX($B$2:B820)-1</f>
        <v>-1.3771574366364447E-2</v>
      </c>
      <c r="H820" s="11">
        <f>E820/MAX($E$2:E820)-1</f>
        <v>-4.2985674560491738E-3</v>
      </c>
    </row>
    <row r="821" spans="1:8" x14ac:dyDescent="0.25">
      <c r="A821" s="1">
        <v>41736</v>
      </c>
      <c r="B821" s="3">
        <v>51.084327000000002</v>
      </c>
      <c r="C821" s="11">
        <f t="shared" si="37"/>
        <v>-5.5852855078100542E-4</v>
      </c>
      <c r="D821" s="3">
        <v>85.550003000000004</v>
      </c>
      <c r="E821" s="58">
        <f t="shared" si="36"/>
        <v>10855.500029999999</v>
      </c>
      <c r="F821" s="11">
        <f t="shared" si="38"/>
        <v>-7.5480729193152509E-4</v>
      </c>
      <c r="G821" s="11">
        <f>B821/MAX($B$2:B821)-1</f>
        <v>-1.4322411099672694E-2</v>
      </c>
      <c r="H821" s="11">
        <f>E821/MAX($E$2:E821)-1</f>
        <v>-5.0501301579199964E-3</v>
      </c>
    </row>
    <row r="822" spans="1:8" x14ac:dyDescent="0.25">
      <c r="A822" s="1">
        <v>41737</v>
      </c>
      <c r="B822" s="3">
        <v>49.123936</v>
      </c>
      <c r="C822" s="11">
        <f t="shared" si="37"/>
        <v>-3.8375586312412439E-2</v>
      </c>
      <c r="D822" s="3">
        <v>86.339995999999999</v>
      </c>
      <c r="E822" s="58">
        <f t="shared" si="36"/>
        <v>10863.399960000001</v>
      </c>
      <c r="F822" s="11">
        <f t="shared" si="38"/>
        <v>7.2773524740171779E-4</v>
      </c>
      <c r="G822" s="11">
        <f>B822/MAX($B$2:B822)-1</f>
        <v>-5.2148366488727782E-2</v>
      </c>
      <c r="H822" s="11">
        <f>E822/MAX($E$2:E822)-1</f>
        <v>-4.3260700682382636E-3</v>
      </c>
    </row>
    <row r="823" spans="1:8" x14ac:dyDescent="0.25">
      <c r="A823" s="1">
        <v>41738</v>
      </c>
      <c r="B823" s="3">
        <v>50.037519000000003</v>
      </c>
      <c r="C823" s="11">
        <f t="shared" si="37"/>
        <v>1.8597512218890659E-2</v>
      </c>
      <c r="D823" s="3">
        <v>87.82</v>
      </c>
      <c r="E823" s="58">
        <f t="shared" si="36"/>
        <v>10878.2</v>
      </c>
      <c r="F823" s="11">
        <f t="shared" si="38"/>
        <v>1.3623764249217683E-3</v>
      </c>
      <c r="G823" s="11">
        <f>B823/MAX($B$2:B823)-1</f>
        <v>-3.4520684152806402E-2</v>
      </c>
      <c r="H823" s="11">
        <f>E823/MAX($E$2:E823)-1</f>
        <v>-2.969587379189953E-3</v>
      </c>
    </row>
    <row r="824" spans="1:8" x14ac:dyDescent="0.25">
      <c r="A824" s="1">
        <v>41739</v>
      </c>
      <c r="B824" s="3">
        <v>49.552177</v>
      </c>
      <c r="C824" s="11">
        <f t="shared" si="37"/>
        <v>-9.6995616429344303E-3</v>
      </c>
      <c r="D824" s="3">
        <v>85.099997999999999</v>
      </c>
      <c r="E824" s="58">
        <f t="shared" si="36"/>
        <v>10850.999980000001</v>
      </c>
      <c r="F824" s="11">
        <f t="shared" si="38"/>
        <v>-2.5004155099189406E-3</v>
      </c>
      <c r="G824" s="11">
        <f>B824/MAX($B$2:B824)-1</f>
        <v>-4.3885410291844451E-2</v>
      </c>
      <c r="H824" s="11">
        <f>E824/MAX($E$2:E824)-1</f>
        <v>-5.4625776867679443E-3</v>
      </c>
    </row>
    <row r="825" spans="1:8" x14ac:dyDescent="0.25">
      <c r="A825" s="1">
        <v>41740</v>
      </c>
      <c r="B825" s="3">
        <v>48.714728000000001</v>
      </c>
      <c r="C825" s="11">
        <f t="shared" si="37"/>
        <v>-1.6900347284439177E-2</v>
      </c>
      <c r="D825" s="3">
        <v>84.110000999999997</v>
      </c>
      <c r="E825" s="58">
        <f t="shared" si="36"/>
        <v>10841.10001</v>
      </c>
      <c r="F825" s="11">
        <f t="shared" si="38"/>
        <v>-9.1235554494954426E-4</v>
      </c>
      <c r="G825" s="11">
        <f>B825/MAX($B$2:B825)-1</f>
        <v>-6.0044078901631326E-2</v>
      </c>
      <c r="H825" s="11">
        <f>E825/MAX($E$2:E825)-1</f>
        <v>-6.3699494186751915E-3</v>
      </c>
    </row>
    <row r="826" spans="1:8" x14ac:dyDescent="0.25">
      <c r="A826" s="1">
        <v>41743</v>
      </c>
      <c r="B826" s="3">
        <v>48.714728000000001</v>
      </c>
      <c r="C826" s="11">
        <f t="shared" si="37"/>
        <v>0</v>
      </c>
      <c r="D826" s="3">
        <v>84.769997000000004</v>
      </c>
      <c r="E826" s="58">
        <f t="shared" si="36"/>
        <v>10847.69997</v>
      </c>
      <c r="F826" s="11">
        <f t="shared" si="38"/>
        <v>6.0879062031635623E-4</v>
      </c>
      <c r="G826" s="11">
        <f>B826/MAX($B$2:B826)-1</f>
        <v>-6.0044078901631326E-2</v>
      </c>
      <c r="H826" s="11">
        <f>E826/MAX($E$2:E826)-1</f>
        <v>-5.7650367638168998E-3</v>
      </c>
    </row>
    <row r="827" spans="1:8" x14ac:dyDescent="0.25">
      <c r="A827" s="1">
        <v>41744</v>
      </c>
      <c r="B827" s="3">
        <v>49.181035999999999</v>
      </c>
      <c r="C827" s="11">
        <f t="shared" si="37"/>
        <v>9.572218077456944E-3</v>
      </c>
      <c r="D827" s="3">
        <v>85.050003000000004</v>
      </c>
      <c r="E827" s="58">
        <f t="shared" si="36"/>
        <v>10850.500029999999</v>
      </c>
      <c r="F827" s="11">
        <f t="shared" si="38"/>
        <v>2.5812476448863064E-4</v>
      </c>
      <c r="G827" s="11">
        <f>B827/MAX($B$2:B827)-1</f>
        <v>-5.1046615841680798E-2</v>
      </c>
      <c r="H827" s="11">
        <f>E827/MAX($E$2:E827)-1</f>
        <v>-5.5084000980851755E-3</v>
      </c>
    </row>
    <row r="828" spans="1:8" x14ac:dyDescent="0.25">
      <c r="A828" s="1">
        <v>41745</v>
      </c>
      <c r="B828" s="3">
        <v>49.866222</v>
      </c>
      <c r="C828" s="11">
        <f t="shared" si="37"/>
        <v>1.3931914732337108E-2</v>
      </c>
      <c r="D828" s="3">
        <v>86.18</v>
      </c>
      <c r="E828" s="58">
        <f t="shared" si="36"/>
        <v>10861.8</v>
      </c>
      <c r="F828" s="11">
        <f t="shared" si="38"/>
        <v>1.041423894636866E-3</v>
      </c>
      <c r="G828" s="11">
        <f>B828/MAX($B$2:B828)-1</f>
        <v>-3.7825878208624375E-2</v>
      </c>
      <c r="H828" s="11">
        <f>E828/MAX($E$2:E828)-1</f>
        <v>-4.4727127829315982E-3</v>
      </c>
    </row>
    <row r="829" spans="1:8" x14ac:dyDescent="0.25">
      <c r="A829" s="1">
        <v>41746</v>
      </c>
      <c r="B829" s="3">
        <v>49.999451999999998</v>
      </c>
      <c r="C829" s="11">
        <f t="shared" si="37"/>
        <v>2.6717484232111574E-3</v>
      </c>
      <c r="D829" s="3">
        <v>86.199996999999996</v>
      </c>
      <c r="E829" s="58">
        <f t="shared" si="36"/>
        <v>10861.999970000001</v>
      </c>
      <c r="F829" s="11">
        <f t="shared" si="38"/>
        <v>1.8410392384456119E-5</v>
      </c>
      <c r="G829" s="11">
        <f>B829/MAX($B$2:B829)-1</f>
        <v>-3.525519101587371E-2</v>
      </c>
      <c r="H829" s="11">
        <f>E829/MAX($E$2:E829)-1</f>
        <v>-4.4543847349445276E-3</v>
      </c>
    </row>
    <row r="830" spans="1:8" x14ac:dyDescent="0.25">
      <c r="A830" s="1">
        <v>41750</v>
      </c>
      <c r="B830" s="3">
        <v>50.008966999999998</v>
      </c>
      <c r="C830" s="11">
        <f t="shared" si="37"/>
        <v>1.9030208571086708E-4</v>
      </c>
      <c r="D830" s="3">
        <v>86.839995999999999</v>
      </c>
      <c r="E830" s="58">
        <f t="shared" si="36"/>
        <v>10868.399960000001</v>
      </c>
      <c r="F830" s="11">
        <f t="shared" si="38"/>
        <v>5.8920917120936877E-4</v>
      </c>
      <c r="G830" s="11">
        <f>B830/MAX($B$2:B830)-1</f>
        <v>-3.5071598066545251E-2</v>
      </c>
      <c r="H830" s="11">
        <f>E830/MAX($E$2:E830)-1</f>
        <v>-3.8678001280730845E-3</v>
      </c>
    </row>
    <row r="831" spans="1:8" x14ac:dyDescent="0.25">
      <c r="A831" s="1">
        <v>41751</v>
      </c>
      <c r="B831" s="3">
        <v>49.856704000000001</v>
      </c>
      <c r="C831" s="11">
        <f t="shared" si="37"/>
        <v>-3.0447139609981909E-3</v>
      </c>
      <c r="D831" s="3">
        <v>87.529999000000004</v>
      </c>
      <c r="E831" s="58">
        <f t="shared" si="36"/>
        <v>10875.29999</v>
      </c>
      <c r="F831" s="11">
        <f t="shared" si="38"/>
        <v>6.3487082048817767E-4</v>
      </c>
      <c r="G831" s="11">
        <f>B831/MAX($B$2:B831)-1</f>
        <v>-3.8009529043275814E-2</v>
      </c>
      <c r="H831" s="11">
        <f>E831/MAX($E$2:E831)-1</f>
        <v>-3.235384861025703E-3</v>
      </c>
    </row>
    <row r="832" spans="1:8" x14ac:dyDescent="0.25">
      <c r="A832" s="1">
        <v>41752</v>
      </c>
      <c r="B832" s="3">
        <v>51.845643000000003</v>
      </c>
      <c r="C832" s="11">
        <f t="shared" si="37"/>
        <v>3.9893110463138558E-2</v>
      </c>
      <c r="D832" s="3">
        <v>86.760002</v>
      </c>
      <c r="E832" s="58">
        <f t="shared" si="36"/>
        <v>10867.60002</v>
      </c>
      <c r="F832" s="11">
        <f t="shared" si="38"/>
        <v>-7.0802368735390319E-4</v>
      </c>
      <c r="G832" s="11">
        <f>B832/MAX($B$2:B832)-1</f>
        <v>0</v>
      </c>
      <c r="H832" s="11">
        <f>E832/MAX($E$2:E832)-1</f>
        <v>-3.9411178192603202E-3</v>
      </c>
    </row>
    <row r="833" spans="1:8" x14ac:dyDescent="0.25">
      <c r="A833" s="1">
        <v>41753</v>
      </c>
      <c r="B833" s="3">
        <v>51.217556999999999</v>
      </c>
      <c r="C833" s="11">
        <f t="shared" si="37"/>
        <v>-1.2114537763568738E-2</v>
      </c>
      <c r="D833" s="3">
        <v>87.589995999999999</v>
      </c>
      <c r="E833" s="58">
        <f t="shared" si="36"/>
        <v>10875.899960000001</v>
      </c>
      <c r="F833" s="11">
        <f t="shared" si="38"/>
        <v>7.6373256144191329E-4</v>
      </c>
      <c r="G833" s="11">
        <f>B833/MAX($B$2:B833)-1</f>
        <v>-1.2114537763568745E-2</v>
      </c>
      <c r="H833" s="11">
        <f>E833/MAX($E$2:E833)-1</f>
        <v>-3.1803952178254269E-3</v>
      </c>
    </row>
    <row r="834" spans="1:8" x14ac:dyDescent="0.25">
      <c r="A834" s="1">
        <v>41754</v>
      </c>
      <c r="B834" s="3">
        <v>50.989164000000002</v>
      </c>
      <c r="C834" s="11">
        <f t="shared" si="37"/>
        <v>-4.4592716517110912E-3</v>
      </c>
      <c r="D834" s="3">
        <v>86.190002000000007</v>
      </c>
      <c r="E834" s="58">
        <f t="shared" si="36"/>
        <v>10861.900020000001</v>
      </c>
      <c r="F834" s="11">
        <f t="shared" si="38"/>
        <v>-1.2872442787713631E-3</v>
      </c>
      <c r="G834" s="11">
        <f>B834/MAX($B$2:B834)-1</f>
        <v>-1.651978740045712E-2</v>
      </c>
      <c r="H834" s="11">
        <f>E834/MAX($E$2:E834)-1</f>
        <v>-4.4635455510484423E-3</v>
      </c>
    </row>
    <row r="835" spans="1:8" x14ac:dyDescent="0.25">
      <c r="A835" s="1">
        <v>41757</v>
      </c>
      <c r="B835" s="3">
        <v>52.721158000000003</v>
      </c>
      <c r="C835" s="11">
        <f t="shared" si="37"/>
        <v>3.3967883842927885E-2</v>
      </c>
      <c r="D835" s="3">
        <v>86.470000999999996</v>
      </c>
      <c r="E835" s="58">
        <f t="shared" ref="E835:E898" si="39">10000+(10*D835)</f>
        <v>10864.70001</v>
      </c>
      <c r="F835" s="11">
        <f t="shared" si="38"/>
        <v>2.577808665927607E-4</v>
      </c>
      <c r="G835" s="11">
        <f>B835/MAX($B$2:B835)-1</f>
        <v>0</v>
      </c>
      <c r="H835" s="11">
        <f>E835/MAX($E$2:E835)-1</f>
        <v>-4.2069153010958482E-3</v>
      </c>
    </row>
    <row r="836" spans="1:8" x14ac:dyDescent="0.25">
      <c r="A836" s="1">
        <v>41758</v>
      </c>
      <c r="B836" s="3">
        <v>52.426147</v>
      </c>
      <c r="C836" s="11">
        <f t="shared" ref="C836:C899" si="40">(B836-B835)/B835</f>
        <v>-5.5956851327127969E-3</v>
      </c>
      <c r="D836" s="3">
        <v>87.160004000000001</v>
      </c>
      <c r="E836" s="58">
        <f t="shared" si="39"/>
        <v>10871.600039999999</v>
      </c>
      <c r="F836" s="11">
        <f t="shared" ref="F836:F899" si="41">(E836-E835)/E835</f>
        <v>6.3508702436772366E-4</v>
      </c>
      <c r="G836" s="11">
        <f>B836/MAX($B$2:B836)-1</f>
        <v>-5.5956851327128021E-3</v>
      </c>
      <c r="H836" s="11">
        <f>E836/MAX($E$2:E836)-1</f>
        <v>-3.5745000340484667E-3</v>
      </c>
    </row>
    <row r="837" spans="1:8" x14ac:dyDescent="0.25">
      <c r="A837" s="1">
        <v>41759</v>
      </c>
      <c r="B837" s="3">
        <v>52.740188000000003</v>
      </c>
      <c r="C837" s="11">
        <f t="shared" si="40"/>
        <v>5.9901598337944451E-3</v>
      </c>
      <c r="D837" s="3">
        <v>87.389999000000003</v>
      </c>
      <c r="E837" s="58">
        <f t="shared" si="39"/>
        <v>10873.89999</v>
      </c>
      <c r="F837" s="11">
        <f t="shared" si="41"/>
        <v>2.1155579597651714E-4</v>
      </c>
      <c r="G837" s="11">
        <f>B837/MAX($B$2:B837)-1</f>
        <v>0</v>
      </c>
      <c r="H837" s="11">
        <f>E837/MAX($E$2:E837)-1</f>
        <v>-3.3637004442719221E-3</v>
      </c>
    </row>
    <row r="838" spans="1:8" x14ac:dyDescent="0.25">
      <c r="A838" s="1">
        <v>41760</v>
      </c>
      <c r="B838" s="3">
        <v>52.901969999999999</v>
      </c>
      <c r="C838" s="11">
        <f t="shared" si="40"/>
        <v>3.0675279352435224E-3</v>
      </c>
      <c r="D838" s="3">
        <v>87.650002000000001</v>
      </c>
      <c r="E838" s="58">
        <f t="shared" si="39"/>
        <v>10876.500019999999</v>
      </c>
      <c r="F838" s="11">
        <f t="shared" si="41"/>
        <v>2.3910740418715273E-4</v>
      </c>
      <c r="G838" s="11">
        <f>B838/MAX($B$2:B838)-1</f>
        <v>0</v>
      </c>
      <c r="H838" s="11">
        <f>E838/MAX($E$2:E838)-1</f>
        <v>-3.1253973257664436E-3</v>
      </c>
    </row>
    <row r="839" spans="1:8" x14ac:dyDescent="0.25">
      <c r="A839" s="1">
        <v>41761</v>
      </c>
      <c r="B839" s="3">
        <v>53.263596</v>
      </c>
      <c r="C839" s="11">
        <f t="shared" si="40"/>
        <v>6.8357756809434723E-3</v>
      </c>
      <c r="D839" s="3">
        <v>87.489998</v>
      </c>
      <c r="E839" s="58">
        <f t="shared" si="39"/>
        <v>10874.89998</v>
      </c>
      <c r="F839" s="11">
        <f t="shared" si="41"/>
        <v>-1.4710982366176223E-4</v>
      </c>
      <c r="G839" s="11">
        <f>B839/MAX($B$2:B839)-1</f>
        <v>0</v>
      </c>
      <c r="H839" s="11">
        <f>E839/MAX($E$2:E839)-1</f>
        <v>-3.2720473727787525E-3</v>
      </c>
    </row>
    <row r="840" spans="1:8" x14ac:dyDescent="0.25">
      <c r="A840" s="1">
        <v>41764</v>
      </c>
      <c r="B840" s="3">
        <v>53.158915</v>
      </c>
      <c r="C840" s="11">
        <f t="shared" si="40"/>
        <v>-1.9653385775905809E-3</v>
      </c>
      <c r="D840" s="3">
        <v>87.949996999999996</v>
      </c>
      <c r="E840" s="58">
        <f t="shared" si="39"/>
        <v>10879.499970000001</v>
      </c>
      <c r="F840" s="11">
        <f t="shared" si="41"/>
        <v>4.2299147656166454E-4</v>
      </c>
      <c r="G840" s="11">
        <f>B840/MAX($B$2:B840)-1</f>
        <v>-1.9653385775906251E-3</v>
      </c>
      <c r="H840" s="11">
        <f>E840/MAX($E$2:E840)-1</f>
        <v>-2.8504399443667339E-3</v>
      </c>
    </row>
    <row r="841" spans="1:8" x14ac:dyDescent="0.25">
      <c r="A841" s="1">
        <v>41765</v>
      </c>
      <c r="B841" s="3">
        <v>53.434893000000002</v>
      </c>
      <c r="C841" s="11">
        <f t="shared" si="40"/>
        <v>5.1915657044543147E-3</v>
      </c>
      <c r="D841" s="3">
        <v>86.809997999999993</v>
      </c>
      <c r="E841" s="58">
        <f t="shared" si="39"/>
        <v>10868.099979999999</v>
      </c>
      <c r="F841" s="11">
        <f t="shared" si="41"/>
        <v>-1.0478413558929131E-3</v>
      </c>
      <c r="G841" s="11">
        <f>B841/MAX($B$2:B841)-1</f>
        <v>0</v>
      </c>
      <c r="H841" s="11">
        <f>E841/MAX($E$2:E841)-1</f>
        <v>-3.895294491403356E-3</v>
      </c>
    </row>
    <row r="842" spans="1:8" x14ac:dyDescent="0.25">
      <c r="A842" s="1">
        <v>41766</v>
      </c>
      <c r="B842" s="3">
        <v>53.939262999999997</v>
      </c>
      <c r="C842" s="11">
        <f t="shared" si="40"/>
        <v>9.4389634129143744E-3</v>
      </c>
      <c r="D842" s="3">
        <v>86.559997999999993</v>
      </c>
      <c r="E842" s="58">
        <f t="shared" si="39"/>
        <v>10865.599979999999</v>
      </c>
      <c r="F842" s="11">
        <f t="shared" si="41"/>
        <v>-2.3003100860321678E-4</v>
      </c>
      <c r="G842" s="11">
        <f>B842/MAX($B$2:B842)-1</f>
        <v>0</v>
      </c>
      <c r="H842" s="11">
        <f>E842/MAX($E$2:E842)-1</f>
        <v>-4.1244294614859456E-3</v>
      </c>
    </row>
    <row r="843" spans="1:8" x14ac:dyDescent="0.25">
      <c r="A843" s="1">
        <v>41767</v>
      </c>
      <c r="B843" s="3">
        <v>53.825066999999997</v>
      </c>
      <c r="C843" s="11">
        <f t="shared" si="40"/>
        <v>-2.1171219933056882E-3</v>
      </c>
      <c r="D843" s="3">
        <v>86.480002999999996</v>
      </c>
      <c r="E843" s="58">
        <f t="shared" si="39"/>
        <v>10864.80003</v>
      </c>
      <c r="F843" s="11">
        <f t="shared" si="41"/>
        <v>-7.3622257534895611E-5</v>
      </c>
      <c r="G843" s="11">
        <f>B843/MAX($B$2:B843)-1</f>
        <v>-2.117121993305715E-3</v>
      </c>
      <c r="H843" s="11">
        <f>E843/MAX($E$2:E843)-1</f>
        <v>-4.1977480692128033E-3</v>
      </c>
    </row>
    <row r="844" spans="1:8" x14ac:dyDescent="0.25">
      <c r="A844" s="1">
        <v>41768</v>
      </c>
      <c r="B844" s="3">
        <v>54.158141000000001</v>
      </c>
      <c r="C844" s="11">
        <f t="shared" si="40"/>
        <v>6.1880833329943357E-3</v>
      </c>
      <c r="D844" s="3">
        <v>86.800003000000004</v>
      </c>
      <c r="E844" s="58">
        <f t="shared" si="39"/>
        <v>10868.000029999999</v>
      </c>
      <c r="F844" s="11">
        <f t="shared" si="41"/>
        <v>2.9452912075353757E-4</v>
      </c>
      <c r="G844" s="11">
        <f>B844/MAX($B$2:B844)-1</f>
        <v>0</v>
      </c>
      <c r="H844" s="11">
        <f>E844/MAX($E$2:E844)-1</f>
        <v>-3.9044553075072708E-3</v>
      </c>
    </row>
    <row r="845" spans="1:8" x14ac:dyDescent="0.25">
      <c r="A845" s="1">
        <v>41771</v>
      </c>
      <c r="B845" s="3">
        <v>54.386538000000002</v>
      </c>
      <c r="C845" s="11">
        <f t="shared" si="40"/>
        <v>4.2172237780466115E-3</v>
      </c>
      <c r="D845" s="3">
        <v>88.230002999999996</v>
      </c>
      <c r="E845" s="58">
        <f t="shared" si="39"/>
        <v>10882.30003</v>
      </c>
      <c r="F845" s="11">
        <f t="shared" si="41"/>
        <v>1.3157894700522091E-3</v>
      </c>
      <c r="G845" s="11">
        <f>B845/MAX($B$2:B845)-1</f>
        <v>0</v>
      </c>
      <c r="H845" s="11">
        <f>E845/MAX($E$2:E845)-1</f>
        <v>-2.5938032786350096E-3</v>
      </c>
    </row>
    <row r="846" spans="1:8" x14ac:dyDescent="0.25">
      <c r="A846" s="1">
        <v>41772</v>
      </c>
      <c r="B846" s="3">
        <v>54.462668000000001</v>
      </c>
      <c r="C846" s="11">
        <f t="shared" si="40"/>
        <v>1.3997949271931805E-3</v>
      </c>
      <c r="D846" s="3">
        <v>88.290001000000004</v>
      </c>
      <c r="E846" s="58">
        <f t="shared" si="39"/>
        <v>10882.900009999999</v>
      </c>
      <c r="F846" s="11">
        <f t="shared" si="41"/>
        <v>5.5133565362565183E-5</v>
      </c>
      <c r="G846" s="11">
        <f>B846/MAX($B$2:B846)-1</f>
        <v>0</v>
      </c>
      <c r="H846" s="11">
        <f>E846/MAX($E$2:E846)-1</f>
        <v>-2.5388127188950005E-3</v>
      </c>
    </row>
    <row r="847" spans="1:8" x14ac:dyDescent="0.25">
      <c r="A847" s="1">
        <v>41773</v>
      </c>
      <c r="B847" s="3">
        <v>54.472186000000001</v>
      </c>
      <c r="C847" s="11">
        <f t="shared" si="40"/>
        <v>1.7476191214135738E-4</v>
      </c>
      <c r="D847" s="3">
        <v>87.830001999999993</v>
      </c>
      <c r="E847" s="58">
        <f t="shared" si="39"/>
        <v>10878.300020000001</v>
      </c>
      <c r="F847" s="11">
        <f t="shared" si="41"/>
        <v>-4.2268053513052516E-4</v>
      </c>
      <c r="G847" s="11">
        <f>B847/MAX($B$2:B847)-1</f>
        <v>0</v>
      </c>
      <c r="H847" s="11">
        <f>E847/MAX($E$2:E847)-1</f>
        <v>-2.9604201473069081E-3</v>
      </c>
    </row>
    <row r="848" spans="1:8" x14ac:dyDescent="0.25">
      <c r="A848" s="1">
        <v>41774</v>
      </c>
      <c r="B848" s="3">
        <v>54.082011999999999</v>
      </c>
      <c r="C848" s="11">
        <f t="shared" si="40"/>
        <v>-7.1628114942918174E-3</v>
      </c>
      <c r="D848" s="3">
        <v>87.139999000000003</v>
      </c>
      <c r="E848" s="58">
        <f t="shared" si="39"/>
        <v>10871.39999</v>
      </c>
      <c r="F848" s="11">
        <f t="shared" si="41"/>
        <v>-6.3429304094526136E-4</v>
      </c>
      <c r="G848" s="11">
        <f>B848/MAX($B$2:B848)-1</f>
        <v>-7.1628114942917653E-3</v>
      </c>
      <c r="H848" s="11">
        <f>E848/MAX($E$2:E848)-1</f>
        <v>-3.5928354143545116E-3</v>
      </c>
    </row>
    <row r="849" spans="1:8" x14ac:dyDescent="0.25">
      <c r="A849" s="1">
        <v>41775</v>
      </c>
      <c r="B849" s="3">
        <v>54.443634000000003</v>
      </c>
      <c r="C849" s="11">
        <f t="shared" si="40"/>
        <v>6.6865485699756158E-3</v>
      </c>
      <c r="D849" s="3">
        <v>87.709998999999996</v>
      </c>
      <c r="E849" s="58">
        <f t="shared" si="39"/>
        <v>10877.099990000001</v>
      </c>
      <c r="F849" s="11">
        <f t="shared" si="41"/>
        <v>5.2431149670179023E-4</v>
      </c>
      <c r="G849" s="11">
        <f>B849/MAX($B$2:B849)-1</f>
        <v>-5.2415741127032067E-4</v>
      </c>
      <c r="H849" s="11">
        <f>E849/MAX($E$2:E849)-1</f>
        <v>-3.0704076825661675E-3</v>
      </c>
    </row>
    <row r="850" spans="1:8" x14ac:dyDescent="0.25">
      <c r="A850" s="1">
        <v>41778</v>
      </c>
      <c r="B850" s="3">
        <v>54.453153</v>
      </c>
      <c r="C850" s="11">
        <f t="shared" si="40"/>
        <v>1.7484137814895658E-4</v>
      </c>
      <c r="D850" s="3">
        <v>88.32</v>
      </c>
      <c r="E850" s="58">
        <f t="shared" si="39"/>
        <v>10883.2</v>
      </c>
      <c r="F850" s="11">
        <f t="shared" si="41"/>
        <v>5.6081216552281697E-4</v>
      </c>
      <c r="G850" s="11">
        <f>B850/MAX($B$2:B850)-1</f>
        <v>-3.4940767752555946E-4</v>
      </c>
      <c r="H850" s="11">
        <f>E850/MAX($E$2:E850)-1</f>
        <v>-2.5113174390248849E-3</v>
      </c>
    </row>
    <row r="851" spans="1:8" x14ac:dyDescent="0.25">
      <c r="A851" s="1">
        <v>41779</v>
      </c>
      <c r="B851" s="3">
        <v>54.338952999999997</v>
      </c>
      <c r="C851" s="11">
        <f t="shared" si="40"/>
        <v>-2.0972155643586674E-3</v>
      </c>
      <c r="D851" s="3">
        <v>88</v>
      </c>
      <c r="E851" s="58">
        <f t="shared" si="39"/>
        <v>10880</v>
      </c>
      <c r="F851" s="11">
        <f t="shared" si="41"/>
        <v>-2.9403116730380101E-4</v>
      </c>
      <c r="G851" s="11">
        <f>B851/MAX($B$2:B851)-1</f>
        <v>-2.4458904586646124E-3</v>
      </c>
      <c r="H851" s="11">
        <f>E851/MAX($E$2:E851)-1</f>
        <v>-2.8046102007306395E-3</v>
      </c>
    </row>
    <row r="852" spans="1:8" x14ac:dyDescent="0.25">
      <c r="A852" s="1">
        <v>41780</v>
      </c>
      <c r="B852" s="3">
        <v>54.500734000000001</v>
      </c>
      <c r="C852" s="11">
        <f t="shared" si="40"/>
        <v>2.9772564811840385E-3</v>
      </c>
      <c r="D852" s="3">
        <v>88.839995999999999</v>
      </c>
      <c r="E852" s="58">
        <f t="shared" si="39"/>
        <v>10888.399960000001</v>
      </c>
      <c r="F852" s="11">
        <f t="shared" si="41"/>
        <v>7.7205514705888298E-4</v>
      </c>
      <c r="G852" s="11">
        <f>B852/MAX($B$2:B852)-1</f>
        <v>0</v>
      </c>
      <c r="H852" s="11">
        <f>E852/MAX($E$2:E852)-1</f>
        <v>-2.0347203674127012E-3</v>
      </c>
    </row>
    <row r="853" spans="1:8" x14ac:dyDescent="0.25">
      <c r="A853" s="1">
        <v>41781</v>
      </c>
      <c r="B853" s="3">
        <v>54.43412</v>
      </c>
      <c r="C853" s="11">
        <f t="shared" si="40"/>
        <v>-1.2222587681112933E-3</v>
      </c>
      <c r="D853" s="3">
        <v>89.230002999999996</v>
      </c>
      <c r="E853" s="58">
        <f t="shared" si="39"/>
        <v>10892.30003</v>
      </c>
      <c r="F853" s="11">
        <f t="shared" si="41"/>
        <v>3.5818577700370282E-4</v>
      </c>
      <c r="G853" s="11">
        <f>B853/MAX($B$2:B853)-1</f>
        <v>-1.2222587681113284E-3</v>
      </c>
      <c r="H853" s="11">
        <f>E853/MAX($E$2:E853)-1</f>
        <v>-1.6772633983047625E-3</v>
      </c>
    </row>
    <row r="854" spans="1:8" x14ac:dyDescent="0.25">
      <c r="A854" s="1">
        <v>41782</v>
      </c>
      <c r="B854" s="3">
        <v>54.234274999999997</v>
      </c>
      <c r="C854" s="11">
        <f t="shared" si="40"/>
        <v>-3.6713186508756527E-3</v>
      </c>
      <c r="D854" s="3">
        <v>89.879997000000003</v>
      </c>
      <c r="E854" s="58">
        <f t="shared" si="39"/>
        <v>10898.79997</v>
      </c>
      <c r="F854" s="11">
        <f t="shared" si="41"/>
        <v>5.9674632374221305E-4</v>
      </c>
      <c r="G854" s="11">
        <f>B854/MAX($B$2:B854)-1</f>
        <v>-4.8890901175754342E-3</v>
      </c>
      <c r="H854" s="11">
        <f>E854/MAX($E$2:E854)-1</f>
        <v>-1.0815179753294046E-3</v>
      </c>
    </row>
    <row r="855" spans="1:8" x14ac:dyDescent="0.25">
      <c r="A855" s="1">
        <v>41786</v>
      </c>
      <c r="B855" s="3">
        <v>54.043945000000001</v>
      </c>
      <c r="C855" s="11">
        <f t="shared" si="40"/>
        <v>-3.5094043388612809E-3</v>
      </c>
      <c r="D855" s="3">
        <v>91</v>
      </c>
      <c r="E855" s="58">
        <f t="shared" si="39"/>
        <v>10910</v>
      </c>
      <c r="F855" s="11">
        <f t="shared" si="41"/>
        <v>1.0276388254513464E-3</v>
      </c>
      <c r="G855" s="11">
        <f>B855/MAX($B$2:B855)-1</f>
        <v>-8.3813366623649577E-3</v>
      </c>
      <c r="H855" s="11">
        <f>E855/MAX($E$2:E855)-1</f>
        <v>-5.4990559740009104E-5</v>
      </c>
    </row>
    <row r="856" spans="1:8" x14ac:dyDescent="0.25">
      <c r="A856" s="1">
        <v>41787</v>
      </c>
      <c r="B856" s="3">
        <v>54.091526999999999</v>
      </c>
      <c r="C856" s="11">
        <f t="shared" si="40"/>
        <v>8.8043165612722123E-4</v>
      </c>
      <c r="D856" s="3">
        <v>90.720000999999996</v>
      </c>
      <c r="E856" s="58">
        <f t="shared" si="39"/>
        <v>10907.20001</v>
      </c>
      <c r="F856" s="11">
        <f t="shared" si="41"/>
        <v>-2.5664436296970897E-4</v>
      </c>
      <c r="G856" s="11">
        <f>B856/MAX($B$2:B856)-1</f>
        <v>-7.5082842003559858E-3</v>
      </c>
      <c r="H856" s="11">
        <f>E856/MAX($E$2:E856)-1</f>
        <v>-3.1162080969249217E-4</v>
      </c>
    </row>
    <row r="857" spans="1:8" x14ac:dyDescent="0.25">
      <c r="A857" s="1">
        <v>41788</v>
      </c>
      <c r="B857" s="3">
        <v>55.052686999999999</v>
      </c>
      <c r="C857" s="11">
        <f t="shared" si="40"/>
        <v>1.7769141551503984E-2</v>
      </c>
      <c r="D857" s="3">
        <v>91.300003000000004</v>
      </c>
      <c r="E857" s="58">
        <f t="shared" si="39"/>
        <v>10913.000029999999</v>
      </c>
      <c r="F857" s="11">
        <f t="shared" si="41"/>
        <v>5.3176067136214247E-4</v>
      </c>
      <c r="G857" s="11">
        <f>B857/MAX($B$2:B857)-1</f>
        <v>0</v>
      </c>
      <c r="H857" s="11">
        <f>E857/MAX($E$2:E857)-1</f>
        <v>0</v>
      </c>
    </row>
    <row r="858" spans="1:8" x14ac:dyDescent="0.25">
      <c r="A858" s="1">
        <v>41789</v>
      </c>
      <c r="B858" s="3">
        <v>54.909942000000001</v>
      </c>
      <c r="C858" s="11">
        <f t="shared" si="40"/>
        <v>-2.592879798946015E-3</v>
      </c>
      <c r="D858" s="3">
        <v>91.309997999999993</v>
      </c>
      <c r="E858" s="58">
        <f t="shared" si="39"/>
        <v>10913.099979999999</v>
      </c>
      <c r="F858" s="11">
        <f t="shared" si="41"/>
        <v>9.1588014042924838E-6</v>
      </c>
      <c r="G858" s="11">
        <f>B858/MAX($B$2:B858)-1</f>
        <v>-2.5928797989460683E-3</v>
      </c>
      <c r="H858" s="11">
        <f>E858/MAX($E$2:E858)-1</f>
        <v>0</v>
      </c>
    </row>
    <row r="859" spans="1:8" x14ac:dyDescent="0.25">
      <c r="A859" s="1">
        <v>41792</v>
      </c>
      <c r="B859" s="3">
        <v>54.776712000000003</v>
      </c>
      <c r="C859" s="11">
        <f t="shared" si="40"/>
        <v>-2.4263365639686438E-3</v>
      </c>
      <c r="D859" s="3">
        <v>91.220000999999996</v>
      </c>
      <c r="E859" s="58">
        <f t="shared" si="39"/>
        <v>10912.20001</v>
      </c>
      <c r="F859" s="11">
        <f t="shared" si="41"/>
        <v>-8.2466943549304423E-5</v>
      </c>
      <c r="G859" s="11">
        <f>B859/MAX($B$2:B859)-1</f>
        <v>-5.0129251638525441E-3</v>
      </c>
      <c r="H859" s="11">
        <f>E859/MAX($E$2:E859)-1</f>
        <v>-8.2466943549297511E-5</v>
      </c>
    </row>
    <row r="860" spans="1:8" x14ac:dyDescent="0.25">
      <c r="A860" s="1">
        <v>41793</v>
      </c>
      <c r="B860" s="3">
        <v>54.11056</v>
      </c>
      <c r="C860" s="11">
        <f t="shared" si="40"/>
        <v>-1.2161226471570689E-2</v>
      </c>
      <c r="D860" s="3">
        <v>91.18</v>
      </c>
      <c r="E860" s="58">
        <f t="shared" si="39"/>
        <v>10911.8</v>
      </c>
      <c r="F860" s="11">
        <f t="shared" si="41"/>
        <v>-3.6657136016076608E-5</v>
      </c>
      <c r="G860" s="11">
        <f>B860/MAX($B$2:B860)-1</f>
        <v>-1.7113188317220529E-2</v>
      </c>
      <c r="H860" s="11">
        <f>E860/MAX($E$2:E860)-1</f>
        <v>-1.1912105656342042E-4</v>
      </c>
    </row>
    <row r="861" spans="1:8" x14ac:dyDescent="0.25">
      <c r="A861" s="1">
        <v>41794</v>
      </c>
      <c r="B861" s="3">
        <v>55.252535000000002</v>
      </c>
      <c r="C861" s="11">
        <f t="shared" si="40"/>
        <v>2.1104475725255888E-2</v>
      </c>
      <c r="D861" s="3">
        <v>91.519997000000004</v>
      </c>
      <c r="E861" s="58">
        <f t="shared" si="39"/>
        <v>10915.19997</v>
      </c>
      <c r="F861" s="11">
        <f t="shared" si="41"/>
        <v>3.1158653934276601E-4</v>
      </c>
      <c r="G861" s="11">
        <f>B861/MAX($B$2:B861)-1</f>
        <v>0</v>
      </c>
      <c r="H861" s="11">
        <f>E861/MAX($E$2:E861)-1</f>
        <v>0</v>
      </c>
    </row>
    <row r="862" spans="1:8" x14ac:dyDescent="0.25">
      <c r="A862" s="1">
        <v>41795</v>
      </c>
      <c r="B862" s="3">
        <v>55.661743000000001</v>
      </c>
      <c r="C862" s="11">
        <f t="shared" si="40"/>
        <v>7.4061398268875731E-3</v>
      </c>
      <c r="D862" s="3">
        <v>92.290001000000004</v>
      </c>
      <c r="E862" s="58">
        <f t="shared" si="39"/>
        <v>10922.900009999999</v>
      </c>
      <c r="F862" s="11">
        <f t="shared" si="41"/>
        <v>7.0544195444544999E-4</v>
      </c>
      <c r="G862" s="11">
        <f>B862/MAX($B$2:B862)-1</f>
        <v>0</v>
      </c>
      <c r="H862" s="11">
        <f>E862/MAX($E$2:E862)-1</f>
        <v>0</v>
      </c>
    </row>
    <row r="863" spans="1:8" x14ac:dyDescent="0.25">
      <c r="A863" s="1">
        <v>41796</v>
      </c>
      <c r="B863" s="3">
        <v>55.690291000000002</v>
      </c>
      <c r="C863" s="11">
        <f t="shared" si="40"/>
        <v>5.1288368745478711E-4</v>
      </c>
      <c r="D863" s="3">
        <v>92.82</v>
      </c>
      <c r="E863" s="58">
        <f t="shared" si="39"/>
        <v>10928.2</v>
      </c>
      <c r="F863" s="11">
        <f t="shared" si="41"/>
        <v>4.8521821083678899E-4</v>
      </c>
      <c r="G863" s="11">
        <f>B863/MAX($B$2:B863)-1</f>
        <v>0</v>
      </c>
      <c r="H863" s="11">
        <f>E863/MAX($E$2:E863)-1</f>
        <v>0</v>
      </c>
    </row>
    <row r="864" spans="1:8" x14ac:dyDescent="0.25">
      <c r="A864" s="1">
        <v>41799</v>
      </c>
      <c r="B864" s="3">
        <v>55.728358</v>
      </c>
      <c r="C864" s="11">
        <f t="shared" si="40"/>
        <v>6.8354823285082268E-4</v>
      </c>
      <c r="D864" s="3">
        <v>92.75</v>
      </c>
      <c r="E864" s="58">
        <f t="shared" si="39"/>
        <v>10927.5</v>
      </c>
      <c r="F864" s="11">
        <f t="shared" si="41"/>
        <v>-6.4054464596248931E-5</v>
      </c>
      <c r="G864" s="11">
        <f>B864/MAX($B$2:B864)-1</f>
        <v>0</v>
      </c>
      <c r="H864" s="11">
        <f>E864/MAX($E$2:E864)-1</f>
        <v>-6.4054464596230432E-5</v>
      </c>
    </row>
    <row r="865" spans="1:8" x14ac:dyDescent="0.25">
      <c r="A865" s="1">
        <v>41800</v>
      </c>
      <c r="B865" s="3">
        <v>55.595125000000003</v>
      </c>
      <c r="C865" s="11">
        <f t="shared" si="40"/>
        <v>-2.390757682112167E-3</v>
      </c>
      <c r="D865" s="3">
        <v>92.910004000000001</v>
      </c>
      <c r="E865" s="58">
        <f t="shared" si="39"/>
        <v>10929.100039999999</v>
      </c>
      <c r="F865" s="11">
        <f t="shared" si="41"/>
        <v>1.4642324410884039E-4</v>
      </c>
      <c r="G865" s="11">
        <f>B865/MAX($B$2:B865)-1</f>
        <v>-2.3907576821121657E-3</v>
      </c>
      <c r="H865" s="11">
        <f>E865/MAX($E$2:E865)-1</f>
        <v>0</v>
      </c>
    </row>
    <row r="866" spans="1:8" x14ac:dyDescent="0.25">
      <c r="A866" s="1">
        <v>41801</v>
      </c>
      <c r="B866" s="3">
        <v>55.404798</v>
      </c>
      <c r="C866" s="11">
        <f t="shared" si="40"/>
        <v>-3.4234476494117688E-3</v>
      </c>
      <c r="D866" s="3">
        <v>92.889999000000003</v>
      </c>
      <c r="E866" s="58">
        <f t="shared" si="39"/>
        <v>10928.89999</v>
      </c>
      <c r="F866" s="11">
        <f t="shared" si="41"/>
        <v>-1.8304343383013311E-5</v>
      </c>
      <c r="G866" s="11">
        <f>B866/MAX($B$2:B866)-1</f>
        <v>-5.8060206977568196E-3</v>
      </c>
      <c r="H866" s="11">
        <f>E866/MAX($E$2:E866)-1</f>
        <v>-1.8304343383013233E-5</v>
      </c>
    </row>
    <row r="867" spans="1:8" x14ac:dyDescent="0.25">
      <c r="A867" s="1">
        <v>41802</v>
      </c>
      <c r="B867" s="3">
        <v>55.443131999999999</v>
      </c>
      <c r="C867" s="11">
        <f t="shared" si="40"/>
        <v>6.9188953635385478E-4</v>
      </c>
      <c r="D867" s="3">
        <v>92.050003000000004</v>
      </c>
      <c r="E867" s="58">
        <f t="shared" si="39"/>
        <v>10920.500029999999</v>
      </c>
      <c r="F867" s="11">
        <f t="shared" si="41"/>
        <v>-7.6860068329718948E-4</v>
      </c>
      <c r="G867" s="11">
        <f>B867/MAX($B$2:B867)-1</f>
        <v>-5.1181482863715821E-3</v>
      </c>
      <c r="H867" s="11">
        <f>E867/MAX($E$2:E867)-1</f>
        <v>-7.8689095794937103E-4</v>
      </c>
    </row>
    <row r="868" spans="1:8" x14ac:dyDescent="0.25">
      <c r="A868" s="1">
        <v>41803</v>
      </c>
      <c r="B868" s="3">
        <v>55.376044999999998</v>
      </c>
      <c r="C868" s="11">
        <f t="shared" si="40"/>
        <v>-1.2100146146144988E-3</v>
      </c>
      <c r="D868" s="3">
        <v>92.32</v>
      </c>
      <c r="E868" s="58">
        <f t="shared" si="39"/>
        <v>10923.2</v>
      </c>
      <c r="F868" s="11">
        <f t="shared" si="41"/>
        <v>2.4723867886857978E-4</v>
      </c>
      <c r="G868" s="11">
        <f>B868/MAX($B$2:B868)-1</f>
        <v>-6.3219698667598134E-3</v>
      </c>
      <c r="H868" s="11">
        <f>E868/MAX($E$2:E868)-1</f>
        <v>-5.3984682896168756E-4</v>
      </c>
    </row>
    <row r="869" spans="1:8" x14ac:dyDescent="0.25">
      <c r="A869" s="1">
        <v>41806</v>
      </c>
      <c r="B869" s="3">
        <v>56.257770000000001</v>
      </c>
      <c r="C869" s="11">
        <f t="shared" si="40"/>
        <v>1.5922498618310552E-2</v>
      </c>
      <c r="D869" s="3">
        <v>92.400002000000001</v>
      </c>
      <c r="E869" s="58">
        <f t="shared" si="39"/>
        <v>10924.000019999999</v>
      </c>
      <c r="F869" s="11">
        <f t="shared" si="41"/>
        <v>7.3240442361099963E-5</v>
      </c>
      <c r="G869" s="11">
        <f>B869/MAX($B$2:B869)-1</f>
        <v>0</v>
      </c>
      <c r="H869" s="11">
        <f>E869/MAX($E$2:E869)-1</f>
        <v>-4.6664592522105419E-4</v>
      </c>
    </row>
    <row r="870" spans="1:8" x14ac:dyDescent="0.25">
      <c r="A870" s="1">
        <v>41807</v>
      </c>
      <c r="B870" s="3">
        <v>55.893579000000003</v>
      </c>
      <c r="C870" s="11">
        <f t="shared" si="40"/>
        <v>-6.4736124450008974E-3</v>
      </c>
      <c r="D870" s="3">
        <v>92.449996999999996</v>
      </c>
      <c r="E870" s="58">
        <f t="shared" si="39"/>
        <v>10924.499970000001</v>
      </c>
      <c r="F870" s="11">
        <f t="shared" si="41"/>
        <v>4.5766202772422105E-5</v>
      </c>
      <c r="G870" s="11">
        <f>B870/MAX($B$2:B870)-1</f>
        <v>-6.473612445000887E-3</v>
      </c>
      <c r="H870" s="11">
        <f>E870/MAX($E$2:E870)-1</f>
        <v>-4.2090107906067598E-4</v>
      </c>
    </row>
    <row r="871" spans="1:8" x14ac:dyDescent="0.25">
      <c r="A871" s="1">
        <v>41808</v>
      </c>
      <c r="B871" s="3">
        <v>57.714530000000003</v>
      </c>
      <c r="C871" s="11">
        <f t="shared" si="40"/>
        <v>3.2578894259034673E-2</v>
      </c>
      <c r="D871" s="3">
        <v>92.970000999999996</v>
      </c>
      <c r="E871" s="58">
        <f t="shared" si="39"/>
        <v>10929.70001</v>
      </c>
      <c r="F871" s="11">
        <f t="shared" si="41"/>
        <v>4.7599798748497929E-4</v>
      </c>
      <c r="G871" s="11">
        <f>B871/MAX($B$2:B871)-1</f>
        <v>0</v>
      </c>
      <c r="H871" s="11">
        <f>E871/MAX($E$2:E871)-1</f>
        <v>0</v>
      </c>
    </row>
    <row r="872" spans="1:8" x14ac:dyDescent="0.25">
      <c r="A872" s="1">
        <v>41809</v>
      </c>
      <c r="B872" s="3">
        <v>57.666607999999997</v>
      </c>
      <c r="C872" s="11">
        <f t="shared" si="40"/>
        <v>-8.3032816866059382E-4</v>
      </c>
      <c r="D872" s="3">
        <v>92.910004000000001</v>
      </c>
      <c r="E872" s="58">
        <f t="shared" si="39"/>
        <v>10929.100039999999</v>
      </c>
      <c r="F872" s="11">
        <f t="shared" si="41"/>
        <v>-5.4893546890782563E-5</v>
      </c>
      <c r="G872" s="11">
        <f>B872/MAX($B$2:B872)-1</f>
        <v>-8.3032816866057679E-4</v>
      </c>
      <c r="H872" s="11">
        <f>E872/MAX($E$2:E872)-1</f>
        <v>-5.4893546890810718E-5</v>
      </c>
    </row>
    <row r="873" spans="1:8" x14ac:dyDescent="0.25">
      <c r="A873" s="1">
        <v>41810</v>
      </c>
      <c r="B873" s="3">
        <v>57.532432999999997</v>
      </c>
      <c r="C873" s="11">
        <f t="shared" si="40"/>
        <v>-2.3267364711307289E-3</v>
      </c>
      <c r="D873" s="3">
        <v>92.769997000000004</v>
      </c>
      <c r="E873" s="58">
        <f t="shared" si="39"/>
        <v>10927.69997</v>
      </c>
      <c r="F873" s="11">
        <f t="shared" si="41"/>
        <v>-1.2810478400559016E-4</v>
      </c>
      <c r="G873" s="11">
        <f>B873/MAX($B$2:B873)-1</f>
        <v>-3.1551326849582617E-3</v>
      </c>
      <c r="H873" s="11">
        <f>E873/MAX($E$2:E873)-1</f>
        <v>-1.8299129877041853E-4</v>
      </c>
    </row>
    <row r="874" spans="1:8" x14ac:dyDescent="0.25">
      <c r="A874" s="1">
        <v>41813</v>
      </c>
      <c r="B874" s="3">
        <v>56.851973999999998</v>
      </c>
      <c r="C874" s="11">
        <f t="shared" si="40"/>
        <v>-1.1827398295497064E-2</v>
      </c>
      <c r="D874" s="3">
        <v>92.790001000000004</v>
      </c>
      <c r="E874" s="58">
        <f t="shared" si="39"/>
        <v>10927.900009999999</v>
      </c>
      <c r="F874" s="11">
        <f t="shared" si="41"/>
        <v>1.8305773451768471E-5</v>
      </c>
      <c r="G874" s="11">
        <f>B874/MAX($B$2:B874)-1</f>
        <v>-1.4945213969515203E-2</v>
      </c>
      <c r="H874" s="11">
        <f>E874/MAX($E$2:E874)-1</f>
        <v>-1.6468887511589259E-4</v>
      </c>
    </row>
    <row r="875" spans="1:8" x14ac:dyDescent="0.25">
      <c r="A875" s="1">
        <v>41814</v>
      </c>
      <c r="B875" s="3">
        <v>56.123595000000002</v>
      </c>
      <c r="C875" s="11">
        <f t="shared" si="40"/>
        <v>-1.2811850649196399E-2</v>
      </c>
      <c r="D875" s="3">
        <v>92.699996999999996</v>
      </c>
      <c r="E875" s="58">
        <f t="shared" si="39"/>
        <v>10926.999970000001</v>
      </c>
      <c r="F875" s="11">
        <f t="shared" si="41"/>
        <v>-8.2361661359914458E-5</v>
      </c>
      <c r="G875" s="11">
        <f>B875/MAX($B$2:B875)-1</f>
        <v>-2.7565588769413951E-2</v>
      </c>
      <c r="H875" s="11">
        <f>E875/MAX($E$2:E875)-1</f>
        <v>-2.4703697242645095E-4</v>
      </c>
    </row>
    <row r="876" spans="1:8" x14ac:dyDescent="0.25">
      <c r="A876" s="1">
        <v>41815</v>
      </c>
      <c r="B876" s="3">
        <v>56.075673000000002</v>
      </c>
      <c r="C876" s="11">
        <f t="shared" si="40"/>
        <v>-8.5386547315794358E-4</v>
      </c>
      <c r="D876" s="3">
        <v>93.290001000000004</v>
      </c>
      <c r="E876" s="58">
        <f t="shared" si="39"/>
        <v>10932.900009999999</v>
      </c>
      <c r="F876" s="11">
        <f t="shared" si="41"/>
        <v>5.3995058261161735E-4</v>
      </c>
      <c r="G876" s="11">
        <f>B876/MAX($B$2:B876)-1</f>
        <v>-2.8395916938074417E-2</v>
      </c>
      <c r="H876" s="11">
        <f>E876/MAX($E$2:E876)-1</f>
        <v>0</v>
      </c>
    </row>
    <row r="877" spans="1:8" x14ac:dyDescent="0.25">
      <c r="A877" s="1">
        <v>41816</v>
      </c>
      <c r="B877" s="3">
        <v>56.161928000000003</v>
      </c>
      <c r="C877" s="11">
        <f t="shared" si="40"/>
        <v>1.5381892964530502E-3</v>
      </c>
      <c r="D877" s="3">
        <v>93.339995999999999</v>
      </c>
      <c r="E877" s="58">
        <f t="shared" si="39"/>
        <v>10933.399960000001</v>
      </c>
      <c r="F877" s="11">
        <f t="shared" si="41"/>
        <v>4.5728946532390641E-5</v>
      </c>
      <c r="G877" s="11">
        <f>B877/MAX($B$2:B877)-1</f>
        <v>-2.6901405937118428E-2</v>
      </c>
      <c r="H877" s="11">
        <f>E877/MAX($E$2:E877)-1</f>
        <v>0</v>
      </c>
    </row>
    <row r="878" spans="1:8" x14ac:dyDescent="0.25">
      <c r="A878" s="1">
        <v>41817</v>
      </c>
      <c r="B878" s="3">
        <v>55.826492000000002</v>
      </c>
      <c r="C878" s="11">
        <f t="shared" si="40"/>
        <v>-5.9726582036144019E-3</v>
      </c>
      <c r="D878" s="3">
        <v>93.75</v>
      </c>
      <c r="E878" s="58">
        <f t="shared" si="39"/>
        <v>10937.5</v>
      </c>
      <c r="F878" s="11">
        <f t="shared" si="41"/>
        <v>3.7500137331474269E-4</v>
      </c>
      <c r="G878" s="11">
        <f>B878/MAX($B$2:B878)-1</f>
        <v>-3.2713391237873757E-2</v>
      </c>
      <c r="H878" s="11">
        <f>E878/MAX($E$2:E878)-1</f>
        <v>0</v>
      </c>
    </row>
    <row r="879" spans="1:8" x14ac:dyDescent="0.25">
      <c r="A879" s="1">
        <v>41820</v>
      </c>
      <c r="B879" s="3">
        <v>56.142764</v>
      </c>
      <c r="C879" s="11">
        <f t="shared" si="40"/>
        <v>5.6652673071415248E-3</v>
      </c>
      <c r="D879" s="3">
        <v>93.910004000000001</v>
      </c>
      <c r="E879" s="58">
        <f t="shared" si="39"/>
        <v>10939.100039999999</v>
      </c>
      <c r="F879" s="11">
        <f t="shared" si="41"/>
        <v>1.4628937142851229E-4</v>
      </c>
      <c r="G879" s="11">
        <f>B879/MAX($B$2:B879)-1</f>
        <v>-2.7233454036617921E-2</v>
      </c>
      <c r="H879" s="11">
        <f>E879/MAX($E$2:E879)-1</f>
        <v>0</v>
      </c>
    </row>
    <row r="880" spans="1:8" x14ac:dyDescent="0.25">
      <c r="A880" s="1">
        <v>41821</v>
      </c>
      <c r="B880" s="3">
        <v>56.535705</v>
      </c>
      <c r="C880" s="11">
        <f t="shared" si="40"/>
        <v>6.99896072092212E-3</v>
      </c>
      <c r="D880" s="3">
        <v>94.940002000000007</v>
      </c>
      <c r="E880" s="58">
        <f t="shared" si="39"/>
        <v>10949.400020000001</v>
      </c>
      <c r="F880" s="11">
        <f t="shared" si="41"/>
        <v>9.4157471476982648E-4</v>
      </c>
      <c r="G880" s="11">
        <f>B880/MAX($B$2:B880)-1</f>
        <v>-2.042509919079305E-2</v>
      </c>
      <c r="H880" s="11">
        <f>E880/MAX($E$2:E880)-1</f>
        <v>0</v>
      </c>
    </row>
    <row r="881" spans="1:8" x14ac:dyDescent="0.25">
      <c r="A881" s="1">
        <v>41822</v>
      </c>
      <c r="B881" s="3">
        <v>56.526119000000001</v>
      </c>
      <c r="C881" s="11">
        <f t="shared" si="40"/>
        <v>-1.6955656606738631E-4</v>
      </c>
      <c r="D881" s="3">
        <v>95.099997999999999</v>
      </c>
      <c r="E881" s="58">
        <f t="shared" si="39"/>
        <v>10950.999980000001</v>
      </c>
      <c r="F881" s="11">
        <f t="shared" si="41"/>
        <v>1.4612307497005258E-4</v>
      </c>
      <c r="G881" s="11">
        <f>B881/MAX($B$2:B881)-1</f>
        <v>-2.0591192547180115E-2</v>
      </c>
      <c r="H881" s="11">
        <f>E881/MAX($E$2:E881)-1</f>
        <v>0</v>
      </c>
    </row>
    <row r="882" spans="1:8" x14ac:dyDescent="0.25">
      <c r="A882" s="1">
        <v>41823</v>
      </c>
      <c r="B882" s="3">
        <v>56.612375</v>
      </c>
      <c r="C882" s="11">
        <f t="shared" si="40"/>
        <v>1.5259494464850624E-3</v>
      </c>
      <c r="D882" s="3">
        <v>95.699996999999996</v>
      </c>
      <c r="E882" s="58">
        <f t="shared" si="39"/>
        <v>10956.999970000001</v>
      </c>
      <c r="F882" s="11">
        <f t="shared" si="41"/>
        <v>5.4789425723295927E-4</v>
      </c>
      <c r="G882" s="11">
        <f>B882/MAX($B$2:B882)-1</f>
        <v>-1.9096664219564907E-2</v>
      </c>
      <c r="H882" s="11">
        <f>E882/MAX($E$2:E882)-1</f>
        <v>0</v>
      </c>
    </row>
    <row r="883" spans="1:8" x14ac:dyDescent="0.25">
      <c r="A883" s="1">
        <v>41827</v>
      </c>
      <c r="B883" s="3">
        <v>56.391945</v>
      </c>
      <c r="C883" s="11">
        <f t="shared" si="40"/>
        <v>-3.893671657477722E-3</v>
      </c>
      <c r="D883" s="3">
        <v>95.410004000000001</v>
      </c>
      <c r="E883" s="58">
        <f t="shared" si="39"/>
        <v>10954.100039999999</v>
      </c>
      <c r="F883" s="11">
        <f t="shared" si="41"/>
        <v>-2.6466459869867138E-4</v>
      </c>
      <c r="G883" s="11">
        <f>B883/MAX($B$2:B883)-1</f>
        <v>-2.291597973681847E-2</v>
      </c>
      <c r="H883" s="11">
        <f>E883/MAX($E$2:E883)-1</f>
        <v>-2.6466459869867176E-4</v>
      </c>
    </row>
    <row r="884" spans="1:8" x14ac:dyDescent="0.25">
      <c r="A884" s="1">
        <v>41828</v>
      </c>
      <c r="B884" s="3">
        <v>55.979835000000001</v>
      </c>
      <c r="C884" s="11">
        <f t="shared" si="40"/>
        <v>-7.307958610046141E-3</v>
      </c>
      <c r="D884" s="3">
        <v>94.260002</v>
      </c>
      <c r="E884" s="58">
        <f t="shared" si="39"/>
        <v>10942.60002</v>
      </c>
      <c r="F884" s="11">
        <f t="shared" si="41"/>
        <v>-1.0498370434819852E-3</v>
      </c>
      <c r="G884" s="11">
        <f>B884/MAX($B$2:B884)-1</f>
        <v>-3.0056469315439371E-2</v>
      </c>
      <c r="H884" s="11">
        <f>E884/MAX($E$2:E884)-1</f>
        <v>-1.314223787480806E-3</v>
      </c>
    </row>
    <row r="885" spans="1:8" x14ac:dyDescent="0.25">
      <c r="A885" s="1">
        <v>41829</v>
      </c>
      <c r="B885" s="3">
        <v>56.114009000000003</v>
      </c>
      <c r="C885" s="11">
        <f t="shared" si="40"/>
        <v>2.3968273575654801E-3</v>
      </c>
      <c r="D885" s="3">
        <v>94.959998999999996</v>
      </c>
      <c r="E885" s="58">
        <f t="shared" si="39"/>
        <v>10949.599990000001</v>
      </c>
      <c r="F885" s="11">
        <f t="shared" si="41"/>
        <v>6.3969897348041397E-4</v>
      </c>
      <c r="G885" s="11">
        <f>B885/MAX($B$2:B885)-1</f>
        <v>-2.7731682125800905E-2</v>
      </c>
      <c r="H885" s="11">
        <f>E885/MAX($E$2:E885)-1</f>
        <v>-6.7536552160818442E-4</v>
      </c>
    </row>
    <row r="886" spans="1:8" x14ac:dyDescent="0.25">
      <c r="A886" s="1">
        <v>41830</v>
      </c>
      <c r="B886" s="3">
        <v>56.478200000000001</v>
      </c>
      <c r="C886" s="11">
        <f t="shared" si="40"/>
        <v>6.4901974834839929E-3</v>
      </c>
      <c r="D886" s="3">
        <v>94.660004000000001</v>
      </c>
      <c r="E886" s="58">
        <f t="shared" si="39"/>
        <v>10946.600039999999</v>
      </c>
      <c r="F886" s="11">
        <f t="shared" si="41"/>
        <v>-2.7397804511041895E-4</v>
      </c>
      <c r="G886" s="11">
        <f>B886/MAX($B$2:B886)-1</f>
        <v>-2.1421468735862592E-2</v>
      </c>
      <c r="H886" s="11">
        <f>E886/MAX($E$2:E886)-1</f>
        <v>-9.4915853139332373E-4</v>
      </c>
    </row>
    <row r="887" spans="1:8" x14ac:dyDescent="0.25">
      <c r="A887" s="1">
        <v>41831</v>
      </c>
      <c r="B887" s="3">
        <v>56.574038000000002</v>
      </c>
      <c r="C887" s="11">
        <f t="shared" si="40"/>
        <v>1.6969025216809412E-3</v>
      </c>
      <c r="D887" s="3">
        <v>95.269997000000004</v>
      </c>
      <c r="E887" s="58">
        <f t="shared" si="39"/>
        <v>10952.69997</v>
      </c>
      <c r="F887" s="11">
        <f t="shared" si="41"/>
        <v>5.5724425645502197E-4</v>
      </c>
      <c r="G887" s="11">
        <f>B887/MAX($B$2:B887)-1</f>
        <v>-1.9760916358497638E-2</v>
      </c>
      <c r="H887" s="11">
        <f>E887/MAX($E$2:E887)-1</f>
        <v>-3.9244318807829526E-4</v>
      </c>
    </row>
    <row r="888" spans="1:8" x14ac:dyDescent="0.25">
      <c r="A888" s="1">
        <v>41834</v>
      </c>
      <c r="B888" s="3">
        <v>56.813637</v>
      </c>
      <c r="C888" s="11">
        <f t="shared" si="40"/>
        <v>4.2351405073825267E-3</v>
      </c>
      <c r="D888" s="3">
        <v>95.839995999999999</v>
      </c>
      <c r="E888" s="58">
        <f t="shared" si="39"/>
        <v>10958.399960000001</v>
      </c>
      <c r="F888" s="11">
        <f t="shared" si="41"/>
        <v>5.2041871096748218E-4</v>
      </c>
      <c r="G888" s="11">
        <f>B888/MAX($B$2:B888)-1</f>
        <v>-1.5609466108447934E-2</v>
      </c>
      <c r="H888" s="11">
        <f>E888/MAX($E$2:E888)-1</f>
        <v>0</v>
      </c>
    </row>
    <row r="889" spans="1:8" x14ac:dyDescent="0.25">
      <c r="A889" s="1">
        <v>41835</v>
      </c>
      <c r="B889" s="3">
        <v>56.909478999999997</v>
      </c>
      <c r="C889" s="11">
        <f t="shared" si="40"/>
        <v>1.6869541374370653E-3</v>
      </c>
      <c r="D889" s="3">
        <v>95.510002</v>
      </c>
      <c r="E889" s="58">
        <f t="shared" si="39"/>
        <v>10955.10002</v>
      </c>
      <c r="F889" s="11">
        <f t="shared" si="41"/>
        <v>-3.0113337823460751E-4</v>
      </c>
      <c r="G889" s="11">
        <f>B889/MAX($B$2:B889)-1</f>
        <v>-1.3948844424445772E-2</v>
      </c>
      <c r="H889" s="11">
        <f>E889/MAX($E$2:E889)-1</f>
        <v>-3.0113337823456376E-4</v>
      </c>
    </row>
    <row r="890" spans="1:8" x14ac:dyDescent="0.25">
      <c r="A890" s="1">
        <v>41836</v>
      </c>
      <c r="B890" s="3">
        <v>56.871141999999999</v>
      </c>
      <c r="C890" s="11">
        <f t="shared" si="40"/>
        <v>-6.7364876069237096E-4</v>
      </c>
      <c r="D890" s="3">
        <v>95.889999000000003</v>
      </c>
      <c r="E890" s="58">
        <f t="shared" si="39"/>
        <v>10958.89999</v>
      </c>
      <c r="F890" s="11">
        <f t="shared" si="41"/>
        <v>3.4686766830633009E-4</v>
      </c>
      <c r="G890" s="11">
        <f>B890/MAX($B$2:B890)-1</f>
        <v>-1.4613096563378503E-2</v>
      </c>
      <c r="H890" s="11">
        <f>E890/MAX($E$2:E890)-1</f>
        <v>0</v>
      </c>
    </row>
    <row r="891" spans="1:8" x14ac:dyDescent="0.25">
      <c r="A891" s="1">
        <v>41837</v>
      </c>
      <c r="B891" s="3">
        <v>56.449449999999999</v>
      </c>
      <c r="C891" s="11">
        <f t="shared" si="40"/>
        <v>-7.4148678076483886E-3</v>
      </c>
      <c r="D891" s="3">
        <v>94.620002999999997</v>
      </c>
      <c r="E891" s="58">
        <f t="shared" si="39"/>
        <v>10946.20003</v>
      </c>
      <c r="F891" s="11">
        <f t="shared" si="41"/>
        <v>-1.1588717856343828E-3</v>
      </c>
      <c r="G891" s="11">
        <f>B891/MAX($B$2:B891)-1</f>
        <v>-2.1919610191749039E-2</v>
      </c>
      <c r="H891" s="11">
        <f>E891/MAX($E$2:E891)-1</f>
        <v>-1.1588717856343411E-3</v>
      </c>
    </row>
    <row r="892" spans="1:8" x14ac:dyDescent="0.25">
      <c r="A892" s="1">
        <v>41838</v>
      </c>
      <c r="B892" s="3">
        <v>56.976565999999998</v>
      </c>
      <c r="C892" s="11">
        <f t="shared" si="40"/>
        <v>9.3378412012871601E-3</v>
      </c>
      <c r="D892" s="3">
        <v>96.120002999999997</v>
      </c>
      <c r="E892" s="58">
        <f t="shared" si="39"/>
        <v>10961.20003</v>
      </c>
      <c r="F892" s="11">
        <f t="shared" si="41"/>
        <v>1.3703385612257991E-3</v>
      </c>
      <c r="G892" s="11">
        <f>B892/MAX($B$2:B892)-1</f>
        <v>-1.2786450829626483E-2</v>
      </c>
      <c r="H892" s="11">
        <f>E892/MAX($E$2:E892)-1</f>
        <v>0</v>
      </c>
    </row>
    <row r="893" spans="1:8" x14ac:dyDescent="0.25">
      <c r="A893" s="1">
        <v>41841</v>
      </c>
      <c r="B893" s="3">
        <v>56.411113</v>
      </c>
      <c r="C893" s="11">
        <f t="shared" si="40"/>
        <v>-9.9243081796119136E-3</v>
      </c>
      <c r="D893" s="3">
        <v>96</v>
      </c>
      <c r="E893" s="58">
        <f t="shared" si="39"/>
        <v>10960</v>
      </c>
      <c r="F893" s="11">
        <f t="shared" si="41"/>
        <v>-1.0947980118194866E-4</v>
      </c>
      <c r="G893" s="11">
        <f>B893/MAX($B$2:B893)-1</f>
        <v>-2.258386233068177E-2</v>
      </c>
      <c r="H893" s="11">
        <f>E893/MAX($E$2:E893)-1</f>
        <v>-1.0947980118192202E-4</v>
      </c>
    </row>
    <row r="894" spans="1:8" x14ac:dyDescent="0.25">
      <c r="A894" s="1">
        <v>41842</v>
      </c>
      <c r="B894" s="3">
        <v>56.229016000000001</v>
      </c>
      <c r="C894" s="11">
        <f t="shared" si="40"/>
        <v>-3.228034164119379E-3</v>
      </c>
      <c r="D894" s="3">
        <v>96.610000999999997</v>
      </c>
      <c r="E894" s="58">
        <f t="shared" si="39"/>
        <v>10966.10001</v>
      </c>
      <c r="F894" s="11">
        <f t="shared" si="41"/>
        <v>5.565702554744627E-4</v>
      </c>
      <c r="G894" s="11">
        <f>B894/MAX($B$2:B894)-1</f>
        <v>-2.5738995015639921E-2</v>
      </c>
      <c r="H894" s="11">
        <f>E894/MAX($E$2:E894)-1</f>
        <v>0</v>
      </c>
    </row>
    <row r="895" spans="1:8" x14ac:dyDescent="0.25">
      <c r="A895" s="1">
        <v>41843</v>
      </c>
      <c r="B895" s="3">
        <v>56.008584999999997</v>
      </c>
      <c r="C895" s="11">
        <f t="shared" si="40"/>
        <v>-3.9202357729326955E-3</v>
      </c>
      <c r="D895" s="3">
        <v>97.230002999999996</v>
      </c>
      <c r="E895" s="58">
        <f t="shared" si="39"/>
        <v>10972.30003</v>
      </c>
      <c r="F895" s="11">
        <f t="shared" si="41"/>
        <v>5.6538058145980943E-4</v>
      </c>
      <c r="G895" s="11">
        <f>B895/MAX($B$2:B895)-1</f>
        <v>-2.9558327859553035E-2</v>
      </c>
      <c r="H895" s="11">
        <f>E895/MAX($E$2:E895)-1</f>
        <v>0</v>
      </c>
    </row>
    <row r="896" spans="1:8" x14ac:dyDescent="0.25">
      <c r="A896" s="1">
        <v>41844</v>
      </c>
      <c r="B896" s="3">
        <v>58.442909</v>
      </c>
      <c r="C896" s="11">
        <f t="shared" si="40"/>
        <v>4.3463408332847613E-2</v>
      </c>
      <c r="D896" s="3">
        <v>97.120002999999997</v>
      </c>
      <c r="E896" s="58">
        <f t="shared" si="39"/>
        <v>10971.20003</v>
      </c>
      <c r="F896" s="11">
        <f t="shared" si="41"/>
        <v>-1.0025245363258297E-4</v>
      </c>
      <c r="G896" s="11">
        <f>B896/MAX($B$2:B896)-1</f>
        <v>0</v>
      </c>
      <c r="H896" s="11">
        <f>E896/MAX($E$2:E896)-1</f>
        <v>-1.0025245363254331E-4</v>
      </c>
    </row>
    <row r="897" spans="1:8" x14ac:dyDescent="0.25">
      <c r="A897" s="1">
        <v>41845</v>
      </c>
      <c r="B897" s="3">
        <v>58.998778999999999</v>
      </c>
      <c r="C897" s="11">
        <f t="shared" si="40"/>
        <v>9.5113335306426777E-3</v>
      </c>
      <c r="D897" s="3">
        <v>96.739998</v>
      </c>
      <c r="E897" s="58">
        <f t="shared" si="39"/>
        <v>10967.39998</v>
      </c>
      <c r="F897" s="11">
        <f t="shared" si="41"/>
        <v>-3.4636593896828513E-4</v>
      </c>
      <c r="G897" s="11">
        <f>B897/MAX($B$2:B897)-1</f>
        <v>0</v>
      </c>
      <c r="H897" s="11">
        <f>E897/MAX($E$2:E897)-1</f>
        <v>-4.4658366856564768E-4</v>
      </c>
    </row>
    <row r="898" spans="1:8" x14ac:dyDescent="0.25">
      <c r="A898" s="1">
        <v>41848</v>
      </c>
      <c r="B898" s="3">
        <v>59.190455</v>
      </c>
      <c r="C898" s="11">
        <f t="shared" si="40"/>
        <v>3.2488129966215247E-3</v>
      </c>
      <c r="D898" s="3">
        <v>96.769997000000004</v>
      </c>
      <c r="E898" s="58">
        <f t="shared" si="39"/>
        <v>10967.69997</v>
      </c>
      <c r="F898" s="11">
        <f t="shared" si="41"/>
        <v>2.7352882227928466E-5</v>
      </c>
      <c r="G898" s="11">
        <f>B898/MAX($B$2:B898)-1</f>
        <v>0</v>
      </c>
      <c r="H898" s="11">
        <f>E898/MAX($E$2:E898)-1</f>
        <v>-4.192430016881632E-4</v>
      </c>
    </row>
    <row r="899" spans="1:8" x14ac:dyDescent="0.25">
      <c r="A899" s="1">
        <v>41849</v>
      </c>
      <c r="B899" s="3">
        <v>58.174559000000002</v>
      </c>
      <c r="C899" s="11">
        <f t="shared" si="40"/>
        <v>-1.7163172677081093E-2</v>
      </c>
      <c r="D899" s="3">
        <v>96.599997999999999</v>
      </c>
      <c r="E899" s="58">
        <f t="shared" ref="E899:E962" si="42">10000+(10*D899)</f>
        <v>10965.999980000001</v>
      </c>
      <c r="F899" s="11">
        <f t="shared" si="41"/>
        <v>-1.5499968130502765E-4</v>
      </c>
      <c r="G899" s="11">
        <f>B899/MAX($B$2:B899)-1</f>
        <v>-1.7163172677081118E-2</v>
      </c>
      <c r="H899" s="11">
        <f>E899/MAX($E$2:E899)-1</f>
        <v>-5.7417770046153116E-4</v>
      </c>
    </row>
    <row r="900" spans="1:8" x14ac:dyDescent="0.25">
      <c r="A900" s="1">
        <v>41850</v>
      </c>
      <c r="B900" s="3">
        <v>57.206578999999998</v>
      </c>
      <c r="C900" s="11">
        <f t="shared" ref="C900:C963" si="43">(B900-B899)/B899</f>
        <v>-1.6639232280213835E-2</v>
      </c>
      <c r="D900" s="3">
        <v>96.980002999999996</v>
      </c>
      <c r="E900" s="58">
        <f t="shared" si="42"/>
        <v>10969.80003</v>
      </c>
      <c r="F900" s="11">
        <f t="shared" ref="F900:F963" si="44">(E900-E899)/E899</f>
        <v>3.4653018483771946E-4</v>
      </c>
      <c r="G900" s="11">
        <f>B900/MAX($B$2:B900)-1</f>
        <v>-3.3516822940455548E-2</v>
      </c>
      <c r="H900" s="11">
        <f>E900/MAX($E$2:E900)-1</f>
        <v>-2.2784648552853781E-4</v>
      </c>
    </row>
    <row r="901" spans="1:8" x14ac:dyDescent="0.25">
      <c r="A901" s="1">
        <v>41851</v>
      </c>
      <c r="B901" s="3">
        <v>56.315271000000003</v>
      </c>
      <c r="C901" s="11">
        <f t="shared" si="43"/>
        <v>-1.5580515660619999E-2</v>
      </c>
      <c r="D901" s="3">
        <v>95.019997000000004</v>
      </c>
      <c r="E901" s="58">
        <f t="shared" si="42"/>
        <v>10950.19997</v>
      </c>
      <c r="F901" s="11">
        <f t="shared" si="44"/>
        <v>-1.7867290147859393E-3</v>
      </c>
      <c r="G901" s="11">
        <f>B901/MAX($B$2:B901)-1</f>
        <v>-4.8575129216357538E-2</v>
      </c>
      <c r="H901" s="11">
        <f>E901/MAX($E$2:E901)-1</f>
        <v>-2.0141684003878169E-3</v>
      </c>
    </row>
    <row r="902" spans="1:8" x14ac:dyDescent="0.25">
      <c r="A902" s="1">
        <v>41852</v>
      </c>
      <c r="B902" s="3">
        <v>56.257770000000001</v>
      </c>
      <c r="C902" s="11">
        <f t="shared" si="43"/>
        <v>-1.0210551947801515E-3</v>
      </c>
      <c r="D902" s="3">
        <v>94.669998000000007</v>
      </c>
      <c r="E902" s="58">
        <f t="shared" si="42"/>
        <v>10946.699979999999</v>
      </c>
      <c r="F902" s="11">
        <f t="shared" si="44"/>
        <v>-3.196279528765768E-4</v>
      </c>
      <c r="G902" s="11">
        <f>B902/MAX($B$2:B902)-1</f>
        <v>-4.9546586523114278E-2</v>
      </c>
      <c r="H902" s="11">
        <f>E902/MAX($E$2:E902)-1</f>
        <v>-2.3331525687418919E-3</v>
      </c>
    </row>
    <row r="903" spans="1:8" x14ac:dyDescent="0.25">
      <c r="A903" s="1">
        <v>41855</v>
      </c>
      <c r="B903" s="3">
        <v>56.602792999999998</v>
      </c>
      <c r="C903" s="11">
        <f t="shared" si="43"/>
        <v>6.13289506498387E-3</v>
      </c>
      <c r="D903" s="3">
        <v>95.32</v>
      </c>
      <c r="E903" s="58">
        <f t="shared" si="42"/>
        <v>10953.2</v>
      </c>
      <c r="F903" s="11">
        <f t="shared" si="44"/>
        <v>5.9378808333809059E-4</v>
      </c>
      <c r="G903" s="11">
        <f>B903/MAX($B$2:B903)-1</f>
        <v>-4.3717555474104719E-2</v>
      </c>
      <c r="H903" s="11">
        <f>E903/MAX($E$2:E903)-1</f>
        <v>-1.740749883595738E-3</v>
      </c>
    </row>
    <row r="904" spans="1:8" x14ac:dyDescent="0.25">
      <c r="A904" s="1">
        <v>41856</v>
      </c>
      <c r="B904" s="3">
        <v>56.574038000000002</v>
      </c>
      <c r="C904" s="11">
        <f t="shared" si="43"/>
        <v>-5.0801380066168743E-4</v>
      </c>
      <c r="D904" s="3">
        <v>94.589995999999999</v>
      </c>
      <c r="E904" s="58">
        <f t="shared" si="42"/>
        <v>10945.899960000001</v>
      </c>
      <c r="F904" s="11">
        <f t="shared" si="44"/>
        <v>-6.6647555052405509E-4</v>
      </c>
      <c r="G904" s="11">
        <f>B904/MAX($B$2:B904)-1</f>
        <v>-4.4203360153254434E-2</v>
      </c>
      <c r="H904" s="11">
        <f>E904/MAX($E$2:E904)-1</f>
        <v>-2.4060652668828064E-3</v>
      </c>
    </row>
    <row r="905" spans="1:8" x14ac:dyDescent="0.25">
      <c r="A905" s="1">
        <v>41857</v>
      </c>
      <c r="B905" s="3">
        <v>57.676194000000002</v>
      </c>
      <c r="C905" s="11">
        <f t="shared" si="43"/>
        <v>1.9481656939531182E-2</v>
      </c>
      <c r="D905" s="3">
        <v>94.519997000000004</v>
      </c>
      <c r="E905" s="58">
        <f t="shared" si="42"/>
        <v>10945.19997</v>
      </c>
      <c r="F905" s="11">
        <f t="shared" si="44"/>
        <v>-6.3949972369469767E-5</v>
      </c>
      <c r="G905" s="11">
        <f>B905/MAX($B$2:B905)-1</f>
        <v>-2.558285791180348E-2</v>
      </c>
      <c r="H905" s="11">
        <f>E905/MAX($E$2:E905)-1</f>
        <v>-2.4698613714448925E-3</v>
      </c>
    </row>
    <row r="906" spans="1:8" x14ac:dyDescent="0.25">
      <c r="A906" s="1">
        <v>41858</v>
      </c>
      <c r="B906" s="3">
        <v>57.446176999999999</v>
      </c>
      <c r="C906" s="11">
        <f t="shared" si="43"/>
        <v>-3.9880752186942795E-3</v>
      </c>
      <c r="D906" s="3">
        <v>94.220000999999996</v>
      </c>
      <c r="E906" s="58">
        <f t="shared" si="42"/>
        <v>10942.20001</v>
      </c>
      <c r="F906" s="11">
        <f t="shared" si="44"/>
        <v>-2.7408909916875566E-4</v>
      </c>
      <c r="G906" s="11">
        <f>B906/MAX($B$2:B906)-1</f>
        <v>-2.9468906768836289E-2</v>
      </c>
      <c r="H906" s="11">
        <f>E906/MAX($E$2:E906)-1</f>
        <v>-2.7432735085353155E-3</v>
      </c>
    </row>
    <row r="907" spans="1:8" x14ac:dyDescent="0.25">
      <c r="A907" s="1">
        <v>41859</v>
      </c>
      <c r="B907" s="3">
        <v>57.887042000000001</v>
      </c>
      <c r="C907" s="11">
        <f t="shared" si="43"/>
        <v>7.6744010310730044E-3</v>
      </c>
      <c r="D907" s="3">
        <v>94.900002000000001</v>
      </c>
      <c r="E907" s="58">
        <f t="shared" si="42"/>
        <v>10949.000019999999</v>
      </c>
      <c r="F907" s="11">
        <f t="shared" si="44"/>
        <v>6.2144815428200344E-4</v>
      </c>
      <c r="G907" s="11">
        <f>B907/MAX($B$2:B907)-1</f>
        <v>-2.2020661946254627E-2</v>
      </c>
      <c r="H907" s="11">
        <f>E907/MAX($E$2:E907)-1</f>
        <v>-2.1235301565118991E-3</v>
      </c>
    </row>
    <row r="908" spans="1:8" x14ac:dyDescent="0.25">
      <c r="A908" s="1">
        <v>41862</v>
      </c>
      <c r="B908" s="3">
        <v>58.069135000000003</v>
      </c>
      <c r="C908" s="11">
        <f t="shared" si="43"/>
        <v>3.1456608199120252E-3</v>
      </c>
      <c r="D908" s="3">
        <v>95.459998999999996</v>
      </c>
      <c r="E908" s="58">
        <f t="shared" si="42"/>
        <v>10954.599990000001</v>
      </c>
      <c r="F908" s="11">
        <f t="shared" si="44"/>
        <v>5.1145949308356304E-4</v>
      </c>
      <c r="G908" s="11">
        <f>B908/MAX($B$2:B908)-1</f>
        <v>-1.8944270659855489E-2</v>
      </c>
      <c r="H908" s="11">
        <f>E908/MAX($E$2:E908)-1</f>
        <v>-1.6131567630857102E-3</v>
      </c>
    </row>
    <row r="909" spans="1:8" x14ac:dyDescent="0.25">
      <c r="A909" s="1">
        <v>41863</v>
      </c>
      <c r="B909" s="3">
        <v>57.887042000000001</v>
      </c>
      <c r="C909" s="11">
        <f t="shared" si="43"/>
        <v>-3.1357966671968136E-3</v>
      </c>
      <c r="D909" s="3">
        <v>95.419998000000007</v>
      </c>
      <c r="E909" s="58">
        <f t="shared" si="42"/>
        <v>10954.199979999999</v>
      </c>
      <c r="F909" s="11">
        <f t="shared" si="44"/>
        <v>-3.6515253899398893E-5</v>
      </c>
      <c r="G909" s="11">
        <f>B909/MAX($B$2:B909)-1</f>
        <v>-2.2020661946254627E-2</v>
      </c>
      <c r="H909" s="11">
        <f>E909/MAX($E$2:E909)-1</f>
        <v>-1.6496131121562785E-3</v>
      </c>
    </row>
    <row r="910" spans="1:8" x14ac:dyDescent="0.25">
      <c r="A910" s="1">
        <v>41864</v>
      </c>
      <c r="B910" s="3">
        <v>57.906205999999997</v>
      </c>
      <c r="C910" s="11">
        <f t="shared" si="43"/>
        <v>3.3105854674689381E-4</v>
      </c>
      <c r="D910" s="3">
        <v>96.43</v>
      </c>
      <c r="E910" s="58">
        <f t="shared" si="42"/>
        <v>10964.3</v>
      </c>
      <c r="F910" s="11">
        <f t="shared" si="44"/>
        <v>9.2202260488582566E-4</v>
      </c>
      <c r="G910" s="11">
        <f>B910/MAX($B$2:B910)-1</f>
        <v>-2.1696893527850092E-2</v>
      </c>
      <c r="H910" s="11">
        <f>E910/MAX($E$2:E910)-1</f>
        <v>-7.2911148784915447E-4</v>
      </c>
    </row>
    <row r="911" spans="1:8" x14ac:dyDescent="0.25">
      <c r="A911" s="1">
        <v>41865</v>
      </c>
      <c r="B911" s="3">
        <v>58.002048000000002</v>
      </c>
      <c r="C911" s="11">
        <f t="shared" si="43"/>
        <v>1.6551248410231652E-3</v>
      </c>
      <c r="D911" s="3">
        <v>96.93</v>
      </c>
      <c r="E911" s="58">
        <f t="shared" si="42"/>
        <v>10969.3</v>
      </c>
      <c r="F911" s="11">
        <f t="shared" si="44"/>
        <v>4.5602546446193559E-4</v>
      </c>
      <c r="G911" s="11">
        <f>B911/MAX($B$2:B911)-1</f>
        <v>-2.0077679754277877E-2</v>
      </c>
      <c r="H911" s="11">
        <f>E911/MAX($E$2:E911)-1</f>
        <v>-2.7341851679218987E-4</v>
      </c>
    </row>
    <row r="912" spans="1:8" x14ac:dyDescent="0.25">
      <c r="A912" s="1">
        <v>41866</v>
      </c>
      <c r="B912" s="3">
        <v>57.887042000000001</v>
      </c>
      <c r="C912" s="11">
        <f t="shared" si="43"/>
        <v>-1.9827920558943201E-3</v>
      </c>
      <c r="D912" s="3">
        <v>97.400002000000001</v>
      </c>
      <c r="E912" s="58">
        <f t="shared" si="42"/>
        <v>10974.000019999999</v>
      </c>
      <c r="F912" s="11">
        <f t="shared" si="44"/>
        <v>4.2847036729784239E-4</v>
      </c>
      <c r="G912" s="11">
        <f>B912/MAX($B$2:B912)-1</f>
        <v>-2.2020661946254627E-2</v>
      </c>
      <c r="H912" s="11">
        <f>E912/MAX($E$2:E912)-1</f>
        <v>0</v>
      </c>
    </row>
    <row r="913" spans="1:8" x14ac:dyDescent="0.25">
      <c r="A913" s="1">
        <v>41869</v>
      </c>
      <c r="B913" s="3">
        <v>58.299151999999999</v>
      </c>
      <c r="C913" s="11">
        <f t="shared" si="43"/>
        <v>7.1192098570177142E-3</v>
      </c>
      <c r="D913" s="3">
        <v>98.150002000000001</v>
      </c>
      <c r="E913" s="58">
        <f t="shared" si="42"/>
        <v>10981.500019999999</v>
      </c>
      <c r="F913" s="11">
        <f t="shared" si="44"/>
        <v>6.8343356901142056E-4</v>
      </c>
      <c r="G913" s="11">
        <f>B913/MAX($B$2:B913)-1</f>
        <v>-1.5058221802822791E-2</v>
      </c>
      <c r="H913" s="11">
        <f>E913/MAX($E$2:E913)-1</f>
        <v>0</v>
      </c>
    </row>
    <row r="914" spans="1:8" x14ac:dyDescent="0.25">
      <c r="A914" s="1">
        <v>41870</v>
      </c>
      <c r="B914" s="3">
        <v>58.596252</v>
      </c>
      <c r="C914" s="11">
        <f t="shared" si="43"/>
        <v>5.0961290140206566E-3</v>
      </c>
      <c r="D914" s="3">
        <v>98.699996999999996</v>
      </c>
      <c r="E914" s="58">
        <f t="shared" si="42"/>
        <v>10986.999970000001</v>
      </c>
      <c r="F914" s="11">
        <f t="shared" si="44"/>
        <v>5.0083777170555099E-4</v>
      </c>
      <c r="G914" s="11">
        <f>B914/MAX($B$2:B914)-1</f>
        <v>-1.0038831429831085E-2</v>
      </c>
      <c r="H914" s="11">
        <f>E914/MAX($E$2:E914)-1</f>
        <v>0</v>
      </c>
    </row>
    <row r="915" spans="1:8" x14ac:dyDescent="0.25">
      <c r="A915" s="1">
        <v>41871</v>
      </c>
      <c r="B915" s="3">
        <v>58.385404000000001</v>
      </c>
      <c r="C915" s="11">
        <f t="shared" si="43"/>
        <v>-3.5983188822383827E-3</v>
      </c>
      <c r="D915" s="3">
        <v>98.699996999999996</v>
      </c>
      <c r="E915" s="58">
        <f t="shared" si="42"/>
        <v>10986.999970000001</v>
      </c>
      <c r="F915" s="11">
        <f t="shared" si="44"/>
        <v>0</v>
      </c>
      <c r="G915" s="11">
        <f>B915/MAX($B$2:B915)-1</f>
        <v>-1.3601027395379828E-2</v>
      </c>
      <c r="H915" s="11">
        <f>E915/MAX($E$2:E915)-1</f>
        <v>0</v>
      </c>
    </row>
    <row r="916" spans="1:8" x14ac:dyDescent="0.25">
      <c r="A916" s="1">
        <v>41872</v>
      </c>
      <c r="B916" s="3">
        <v>58.596252</v>
      </c>
      <c r="C916" s="11">
        <f t="shared" si="43"/>
        <v>3.6113135399388277E-3</v>
      </c>
      <c r="D916" s="3">
        <v>98.900002000000001</v>
      </c>
      <c r="E916" s="58">
        <f t="shared" si="42"/>
        <v>10989.000019999999</v>
      </c>
      <c r="F916" s="11">
        <f t="shared" si="44"/>
        <v>1.8203786342585535E-4</v>
      </c>
      <c r="G916" s="11">
        <f>B916/MAX($B$2:B916)-1</f>
        <v>-1.0038831429831085E-2</v>
      </c>
      <c r="H916" s="11">
        <f>E916/MAX($E$2:E916)-1</f>
        <v>0</v>
      </c>
    </row>
    <row r="917" spans="1:8" x14ac:dyDescent="0.25">
      <c r="A917" s="1">
        <v>41873</v>
      </c>
      <c r="B917" s="3">
        <v>57.963711000000004</v>
      </c>
      <c r="C917" s="11">
        <f t="shared" si="43"/>
        <v>-1.0794905448901344E-2</v>
      </c>
      <c r="D917" s="3">
        <v>99.050003000000004</v>
      </c>
      <c r="E917" s="58">
        <f t="shared" si="42"/>
        <v>10990.500029999999</v>
      </c>
      <c r="F917" s="11">
        <f t="shared" si="44"/>
        <v>1.3650104625259136E-4</v>
      </c>
      <c r="G917" s="11">
        <f>B917/MAX($B$2:B917)-1</f>
        <v>-2.072536864262986E-2</v>
      </c>
      <c r="H917" s="11">
        <f>E917/MAX($E$2:E917)-1</f>
        <v>0</v>
      </c>
    </row>
    <row r="918" spans="1:8" x14ac:dyDescent="0.25">
      <c r="A918" s="1">
        <v>41876</v>
      </c>
      <c r="B918" s="3">
        <v>58.423740000000002</v>
      </c>
      <c r="C918" s="11">
        <f t="shared" si="43"/>
        <v>7.9365001319532252E-3</v>
      </c>
      <c r="D918" s="3">
        <v>99.400002000000001</v>
      </c>
      <c r="E918" s="58">
        <f t="shared" si="42"/>
        <v>10994.000019999999</v>
      </c>
      <c r="F918" s="11">
        <f t="shared" si="44"/>
        <v>3.1845593835099173E-4</v>
      </c>
      <c r="G918" s="11">
        <f>B918/MAX($B$2:B918)-1</f>
        <v>-1.2953355401643663E-2</v>
      </c>
      <c r="H918" s="11">
        <f>E918/MAX($E$2:E918)-1</f>
        <v>0</v>
      </c>
    </row>
    <row r="919" spans="1:8" x14ac:dyDescent="0.25">
      <c r="A919" s="1">
        <v>41877</v>
      </c>
      <c r="B919" s="3">
        <v>58.347071</v>
      </c>
      <c r="C919" s="11">
        <f t="shared" si="43"/>
        <v>-1.3122918868255016E-3</v>
      </c>
      <c r="D919" s="3">
        <v>99.5</v>
      </c>
      <c r="E919" s="58">
        <f t="shared" si="42"/>
        <v>10995</v>
      </c>
      <c r="F919" s="11">
        <f t="shared" si="44"/>
        <v>9.095688540852898E-5</v>
      </c>
      <c r="G919" s="11">
        <f>B919/MAX($B$2:B919)-1</f>
        <v>-1.424864870526843E-2</v>
      </c>
      <c r="H919" s="11">
        <f>E919/MAX($E$2:E919)-1</f>
        <v>0</v>
      </c>
    </row>
    <row r="920" spans="1:8" x14ac:dyDescent="0.25">
      <c r="A920" s="1">
        <v>41878</v>
      </c>
      <c r="B920" s="3">
        <v>59.247959999999999</v>
      </c>
      <c r="C920" s="11">
        <f t="shared" si="43"/>
        <v>1.544017522319157E-2</v>
      </c>
      <c r="D920" s="3">
        <v>99.519997000000004</v>
      </c>
      <c r="E920" s="58">
        <f t="shared" si="42"/>
        <v>10995.19997</v>
      </c>
      <c r="F920" s="11">
        <f t="shared" si="44"/>
        <v>1.8187357889919642E-5</v>
      </c>
      <c r="G920" s="11">
        <f>B920/MAX($B$2:B920)-1</f>
        <v>0</v>
      </c>
      <c r="H920" s="11">
        <f>E920/MAX($E$2:E920)-1</f>
        <v>0</v>
      </c>
    </row>
    <row r="921" spans="1:8" x14ac:dyDescent="0.25">
      <c r="A921" s="1">
        <v>41879</v>
      </c>
      <c r="B921" s="3">
        <v>59.890087000000001</v>
      </c>
      <c r="C921" s="11">
        <f t="shared" si="43"/>
        <v>1.0837959652956863E-2</v>
      </c>
      <c r="D921" s="3">
        <v>99.410004000000001</v>
      </c>
      <c r="E921" s="58">
        <f t="shared" si="42"/>
        <v>10994.100039999999</v>
      </c>
      <c r="F921" s="11">
        <f t="shared" si="44"/>
        <v>-1.0003728927181241E-4</v>
      </c>
      <c r="G921" s="11">
        <f>B921/MAX($B$2:B921)-1</f>
        <v>0</v>
      </c>
      <c r="H921" s="11">
        <f>E921/MAX($E$2:E921)-1</f>
        <v>-1.0003728927177047E-4</v>
      </c>
    </row>
    <row r="922" spans="1:8" x14ac:dyDescent="0.25">
      <c r="A922" s="1">
        <v>41880</v>
      </c>
      <c r="B922" s="3">
        <v>60.302193000000003</v>
      </c>
      <c r="C922" s="11">
        <f t="shared" si="43"/>
        <v>6.8810385932483523E-3</v>
      </c>
      <c r="D922" s="3">
        <v>99.779999000000004</v>
      </c>
      <c r="E922" s="58">
        <f t="shared" si="42"/>
        <v>10997.79999</v>
      </c>
      <c r="F922" s="11">
        <f t="shared" si="44"/>
        <v>3.3653959728750766E-4</v>
      </c>
      <c r="G922" s="11">
        <f>B922/MAX($B$2:B922)-1</f>
        <v>0</v>
      </c>
      <c r="H922" s="11">
        <f>E922/MAX($E$2:E922)-1</f>
        <v>0</v>
      </c>
    </row>
    <row r="923" spans="1:8" x14ac:dyDescent="0.25">
      <c r="A923" s="1">
        <v>41884</v>
      </c>
      <c r="B923" s="3">
        <v>60.407617000000002</v>
      </c>
      <c r="C923" s="11">
        <f t="shared" si="43"/>
        <v>1.7482614604082357E-3</v>
      </c>
      <c r="D923" s="3">
        <v>100.07</v>
      </c>
      <c r="E923" s="58">
        <f t="shared" si="42"/>
        <v>11000.7</v>
      </c>
      <c r="F923" s="11">
        <f t="shared" si="44"/>
        <v>2.6369001096929412E-4</v>
      </c>
      <c r="G923" s="11">
        <f>B923/MAX($B$2:B923)-1</f>
        <v>0</v>
      </c>
      <c r="H923" s="11">
        <f>E923/MAX($E$2:E923)-1</f>
        <v>0</v>
      </c>
    </row>
    <row r="924" spans="1:8" x14ac:dyDescent="0.25">
      <c r="A924" s="1">
        <v>41885</v>
      </c>
      <c r="B924" s="3">
        <v>60.829312999999999</v>
      </c>
      <c r="C924" s="11">
        <f t="shared" si="43"/>
        <v>6.9808415054677152E-3</v>
      </c>
      <c r="D924" s="3">
        <v>99.480002999999996</v>
      </c>
      <c r="E924" s="58">
        <f t="shared" si="42"/>
        <v>10994.80003</v>
      </c>
      <c r="F924" s="11">
        <f t="shared" si="44"/>
        <v>-5.363267792049955E-4</v>
      </c>
      <c r="G924" s="11">
        <f>B924/MAX($B$2:B924)-1</f>
        <v>0</v>
      </c>
      <c r="H924" s="11">
        <f>E924/MAX($E$2:E924)-1</f>
        <v>-5.3632677920500971E-4</v>
      </c>
    </row>
    <row r="925" spans="1:8" x14ac:dyDescent="0.25">
      <c r="A925" s="1">
        <v>41886</v>
      </c>
      <c r="B925" s="3">
        <v>59.985925000000002</v>
      </c>
      <c r="C925" s="11">
        <f t="shared" si="43"/>
        <v>-1.3864828623002817E-2</v>
      </c>
      <c r="D925" s="3">
        <v>99.389999000000003</v>
      </c>
      <c r="E925" s="58">
        <f t="shared" si="42"/>
        <v>10993.89999</v>
      </c>
      <c r="F925" s="11">
        <f t="shared" si="44"/>
        <v>-8.1860515656913198E-5</v>
      </c>
      <c r="G925" s="11">
        <f>B925/MAX($B$2:B925)-1</f>
        <v>-1.3864828623002867E-2</v>
      </c>
      <c r="H925" s="11">
        <f>E925/MAX($E$2:E925)-1</f>
        <v>-6.18143390875181E-4</v>
      </c>
    </row>
    <row r="926" spans="1:8" x14ac:dyDescent="0.25">
      <c r="A926" s="1">
        <v>41887</v>
      </c>
      <c r="B926" s="3">
        <v>59.640901999999997</v>
      </c>
      <c r="C926" s="11">
        <f t="shared" si="43"/>
        <v>-5.75173259393774E-3</v>
      </c>
      <c r="D926" s="3">
        <v>99.889999000000003</v>
      </c>
      <c r="E926" s="58">
        <f t="shared" si="42"/>
        <v>10998.89999</v>
      </c>
      <c r="F926" s="11">
        <f t="shared" si="44"/>
        <v>4.547976609345161E-4</v>
      </c>
      <c r="G926" s="11">
        <f>B926/MAX($B$2:B926)-1</f>
        <v>-1.9536814430240246E-2</v>
      </c>
      <c r="H926" s="11">
        <f>E926/MAX($E$2:E926)-1</f>
        <v>-1.6362686010895633E-4</v>
      </c>
    </row>
    <row r="927" spans="1:8" x14ac:dyDescent="0.25">
      <c r="A927" s="1">
        <v>41890</v>
      </c>
      <c r="B927" s="3">
        <v>59.717574999999997</v>
      </c>
      <c r="C927" s="11">
        <f t="shared" si="43"/>
        <v>1.28557747164856E-3</v>
      </c>
      <c r="D927" s="3">
        <v>100.08000199999999</v>
      </c>
      <c r="E927" s="58">
        <f t="shared" si="42"/>
        <v>11000.800020000001</v>
      </c>
      <c r="F927" s="11">
        <f t="shared" si="44"/>
        <v>1.7274727488459483E-4</v>
      </c>
      <c r="G927" s="11">
        <f>B927/MAX($B$2:B927)-1</f>
        <v>-1.8276353047090965E-2</v>
      </c>
      <c r="H927" s="11">
        <f>E927/MAX($E$2:E927)-1</f>
        <v>0</v>
      </c>
    </row>
    <row r="928" spans="1:8" x14ac:dyDescent="0.25">
      <c r="A928" s="1">
        <v>41891</v>
      </c>
      <c r="B928" s="3">
        <v>59.660069999999997</v>
      </c>
      <c r="C928" s="11">
        <f t="shared" si="43"/>
        <v>-9.6294934950052861E-4</v>
      </c>
      <c r="D928" s="3">
        <v>99.25</v>
      </c>
      <c r="E928" s="58">
        <f t="shared" si="42"/>
        <v>10992.5</v>
      </c>
      <c r="F928" s="11">
        <f t="shared" si="44"/>
        <v>-7.5449239918103572E-4</v>
      </c>
      <c r="G928" s="11">
        <f>B928/MAX($B$2:B928)-1</f>
        <v>-1.92217031943136E-2</v>
      </c>
      <c r="H928" s="11">
        <f>E928/MAX($E$2:E928)-1</f>
        <v>-7.5449239918101707E-4</v>
      </c>
    </row>
    <row r="929" spans="1:8" x14ac:dyDescent="0.25">
      <c r="A929" s="1">
        <v>41892</v>
      </c>
      <c r="B929" s="3">
        <v>60.100931000000003</v>
      </c>
      <c r="C929" s="11">
        <f t="shared" si="43"/>
        <v>7.3895488221855134E-3</v>
      </c>
      <c r="D929" s="3">
        <v>100.07</v>
      </c>
      <c r="E929" s="58">
        <f t="shared" si="42"/>
        <v>11000.7</v>
      </c>
      <c r="F929" s="11">
        <f t="shared" si="44"/>
        <v>7.4596315669781465E-4</v>
      </c>
      <c r="G929" s="11">
        <f>B929/MAX($B$2:B929)-1</f>
        <v>-1.1974194086328049E-2</v>
      </c>
      <c r="H929" s="11">
        <f>E929/MAX($E$2:E929)-1</f>
        <v>-9.0920660150706212E-6</v>
      </c>
    </row>
    <row r="930" spans="1:8" x14ac:dyDescent="0.25">
      <c r="A930" s="1">
        <v>41893</v>
      </c>
      <c r="B930" s="3">
        <v>60.583281999999997</v>
      </c>
      <c r="C930" s="11">
        <f t="shared" si="43"/>
        <v>8.0256826637177085E-3</v>
      </c>
      <c r="D930" s="3">
        <v>99.989998</v>
      </c>
      <c r="E930" s="58">
        <f t="shared" si="42"/>
        <v>10999.89998</v>
      </c>
      <c r="F930" s="11">
        <f t="shared" si="44"/>
        <v>-7.2724462988772175E-5</v>
      </c>
      <c r="G930" s="11">
        <f>B930/MAX($B$2:B930)-1</f>
        <v>-4.044612504500944E-3</v>
      </c>
      <c r="H930" s="11">
        <f>E930/MAX($E$2:E930)-1</f>
        <v>-8.1815867788215257E-5</v>
      </c>
    </row>
    <row r="931" spans="1:8" x14ac:dyDescent="0.25">
      <c r="A931" s="1">
        <v>41894</v>
      </c>
      <c r="B931" s="3">
        <v>59.695757999999998</v>
      </c>
      <c r="C931" s="11">
        <f t="shared" si="43"/>
        <v>-1.4649652027765666E-2</v>
      </c>
      <c r="D931" s="3">
        <v>99.480002999999996</v>
      </c>
      <c r="E931" s="58">
        <f t="shared" si="42"/>
        <v>10994.80003</v>
      </c>
      <c r="F931" s="11">
        <f t="shared" si="44"/>
        <v>-4.6363603389781074E-4</v>
      </c>
      <c r="G931" s="11">
        <f>B931/MAX($B$2:B931)-1</f>
        <v>-1.8635012366488568E-2</v>
      </c>
      <c r="H931" s="11">
        <f>E931/MAX($E$2:E931)-1</f>
        <v>-5.4541396890150917E-4</v>
      </c>
    </row>
    <row r="932" spans="1:8" x14ac:dyDescent="0.25">
      <c r="A932" s="1">
        <v>41897</v>
      </c>
      <c r="B932" s="3">
        <v>60.313166000000002</v>
      </c>
      <c r="C932" s="11">
        <f t="shared" si="43"/>
        <v>1.0342577440762285E-2</v>
      </c>
      <c r="D932" s="3">
        <v>98.519997000000004</v>
      </c>
      <c r="E932" s="58">
        <f t="shared" si="42"/>
        <v>10985.19997</v>
      </c>
      <c r="F932" s="11">
        <f t="shared" si="44"/>
        <v>-8.7314548457509931E-4</v>
      </c>
      <c r="G932" s="11">
        <f>B932/MAX($B$2:B932)-1</f>
        <v>-8.4851689842362354E-3</v>
      </c>
      <c r="H932" s="11">
        <f>E932/MAX($E$2:E932)-1</f>
        <v>-1.4180832277325139E-3</v>
      </c>
    </row>
    <row r="933" spans="1:8" x14ac:dyDescent="0.25">
      <c r="A933" s="1">
        <v>41898</v>
      </c>
      <c r="B933" s="3">
        <v>61.268219000000002</v>
      </c>
      <c r="C933" s="11">
        <f t="shared" si="43"/>
        <v>1.5834900790981515E-2</v>
      </c>
      <c r="D933" s="3">
        <v>99.379997000000003</v>
      </c>
      <c r="E933" s="58">
        <f t="shared" si="42"/>
        <v>10993.79997</v>
      </c>
      <c r="F933" s="11">
        <f t="shared" si="44"/>
        <v>7.8287150197415699E-4</v>
      </c>
      <c r="G933" s="11">
        <f>B933/MAX($B$2:B933)-1</f>
        <v>0</v>
      </c>
      <c r="H933" s="11">
        <f>E933/MAX($E$2:E933)-1</f>
        <v>-6.3632190270468403E-4</v>
      </c>
    </row>
    <row r="934" spans="1:8" x14ac:dyDescent="0.25">
      <c r="A934" s="1">
        <v>41899</v>
      </c>
      <c r="B934" s="3">
        <v>60.901634999999999</v>
      </c>
      <c r="C934" s="11">
        <f t="shared" si="43"/>
        <v>-5.9832651574220413E-3</v>
      </c>
      <c r="D934" s="3">
        <v>99.529999000000004</v>
      </c>
      <c r="E934" s="58">
        <f t="shared" si="42"/>
        <v>10995.29999</v>
      </c>
      <c r="F934" s="11">
        <f t="shared" si="44"/>
        <v>1.364423587924799E-4</v>
      </c>
      <c r="G934" s="11">
        <f>B934/MAX($B$2:B934)-1</f>
        <v>-5.9832651574220908E-3</v>
      </c>
      <c r="H934" s="11">
        <f>E934/MAX($E$2:E934)-1</f>
        <v>-4.999663651735764E-4</v>
      </c>
    </row>
    <row r="935" spans="1:8" x14ac:dyDescent="0.25">
      <c r="A935" s="1">
        <v>41900</v>
      </c>
      <c r="B935" s="3">
        <v>61.123516000000002</v>
      </c>
      <c r="C935" s="11">
        <f t="shared" si="43"/>
        <v>3.6432683621712837E-3</v>
      </c>
      <c r="D935" s="3">
        <v>100.279999</v>
      </c>
      <c r="E935" s="58">
        <f t="shared" si="42"/>
        <v>11002.79999</v>
      </c>
      <c r="F935" s="11">
        <f t="shared" si="44"/>
        <v>6.8210962927988295E-4</v>
      </c>
      <c r="G935" s="11">
        <f>B935/MAX($B$2:B935)-1</f>
        <v>-2.3617954359013149E-3</v>
      </c>
      <c r="H935" s="11">
        <f>E935/MAX($E$2:E935)-1</f>
        <v>0</v>
      </c>
    </row>
    <row r="936" spans="1:8" x14ac:dyDescent="0.25">
      <c r="A936" s="1">
        <v>41901</v>
      </c>
      <c r="B936" s="3">
        <v>61.904921999999999</v>
      </c>
      <c r="C936" s="11">
        <f t="shared" si="43"/>
        <v>1.2784048613957301E-2</v>
      </c>
      <c r="D936" s="3">
        <v>99.980002999999996</v>
      </c>
      <c r="E936" s="58">
        <f t="shared" si="42"/>
        <v>10999.80003</v>
      </c>
      <c r="F936" s="11">
        <f t="shared" si="44"/>
        <v>-2.7265423371557548E-4</v>
      </c>
      <c r="G936" s="11">
        <f>B936/MAX($B$2:B936)-1</f>
        <v>0</v>
      </c>
      <c r="H936" s="11">
        <f>E936/MAX($E$2:E936)-1</f>
        <v>-2.7265423371558573E-4</v>
      </c>
    </row>
    <row r="937" spans="1:8" x14ac:dyDescent="0.25">
      <c r="A937" s="1">
        <v>41904</v>
      </c>
      <c r="B937" s="3">
        <v>63.014330999999999</v>
      </c>
      <c r="C937" s="11">
        <f t="shared" si="43"/>
        <v>1.7921175960774159E-2</v>
      </c>
      <c r="D937" s="3">
        <v>99.050003000000004</v>
      </c>
      <c r="E937" s="58">
        <f t="shared" si="42"/>
        <v>10990.500029999999</v>
      </c>
      <c r="F937" s="11">
        <f t="shared" si="44"/>
        <v>-8.4546991532909632E-4</v>
      </c>
      <c r="G937" s="11">
        <f>B937/MAX($B$2:B937)-1</f>
        <v>0</v>
      </c>
      <c r="H937" s="11">
        <f>E937/MAX($E$2:E937)-1</f>
        <v>-1.1178936280927809E-3</v>
      </c>
    </row>
    <row r="938" spans="1:8" x14ac:dyDescent="0.25">
      <c r="A938" s="1">
        <v>41905</v>
      </c>
      <c r="B938" s="3">
        <v>61.547984</v>
      </c>
      <c r="C938" s="11">
        <f t="shared" si="43"/>
        <v>-2.3270055822698473E-2</v>
      </c>
      <c r="D938" s="3">
        <v>98.779999000000004</v>
      </c>
      <c r="E938" s="58">
        <f t="shared" si="42"/>
        <v>10987.79999</v>
      </c>
      <c r="F938" s="11">
        <f t="shared" si="44"/>
        <v>-2.4567035099673414E-4</v>
      </c>
      <c r="G938" s="11">
        <f>B938/MAX($B$2:B938)-1</f>
        <v>-2.3270055822698477E-2</v>
      </c>
      <c r="H938" s="11">
        <f>E938/MAX($E$2:E938)-1</f>
        <v>-1.3632893457695694E-3</v>
      </c>
    </row>
    <row r="939" spans="1:8" x14ac:dyDescent="0.25">
      <c r="A939" s="1">
        <v>41906</v>
      </c>
      <c r="B939" s="3">
        <v>62.647747000000003</v>
      </c>
      <c r="C939" s="11">
        <f t="shared" si="43"/>
        <v>1.7868383796291409E-2</v>
      </c>
      <c r="D939" s="3">
        <v>99.839995999999999</v>
      </c>
      <c r="E939" s="58">
        <f t="shared" si="42"/>
        <v>10998.399960000001</v>
      </c>
      <c r="F939" s="11">
        <f t="shared" si="44"/>
        <v>9.6470358121263197E-4</v>
      </c>
      <c r="G939" s="11">
        <f>B939/MAX($B$2:B939)-1</f>
        <v>-5.8174703148081708E-3</v>
      </c>
      <c r="H939" s="11">
        <f>E939/MAX($E$2:E939)-1</f>
        <v>-3.9990093467101584E-4</v>
      </c>
    </row>
    <row r="940" spans="1:8" x14ac:dyDescent="0.25">
      <c r="A940" s="1">
        <v>41907</v>
      </c>
      <c r="B940" s="3">
        <v>61.692689999999999</v>
      </c>
      <c r="C940" s="11">
        <f t="shared" si="43"/>
        <v>-1.5244873849972666E-2</v>
      </c>
      <c r="D940" s="3">
        <v>97.739998</v>
      </c>
      <c r="E940" s="58">
        <f t="shared" si="42"/>
        <v>10977.39998</v>
      </c>
      <c r="F940" s="11">
        <f t="shared" si="44"/>
        <v>-1.9093668239357703E-3</v>
      </c>
      <c r="G940" s="11">
        <f>B940/MAX($B$2:B940)-1</f>
        <v>-2.0973657563705617E-2</v>
      </c>
      <c r="H940" s="11">
        <f>E940/MAX($E$2:E940)-1</f>
        <v>-2.3085042010292378E-3</v>
      </c>
    </row>
    <row r="941" spans="1:8" x14ac:dyDescent="0.25">
      <c r="A941" s="1">
        <v>41908</v>
      </c>
      <c r="B941" s="3">
        <v>61.789163000000002</v>
      </c>
      <c r="C941" s="11">
        <f t="shared" si="43"/>
        <v>1.5637671173035759E-3</v>
      </c>
      <c r="D941" s="3">
        <v>98.779999000000004</v>
      </c>
      <c r="E941" s="58">
        <f t="shared" si="42"/>
        <v>10987.79999</v>
      </c>
      <c r="F941" s="11">
        <f t="shared" si="44"/>
        <v>9.4740193661043803E-4</v>
      </c>
      <c r="G941" s="11">
        <f>B941/MAX($B$2:B941)-1</f>
        <v>-1.9442688362429794E-2</v>
      </c>
      <c r="H941" s="11">
        <f>E941/MAX($E$2:E941)-1</f>
        <v>-1.3632893457695694E-3</v>
      </c>
    </row>
    <row r="942" spans="1:8" x14ac:dyDescent="0.25">
      <c r="A942" s="1">
        <v>41911</v>
      </c>
      <c r="B942" s="3">
        <v>61.827744000000003</v>
      </c>
      <c r="C942" s="11">
        <f t="shared" si="43"/>
        <v>6.2439751773301483E-4</v>
      </c>
      <c r="D942" s="3">
        <v>98.650002000000001</v>
      </c>
      <c r="E942" s="58">
        <f t="shared" si="42"/>
        <v>10986.500019999999</v>
      </c>
      <c r="F942" s="11">
        <f t="shared" si="44"/>
        <v>-1.1831030790359612E-4</v>
      </c>
      <c r="G942" s="11">
        <f>B942/MAX($B$2:B942)-1</f>
        <v>-1.8830430811048293E-2</v>
      </c>
      <c r="H942" s="11">
        <f>E942/MAX($E$2:E942)-1</f>
        <v>-1.4814383624908167E-3</v>
      </c>
    </row>
    <row r="943" spans="1:8" x14ac:dyDescent="0.25">
      <c r="A943" s="1">
        <v>41912</v>
      </c>
      <c r="B943" s="3">
        <v>62.03998</v>
      </c>
      <c r="C943" s="11">
        <f t="shared" si="43"/>
        <v>3.4326984338939681E-3</v>
      </c>
      <c r="D943" s="3">
        <v>98.790001000000004</v>
      </c>
      <c r="E943" s="58">
        <f t="shared" si="42"/>
        <v>10987.900009999999</v>
      </c>
      <c r="F943" s="11">
        <f t="shared" si="44"/>
        <v>1.2742820711339597E-4</v>
      </c>
      <c r="G943" s="11">
        <f>B943/MAX($B$2:B943)-1</f>
        <v>-1.5462371567508959E-2</v>
      </c>
      <c r="H943" s="11">
        <f>E943/MAX($E$2:E943)-1</f>
        <v>-1.3541989324119541E-3</v>
      </c>
    </row>
    <row r="944" spans="1:8" x14ac:dyDescent="0.25">
      <c r="A944" s="1">
        <v>41913</v>
      </c>
      <c r="B944" s="3">
        <v>61.326103000000003</v>
      </c>
      <c r="C944" s="11">
        <f t="shared" si="43"/>
        <v>-1.1506725179472923E-2</v>
      </c>
      <c r="D944" s="3">
        <v>97.209998999999996</v>
      </c>
      <c r="E944" s="58">
        <f t="shared" si="42"/>
        <v>10972.099990000001</v>
      </c>
      <c r="F944" s="11">
        <f t="shared" si="44"/>
        <v>-1.4379471951527858E-3</v>
      </c>
      <c r="G944" s="11">
        <f>B944/MAX($B$2:B944)-1</f>
        <v>-2.6791175486731711E-2</v>
      </c>
      <c r="H944" s="11">
        <f>E944/MAX($E$2:E944)-1</f>
        <v>-2.7901988610081752E-3</v>
      </c>
    </row>
    <row r="945" spans="1:8" x14ac:dyDescent="0.25">
      <c r="A945" s="1">
        <v>41914</v>
      </c>
      <c r="B945" s="3">
        <v>61.355043000000002</v>
      </c>
      <c r="C945" s="11">
        <f t="shared" si="43"/>
        <v>4.7190345683629419E-4</v>
      </c>
      <c r="D945" s="3">
        <v>97.209998999999996</v>
      </c>
      <c r="E945" s="58">
        <f t="shared" si="42"/>
        <v>10972.099990000001</v>
      </c>
      <c r="F945" s="11">
        <f t="shared" si="44"/>
        <v>0</v>
      </c>
      <c r="G945" s="11">
        <f>B945/MAX($B$2:B945)-1</f>
        <v>-2.6331914878220286E-2</v>
      </c>
      <c r="H945" s="11">
        <f>E945/MAX($E$2:E945)-1</f>
        <v>-2.7901988610081752E-3</v>
      </c>
    </row>
    <row r="946" spans="1:8" x14ac:dyDescent="0.25">
      <c r="A946" s="1">
        <v>41915</v>
      </c>
      <c r="B946" s="3">
        <v>62.454802000000001</v>
      </c>
      <c r="C946" s="11">
        <f t="shared" si="43"/>
        <v>1.7924508666712184E-2</v>
      </c>
      <c r="D946" s="3">
        <v>98.169998000000007</v>
      </c>
      <c r="E946" s="58">
        <f t="shared" si="42"/>
        <v>10981.699979999999</v>
      </c>
      <c r="F946" s="11">
        <f t="shared" si="44"/>
        <v>8.7494554449451352E-4</v>
      </c>
      <c r="G946" s="11">
        <f>B946/MAX($B$2:B946)-1</f>
        <v>-8.8793928479539153E-3</v>
      </c>
      <c r="H946" s="11">
        <f>E946/MAX($E$2:E946)-1</f>
        <v>-1.9176945885753804E-3</v>
      </c>
    </row>
    <row r="947" spans="1:8" x14ac:dyDescent="0.25">
      <c r="A947" s="1">
        <v>41918</v>
      </c>
      <c r="B947" s="3">
        <v>62.406571999999997</v>
      </c>
      <c r="C947" s="11">
        <f t="shared" si="43"/>
        <v>-7.7223845814135749E-4</v>
      </c>
      <c r="D947" s="3">
        <v>97.959998999999996</v>
      </c>
      <c r="E947" s="58">
        <f t="shared" si="42"/>
        <v>10979.599990000001</v>
      </c>
      <c r="F947" s="11">
        <f t="shared" si="44"/>
        <v>-1.9122631321410381E-4</v>
      </c>
      <c r="G947" s="11">
        <f>B947/MAX($B$2:B947)-1</f>
        <v>-9.6447742974531403E-3</v>
      </c>
      <c r="H947" s="11">
        <f>E947/MAX($E$2:E947)-1</f>
        <v>-2.1085541881233905E-3</v>
      </c>
    </row>
    <row r="948" spans="1:8" x14ac:dyDescent="0.25">
      <c r="A948" s="1">
        <v>41919</v>
      </c>
      <c r="B948" s="3">
        <v>61.904921999999999</v>
      </c>
      <c r="C948" s="11">
        <f t="shared" si="43"/>
        <v>-8.0384162103952442E-3</v>
      </c>
      <c r="D948" s="3">
        <v>96.57</v>
      </c>
      <c r="E948" s="58">
        <f t="shared" si="42"/>
        <v>10965.7</v>
      </c>
      <c r="F948" s="11">
        <f t="shared" si="44"/>
        <v>-1.2659832792323693E-3</v>
      </c>
      <c r="G948" s="11">
        <f>B948/MAX($B$2:B948)-1</f>
        <v>-1.7605661797790106E-2</v>
      </c>
      <c r="H948" s="11">
        <f>E948/MAX($E$2:E948)-1</f>
        <v>-3.3718680730102646E-3</v>
      </c>
    </row>
    <row r="949" spans="1:8" x14ac:dyDescent="0.25">
      <c r="A949" s="1">
        <v>41920</v>
      </c>
      <c r="B949" s="3">
        <v>62.898564</v>
      </c>
      <c r="C949" s="11">
        <f t="shared" si="43"/>
        <v>1.6051098489389928E-2</v>
      </c>
      <c r="D949" s="3">
        <v>98.449996999999996</v>
      </c>
      <c r="E949" s="58">
        <f t="shared" si="42"/>
        <v>10984.499970000001</v>
      </c>
      <c r="F949" s="11">
        <f t="shared" si="44"/>
        <v>1.7144340990543265E-3</v>
      </c>
      <c r="G949" s="11">
        <f>B949/MAX($B$2:B949)-1</f>
        <v>-1.8371535198873357E-3</v>
      </c>
      <c r="H949" s="11">
        <f>E949/MAX($E$2:E949)-1</f>
        <v>-1.6632148195577789E-3</v>
      </c>
    </row>
    <row r="950" spans="1:8" x14ac:dyDescent="0.25">
      <c r="A950" s="1">
        <v>41921</v>
      </c>
      <c r="B950" s="3">
        <v>61.991748999999999</v>
      </c>
      <c r="C950" s="11">
        <f t="shared" si="43"/>
        <v>-1.4417101795837528E-2</v>
      </c>
      <c r="D950" s="3">
        <v>96.860000999999997</v>
      </c>
      <c r="E950" s="58">
        <f t="shared" si="42"/>
        <v>10968.60001</v>
      </c>
      <c r="F950" s="11">
        <f t="shared" si="44"/>
        <v>-1.4474905588261061E-3</v>
      </c>
      <c r="G950" s="11">
        <f>B950/MAX($B$2:B950)-1</f>
        <v>-1.6227768886414085E-2</v>
      </c>
      <c r="H950" s="11">
        <f>E950/MAX($E$2:E950)-1</f>
        <v>-3.1082978906353809E-3</v>
      </c>
    </row>
    <row r="951" spans="1:8" x14ac:dyDescent="0.25">
      <c r="A951" s="1">
        <v>41922</v>
      </c>
      <c r="B951" s="3">
        <v>62.155746999999998</v>
      </c>
      <c r="C951" s="11">
        <f t="shared" si="43"/>
        <v>2.6454810945888852E-3</v>
      </c>
      <c r="D951" s="3">
        <v>94.440002000000007</v>
      </c>
      <c r="E951" s="58">
        <f t="shared" si="42"/>
        <v>10944.400020000001</v>
      </c>
      <c r="F951" s="11">
        <f t="shared" si="44"/>
        <v>-2.2062970641591627E-3</v>
      </c>
      <c r="G951" s="11">
        <f>B951/MAX($B$2:B951)-1</f>
        <v>-1.3625218047621623E-2</v>
      </c>
      <c r="H951" s="11">
        <f>E951/MAX($E$2:E951)-1</f>
        <v>-5.3077371262838513E-3</v>
      </c>
    </row>
    <row r="952" spans="1:8" x14ac:dyDescent="0.25">
      <c r="A952" s="1">
        <v>41925</v>
      </c>
      <c r="B952" s="3">
        <v>61.538338000000003</v>
      </c>
      <c r="C952" s="11">
        <f t="shared" si="43"/>
        <v>-9.9332568555566547E-3</v>
      </c>
      <c r="D952" s="3">
        <v>92.959998999999996</v>
      </c>
      <c r="E952" s="58">
        <f t="shared" si="42"/>
        <v>10929.599990000001</v>
      </c>
      <c r="F952" s="11">
        <f t="shared" si="44"/>
        <v>-1.3522924941481015E-3</v>
      </c>
      <c r="G952" s="11">
        <f>B952/MAX($B$2:B952)-1</f>
        <v>-2.3423132112598277E-2</v>
      </c>
      <c r="H952" s="11">
        <f>E952/MAX($E$2:E952)-1</f>
        <v>-6.6528520073552144E-3</v>
      </c>
    </row>
    <row r="953" spans="1:8" x14ac:dyDescent="0.25">
      <c r="A953" s="1">
        <v>41926</v>
      </c>
      <c r="B953" s="3">
        <v>61.818103000000001</v>
      </c>
      <c r="C953" s="11">
        <f t="shared" si="43"/>
        <v>4.5461903764771414E-3</v>
      </c>
      <c r="D953" s="3">
        <v>92.970000999999996</v>
      </c>
      <c r="E953" s="58">
        <f t="shared" si="42"/>
        <v>10929.70001</v>
      </c>
      <c r="F953" s="11">
        <f t="shared" si="44"/>
        <v>9.1512955726990465E-6</v>
      </c>
      <c r="G953" s="11">
        <f>B953/MAX($B$2:B953)-1</f>
        <v>-1.8983427753918369E-2</v>
      </c>
      <c r="H953" s="11">
        <f>E953/MAX($E$2:E953)-1</f>
        <v>-6.6437615939975991E-3</v>
      </c>
    </row>
    <row r="954" spans="1:8" x14ac:dyDescent="0.25">
      <c r="A954" s="1">
        <v>41927</v>
      </c>
      <c r="B954" s="3">
        <v>59.946579</v>
      </c>
      <c r="C954" s="11">
        <f t="shared" si="43"/>
        <v>-3.0274691541408199E-2</v>
      </c>
      <c r="D954" s="3">
        <v>92.370002999999997</v>
      </c>
      <c r="E954" s="58">
        <f t="shared" si="42"/>
        <v>10923.70003</v>
      </c>
      <c r="F954" s="11">
        <f t="shared" si="44"/>
        <v>-5.489610871763081E-4</v>
      </c>
      <c r="G954" s="11">
        <f>B954/MAX($B$2:B954)-1</f>
        <v>-4.8683401875678101E-2</v>
      </c>
      <c r="H954" s="11">
        <f>E954/MAX($E$2:E954)-1</f>
        <v>-7.1890755145863627E-3</v>
      </c>
    </row>
    <row r="955" spans="1:8" x14ac:dyDescent="0.25">
      <c r="A955" s="1">
        <v>41928</v>
      </c>
      <c r="B955" s="3">
        <v>59.666814000000002</v>
      </c>
      <c r="C955" s="11">
        <f t="shared" si="43"/>
        <v>-4.6669051790261063E-3</v>
      </c>
      <c r="D955" s="3">
        <v>91.790001000000004</v>
      </c>
      <c r="E955" s="58">
        <f t="shared" si="42"/>
        <v>10917.900009999999</v>
      </c>
      <c r="F955" s="11">
        <f t="shared" si="44"/>
        <v>-5.3095745801073468E-4</v>
      </c>
      <c r="G955" s="11">
        <f>B955/MAX($B$2:B955)-1</f>
        <v>-5.3123106234358008E-2</v>
      </c>
      <c r="H955" s="11">
        <f>E955/MAX($E$2:E955)-1</f>
        <v>-7.7162158793363522E-3</v>
      </c>
    </row>
    <row r="956" spans="1:8" x14ac:dyDescent="0.25">
      <c r="A956" s="1">
        <v>41929</v>
      </c>
      <c r="B956" s="3">
        <v>60.863045999999997</v>
      </c>
      <c r="C956" s="11">
        <f t="shared" si="43"/>
        <v>2.0048531500274084E-2</v>
      </c>
      <c r="D956" s="3">
        <v>93</v>
      </c>
      <c r="E956" s="58">
        <f t="shared" si="42"/>
        <v>10930</v>
      </c>
      <c r="F956" s="11">
        <f t="shared" si="44"/>
        <v>1.1082708202967519E-3</v>
      </c>
      <c r="G956" s="11">
        <f>B956/MAX($B$2:B956)-1</f>
        <v>-3.4139615002815815E-2</v>
      </c>
      <c r="H956" s="11">
        <f>E956/MAX($E$2:E956)-1</f>
        <v>-6.6164967159417776E-3</v>
      </c>
    </row>
    <row r="957" spans="1:8" x14ac:dyDescent="0.25">
      <c r="A957" s="1">
        <v>41932</v>
      </c>
      <c r="B957" s="3">
        <v>62.589860000000002</v>
      </c>
      <c r="C957" s="11">
        <f t="shared" si="43"/>
        <v>2.8372125838066083E-2</v>
      </c>
      <c r="D957" s="3">
        <v>94.389999000000003</v>
      </c>
      <c r="E957" s="58">
        <f t="shared" si="42"/>
        <v>10943.89999</v>
      </c>
      <c r="F957" s="11">
        <f t="shared" si="44"/>
        <v>1.2717282708142625E-3</v>
      </c>
      <c r="G957" s="11">
        <f>B957/MAX($B$2:B957)-1</f>
        <v>-6.7361026176727679E-3</v>
      </c>
      <c r="H957" s="11">
        <f>E957/MAX($E$2:E957)-1</f>
        <v>-5.3531828310549034E-3</v>
      </c>
    </row>
    <row r="958" spans="1:8" x14ac:dyDescent="0.25">
      <c r="A958" s="1">
        <v>41933</v>
      </c>
      <c r="B958" s="3">
        <v>63.05292</v>
      </c>
      <c r="C958" s="11">
        <f t="shared" si="43"/>
        <v>7.3983229871419859E-3</v>
      </c>
      <c r="D958" s="3">
        <v>96.870002999999997</v>
      </c>
      <c r="E958" s="58">
        <f t="shared" si="42"/>
        <v>10968.70003</v>
      </c>
      <c r="F958" s="11">
        <f t="shared" si="44"/>
        <v>2.2661062347665039E-3</v>
      </c>
      <c r="G958" s="11">
        <f>B958/MAX($B$2:B958)-1</f>
        <v>0</v>
      </c>
      <c r="H958" s="11">
        <f>E958/MAX($E$2:E958)-1</f>
        <v>-3.0992074772777656E-3</v>
      </c>
    </row>
    <row r="959" spans="1:8" x14ac:dyDescent="0.25">
      <c r="A959" s="1">
        <v>41934</v>
      </c>
      <c r="B959" s="3">
        <v>63.120449000000001</v>
      </c>
      <c r="C959" s="11">
        <f t="shared" si="43"/>
        <v>1.0709892579122489E-3</v>
      </c>
      <c r="D959" s="3">
        <v>96.370002999999997</v>
      </c>
      <c r="E959" s="58">
        <f t="shared" si="42"/>
        <v>10963.70003</v>
      </c>
      <c r="F959" s="11">
        <f t="shared" si="44"/>
        <v>-4.5584253250838513E-4</v>
      </c>
      <c r="G959" s="11">
        <f>B959/MAX($B$2:B959)-1</f>
        <v>0</v>
      </c>
      <c r="H959" s="11">
        <f>E959/MAX($E$2:E959)-1</f>
        <v>-3.5536372592008814E-3</v>
      </c>
    </row>
    <row r="960" spans="1:8" x14ac:dyDescent="0.25">
      <c r="A960" s="1">
        <v>41935</v>
      </c>
      <c r="B960" s="3">
        <v>64.586793</v>
      </c>
      <c r="C960" s="11">
        <f t="shared" si="43"/>
        <v>2.3230886713115736E-2</v>
      </c>
      <c r="D960" s="3">
        <v>97.82</v>
      </c>
      <c r="E960" s="58">
        <f t="shared" si="42"/>
        <v>10978.2</v>
      </c>
      <c r="F960" s="11">
        <f t="shared" si="44"/>
        <v>1.3225434807888261E-3</v>
      </c>
      <c r="G960" s="11">
        <f>B960/MAX($B$2:B960)-1</f>
        <v>0</v>
      </c>
      <c r="H960" s="11">
        <f>E960/MAX($E$2:E960)-1</f>
        <v>-2.2357936182023641E-3</v>
      </c>
    </row>
    <row r="961" spans="1:8" x14ac:dyDescent="0.25">
      <c r="A961" s="1">
        <v>41936</v>
      </c>
      <c r="B961" s="3">
        <v>64.442093</v>
      </c>
      <c r="C961" s="11">
        <f t="shared" si="43"/>
        <v>-2.2403961131806046E-3</v>
      </c>
      <c r="D961" s="3">
        <v>98.620002999999997</v>
      </c>
      <c r="E961" s="58">
        <f t="shared" si="42"/>
        <v>10986.20003</v>
      </c>
      <c r="F961" s="11">
        <f t="shared" si="44"/>
        <v>7.2871964438607799E-4</v>
      </c>
      <c r="G961" s="11">
        <f>B961/MAX($B$2:B961)-1</f>
        <v>-2.2403961131806094E-3</v>
      </c>
      <c r="H961" s="11">
        <f>E961/MAX($E$2:E961)-1</f>
        <v>-1.5087032405466383E-3</v>
      </c>
    </row>
    <row r="962" spans="1:8" x14ac:dyDescent="0.25">
      <c r="A962" s="1">
        <v>41939</v>
      </c>
      <c r="B962" s="3">
        <v>65.522554999999997</v>
      </c>
      <c r="C962" s="11">
        <f t="shared" si="43"/>
        <v>1.6766401426471317E-2</v>
      </c>
      <c r="D962" s="3">
        <v>98.690002000000007</v>
      </c>
      <c r="E962" s="58">
        <f t="shared" si="42"/>
        <v>10986.900020000001</v>
      </c>
      <c r="F962" s="11">
        <f t="shared" si="44"/>
        <v>6.3715388222453488E-5</v>
      </c>
      <c r="G962" s="11">
        <f>B962/MAX($B$2:B962)-1</f>
        <v>0</v>
      </c>
      <c r="H962" s="11">
        <f>E962/MAX($E$2:E962)-1</f>
        <v>-1.4450839799369231E-3</v>
      </c>
    </row>
    <row r="963" spans="1:8" x14ac:dyDescent="0.25">
      <c r="A963" s="1">
        <v>41940</v>
      </c>
      <c r="B963" s="3">
        <v>65.503264000000001</v>
      </c>
      <c r="C963" s="11">
        <f t="shared" si="43"/>
        <v>-2.944177008969737E-4</v>
      </c>
      <c r="D963" s="3">
        <v>100.18</v>
      </c>
      <c r="E963" s="58">
        <f t="shared" ref="E963:E1026" si="45">10000+(10*D963)</f>
        <v>11001.8</v>
      </c>
      <c r="F963" s="11">
        <f t="shared" si="44"/>
        <v>1.3561586956170664E-3</v>
      </c>
      <c r="G963" s="11">
        <f>B963/MAX($B$2:B963)-1</f>
        <v>-2.9441770089699837E-4</v>
      </c>
      <c r="H963" s="11">
        <f>E963/MAX($E$2:E963)-1</f>
        <v>-9.0885047525079976E-5</v>
      </c>
    </row>
    <row r="964" spans="1:8" x14ac:dyDescent="0.25">
      <c r="A964" s="1">
        <v>41941</v>
      </c>
      <c r="B964" s="3">
        <v>65.329616999999999</v>
      </c>
      <c r="C964" s="11">
        <f t="shared" ref="C964:C1027" si="46">(B964-B963)/B963</f>
        <v>-2.6509671334851732E-3</v>
      </c>
      <c r="D964" s="3">
        <v>99.809997999999993</v>
      </c>
      <c r="E964" s="58">
        <f t="shared" si="45"/>
        <v>10998.099979999999</v>
      </c>
      <c r="F964" s="11">
        <f t="shared" ref="F964:F1027" si="47">(E964-E963)/E963</f>
        <v>-3.3631042193097701E-4</v>
      </c>
      <c r="G964" s="11">
        <f>B964/MAX($B$2:B964)-1</f>
        <v>-2.9446043427335811E-3</v>
      </c>
      <c r="H964" s="11">
        <f>E964/MAX($E$2:E964)-1</f>
        <v>-4.2716490386740524E-4</v>
      </c>
    </row>
    <row r="965" spans="1:8" x14ac:dyDescent="0.25">
      <c r="A965" s="1">
        <v>41942</v>
      </c>
      <c r="B965" s="3">
        <v>66.506555000000006</v>
      </c>
      <c r="C965" s="11">
        <f t="shared" si="46"/>
        <v>1.8015381905575948E-2</v>
      </c>
      <c r="D965" s="3">
        <v>100.019997</v>
      </c>
      <c r="E965" s="58">
        <f t="shared" si="45"/>
        <v>11000.19997</v>
      </c>
      <c r="F965" s="11">
        <f t="shared" si="47"/>
        <v>1.9094116291172475E-4</v>
      </c>
      <c r="G965" s="11">
        <f>B965/MAX($B$2:B965)-1</f>
        <v>0</v>
      </c>
      <c r="H965" s="11">
        <f>E965/MAX($E$2:E965)-1</f>
        <v>-2.3630530431917318E-4</v>
      </c>
    </row>
    <row r="966" spans="1:8" x14ac:dyDescent="0.25">
      <c r="A966" s="1">
        <v>41943</v>
      </c>
      <c r="B966" s="3">
        <v>66.805610000000001</v>
      </c>
      <c r="C966" s="11">
        <f t="shared" si="46"/>
        <v>4.4966244304790043E-3</v>
      </c>
      <c r="D966" s="3">
        <v>101.400002</v>
      </c>
      <c r="E966" s="58">
        <f t="shared" si="45"/>
        <v>11014.000019999999</v>
      </c>
      <c r="F966" s="11">
        <f t="shared" si="47"/>
        <v>1.2545271938360799E-3</v>
      </c>
      <c r="G966" s="11">
        <f>B966/MAX($B$2:B966)-1</f>
        <v>0</v>
      </c>
      <c r="H966" s="11">
        <f>E966/MAX($E$2:E966)-1</f>
        <v>0</v>
      </c>
    </row>
    <row r="967" spans="1:8" x14ac:dyDescent="0.25">
      <c r="A967" s="1">
        <v>41946</v>
      </c>
      <c r="B967" s="3">
        <v>67.075725000000006</v>
      </c>
      <c r="C967" s="11">
        <f t="shared" si="46"/>
        <v>4.0432981601396063E-3</v>
      </c>
      <c r="D967" s="3">
        <v>101.699997</v>
      </c>
      <c r="E967" s="58">
        <f t="shared" si="45"/>
        <v>11016.999970000001</v>
      </c>
      <c r="F967" s="11">
        <f t="shared" si="47"/>
        <v>2.7237606632955709E-4</v>
      </c>
      <c r="G967" s="11">
        <f>B967/MAX($B$2:B967)-1</f>
        <v>0</v>
      </c>
      <c r="H967" s="11">
        <f>E967/MAX($E$2:E967)-1</f>
        <v>0</v>
      </c>
    </row>
    <row r="968" spans="1:8" x14ac:dyDescent="0.25">
      <c r="A968" s="1">
        <v>41947</v>
      </c>
      <c r="B968" s="3">
        <v>67.866781000000003</v>
      </c>
      <c r="C968" s="11">
        <f t="shared" si="46"/>
        <v>1.1793476701146315E-2</v>
      </c>
      <c r="D968" s="3">
        <v>101.360001</v>
      </c>
      <c r="E968" s="58">
        <f t="shared" si="45"/>
        <v>11013.60001</v>
      </c>
      <c r="F968" s="11">
        <f t="shared" si="47"/>
        <v>-3.0861033033121146E-4</v>
      </c>
      <c r="G968" s="11">
        <f>B968/MAX($B$2:B968)-1</f>
        <v>0</v>
      </c>
      <c r="H968" s="11">
        <f>E968/MAX($E$2:E968)-1</f>
        <v>-3.0861033033124929E-4</v>
      </c>
    </row>
    <row r="969" spans="1:8" x14ac:dyDescent="0.25">
      <c r="A969" s="1">
        <v>41948</v>
      </c>
      <c r="B969" s="3">
        <v>66.564435000000003</v>
      </c>
      <c r="C969" s="11">
        <f t="shared" si="46"/>
        <v>-1.9189741738303456E-2</v>
      </c>
      <c r="D969" s="3">
        <v>101.370003</v>
      </c>
      <c r="E969" s="58">
        <f t="shared" si="45"/>
        <v>11013.70003</v>
      </c>
      <c r="F969" s="11">
        <f t="shared" si="47"/>
        <v>9.0814992290480461E-6</v>
      </c>
      <c r="G969" s="11">
        <f>B969/MAX($B$2:B969)-1</f>
        <v>-1.9189741738303456E-2</v>
      </c>
      <c r="H969" s="11">
        <f>E969/MAX($E$2:E969)-1</f>
        <v>-2.9953163374663028E-4</v>
      </c>
    </row>
    <row r="970" spans="1:8" x14ac:dyDescent="0.25">
      <c r="A970" s="1">
        <v>41949</v>
      </c>
      <c r="B970" s="3">
        <v>67.471256999999994</v>
      </c>
      <c r="C970" s="11">
        <f t="shared" si="46"/>
        <v>1.3623220868621376E-2</v>
      </c>
      <c r="D970" s="3">
        <v>101.69000200000001</v>
      </c>
      <c r="E970" s="58">
        <f t="shared" si="45"/>
        <v>11016.900020000001</v>
      </c>
      <c r="F970" s="11">
        <f t="shared" si="47"/>
        <v>2.9054631879246674E-4</v>
      </c>
      <c r="G970" s="11">
        <f>B970/MAX($B$2:B970)-1</f>
        <v>-5.8279469597948275E-3</v>
      </c>
      <c r="H970" s="11">
        <f>E970/MAX($E$2:E970)-1</f>
        <v>-9.0723427677019686E-6</v>
      </c>
    </row>
    <row r="971" spans="1:8" x14ac:dyDescent="0.25">
      <c r="A971" s="1">
        <v>41950</v>
      </c>
      <c r="B971" s="3">
        <v>67.480897999999996</v>
      </c>
      <c r="C971" s="11">
        <f t="shared" si="46"/>
        <v>1.4289047556950081E-4</v>
      </c>
      <c r="D971" s="3">
        <v>101.599998</v>
      </c>
      <c r="E971" s="58">
        <f t="shared" si="45"/>
        <v>11015.999980000001</v>
      </c>
      <c r="F971" s="11">
        <f t="shared" si="47"/>
        <v>-8.1696302804465731E-5</v>
      </c>
      <c r="G971" s="11">
        <f>B971/MAX($B$2:B971)-1</f>
        <v>-5.685889242337927E-3</v>
      </c>
      <c r="H971" s="11">
        <f>E971/MAX($E$2:E971)-1</f>
        <v>-9.0767904395328003E-5</v>
      </c>
    </row>
    <row r="972" spans="1:8" x14ac:dyDescent="0.25">
      <c r="A972" s="1">
        <v>41953</v>
      </c>
      <c r="B972" s="3">
        <v>67.982547999999994</v>
      </c>
      <c r="C972" s="11">
        <f t="shared" si="46"/>
        <v>7.4339556062220447E-3</v>
      </c>
      <c r="D972" s="3">
        <v>101.959999</v>
      </c>
      <c r="E972" s="58">
        <f t="shared" si="45"/>
        <v>11019.599990000001</v>
      </c>
      <c r="F972" s="11">
        <f t="shared" si="47"/>
        <v>3.2679829398475646E-4</v>
      </c>
      <c r="G972" s="11">
        <f>B972/MAX($B$2:B972)-1</f>
        <v>0</v>
      </c>
      <c r="H972" s="11">
        <f>E972/MAX($E$2:E972)-1</f>
        <v>0</v>
      </c>
    </row>
    <row r="973" spans="1:8" x14ac:dyDescent="0.25">
      <c r="A973" s="1">
        <v>41954</v>
      </c>
      <c r="B973" s="3">
        <v>67.278312</v>
      </c>
      <c r="C973" s="11">
        <f t="shared" si="46"/>
        <v>-1.0359070389653453E-2</v>
      </c>
      <c r="D973" s="3">
        <v>102.279999</v>
      </c>
      <c r="E973" s="58">
        <f t="shared" si="45"/>
        <v>11022.79999</v>
      </c>
      <c r="F973" s="11">
        <f t="shared" si="47"/>
        <v>2.9039166602261654E-4</v>
      </c>
      <c r="G973" s="11">
        <f>B973/MAX($B$2:B973)-1</f>
        <v>-1.0359070389653446E-2</v>
      </c>
      <c r="H973" s="11">
        <f>E973/MAX($E$2:E973)-1</f>
        <v>0</v>
      </c>
    </row>
    <row r="974" spans="1:8" x14ac:dyDescent="0.25">
      <c r="A974" s="1">
        <v>41955</v>
      </c>
      <c r="B974" s="3">
        <v>68.165842999999995</v>
      </c>
      <c r="C974" s="11">
        <f t="shared" si="46"/>
        <v>1.319193323399665E-2</v>
      </c>
      <c r="D974" s="3">
        <v>102.459999</v>
      </c>
      <c r="E974" s="58">
        <f t="shared" si="45"/>
        <v>11024.599990000001</v>
      </c>
      <c r="F974" s="11">
        <f t="shared" si="47"/>
        <v>1.6329789179102136E-4</v>
      </c>
      <c r="G974" s="11">
        <f>B974/MAX($B$2:B974)-1</f>
        <v>0</v>
      </c>
      <c r="H974" s="11">
        <f>E974/MAX($E$2:E974)-1</f>
        <v>0</v>
      </c>
    </row>
    <row r="975" spans="1:8" x14ac:dyDescent="0.25">
      <c r="A975" s="1">
        <v>41956</v>
      </c>
      <c r="B975" s="3">
        <v>68.214073999999997</v>
      </c>
      <c r="C975" s="11">
        <f t="shared" si="46"/>
        <v>7.0755378173788957E-4</v>
      </c>
      <c r="D975" s="3">
        <v>102.900002</v>
      </c>
      <c r="E975" s="58">
        <f t="shared" si="45"/>
        <v>11029.000019999999</v>
      </c>
      <c r="F975" s="11">
        <f t="shared" si="47"/>
        <v>3.9911017215953228E-4</v>
      </c>
      <c r="G975" s="11">
        <f>B975/MAX($B$2:B975)-1</f>
        <v>0</v>
      </c>
      <c r="H975" s="11">
        <f>E975/MAX($E$2:E975)-1</f>
        <v>0</v>
      </c>
    </row>
    <row r="976" spans="1:8" x14ac:dyDescent="0.25">
      <c r="A976" s="1">
        <v>41957</v>
      </c>
      <c r="B976" s="3">
        <v>67.625604999999993</v>
      </c>
      <c r="C976" s="11">
        <f t="shared" si="46"/>
        <v>-8.6267974553169702E-3</v>
      </c>
      <c r="D976" s="3">
        <v>103.220001</v>
      </c>
      <c r="E976" s="58">
        <f t="shared" si="45"/>
        <v>11032.20001</v>
      </c>
      <c r="F976" s="11">
        <f t="shared" si="47"/>
        <v>2.9014325815560028E-4</v>
      </c>
      <c r="G976" s="11">
        <f>B976/MAX($B$2:B976)-1</f>
        <v>-8.6267974553169147E-3</v>
      </c>
      <c r="H976" s="11">
        <f>E976/MAX($E$2:E976)-1</f>
        <v>0</v>
      </c>
    </row>
    <row r="977" spans="1:8" x14ac:dyDescent="0.25">
      <c r="A977" s="1">
        <v>41960</v>
      </c>
      <c r="B977" s="3">
        <v>68.252662999999998</v>
      </c>
      <c r="C977" s="11">
        <f t="shared" si="46"/>
        <v>9.2724937543997611E-3</v>
      </c>
      <c r="D977" s="3">
        <v>102.910004</v>
      </c>
      <c r="E977" s="58">
        <f t="shared" si="45"/>
        <v>11029.100039999999</v>
      </c>
      <c r="F977" s="11">
        <f t="shared" si="47"/>
        <v>-2.8099291140399853E-4</v>
      </c>
      <c r="G977" s="11">
        <f>B977/MAX($B$2:B977)-1</f>
        <v>0</v>
      </c>
      <c r="H977" s="11">
        <f>E977/MAX($E$2:E977)-1</f>
        <v>-2.8099291140404326E-4</v>
      </c>
    </row>
    <row r="978" spans="1:8" x14ac:dyDescent="0.25">
      <c r="A978" s="1">
        <v>41961</v>
      </c>
      <c r="B978" s="3">
        <v>68.397369999999995</v>
      </c>
      <c r="C978" s="11">
        <f t="shared" si="46"/>
        <v>2.1201663589301535E-3</v>
      </c>
      <c r="D978" s="3">
        <v>103.68</v>
      </c>
      <c r="E978" s="58">
        <f t="shared" si="45"/>
        <v>11036.8</v>
      </c>
      <c r="F978" s="11">
        <f t="shared" si="47"/>
        <v>6.9814943849216544E-4</v>
      </c>
      <c r="G978" s="11">
        <f>B978/MAX($B$2:B978)-1</f>
        <v>0</v>
      </c>
      <c r="H978" s="11">
        <f>E978/MAX($E$2:E978)-1</f>
        <v>0</v>
      </c>
    </row>
    <row r="979" spans="1:8" x14ac:dyDescent="0.25">
      <c r="A979" s="1">
        <v>41962</v>
      </c>
      <c r="B979" s="3">
        <v>68.667484999999999</v>
      </c>
      <c r="C979" s="11">
        <f t="shared" si="46"/>
        <v>3.9492015555569479E-3</v>
      </c>
      <c r="D979" s="3">
        <v>103.209999</v>
      </c>
      <c r="E979" s="58">
        <f t="shared" si="45"/>
        <v>11032.099990000001</v>
      </c>
      <c r="F979" s="11">
        <f t="shared" si="47"/>
        <v>-4.258489779645057E-4</v>
      </c>
      <c r="G979" s="11">
        <f>B979/MAX($B$2:B979)-1</f>
        <v>0</v>
      </c>
      <c r="H979" s="11">
        <f>E979/MAX($E$2:E979)-1</f>
        <v>-4.2584897796449361E-4</v>
      </c>
    </row>
    <row r="980" spans="1:8" x14ac:dyDescent="0.25">
      <c r="A980" s="1">
        <v>41963</v>
      </c>
      <c r="B980" s="3">
        <v>69.227013999999997</v>
      </c>
      <c r="C980" s="11">
        <f t="shared" si="46"/>
        <v>8.1483834743619598E-3</v>
      </c>
      <c r="D980" s="3">
        <v>103.66999800000001</v>
      </c>
      <c r="E980" s="58">
        <f t="shared" si="45"/>
        <v>11036.699979999999</v>
      </c>
      <c r="F980" s="11">
        <f t="shared" si="47"/>
        <v>4.1696413232008759E-4</v>
      </c>
      <c r="G980" s="11">
        <f>B980/MAX($B$2:B980)-1</f>
        <v>0</v>
      </c>
      <c r="H980" s="11">
        <f>E980/MAX($E$2:E980)-1</f>
        <v>-9.0624093940228079E-6</v>
      </c>
    </row>
    <row r="981" spans="1:8" x14ac:dyDescent="0.25">
      <c r="A981" s="1">
        <v>41964</v>
      </c>
      <c r="B981" s="3">
        <v>69.439250000000001</v>
      </c>
      <c r="C981" s="11">
        <f t="shared" si="46"/>
        <v>3.0657974067754001E-3</v>
      </c>
      <c r="D981" s="3">
        <v>103.870003</v>
      </c>
      <c r="E981" s="58">
        <f t="shared" si="45"/>
        <v>11038.70003</v>
      </c>
      <c r="F981" s="11">
        <f t="shared" si="47"/>
        <v>1.8121811806290995E-4</v>
      </c>
      <c r="G981" s="11">
        <f>B981/MAX($B$2:B981)-1</f>
        <v>0</v>
      </c>
      <c r="H981" s="11">
        <f>E981/MAX($E$2:E981)-1</f>
        <v>0</v>
      </c>
    </row>
    <row r="982" spans="1:8" x14ac:dyDescent="0.25">
      <c r="A982" s="1">
        <v>41967</v>
      </c>
      <c r="B982" s="3">
        <v>70.124187000000006</v>
      </c>
      <c r="C982" s="11">
        <f t="shared" si="46"/>
        <v>9.8638306145300385E-3</v>
      </c>
      <c r="D982" s="3">
        <v>104.68</v>
      </c>
      <c r="E982" s="58">
        <f t="shared" si="45"/>
        <v>11046.8</v>
      </c>
      <c r="F982" s="11">
        <f t="shared" si="47"/>
        <v>7.3377933796424605E-4</v>
      </c>
      <c r="G982" s="11">
        <f>B982/MAX($B$2:B982)-1</f>
        <v>0</v>
      </c>
      <c r="H982" s="11">
        <f>E982/MAX($E$2:E982)-1</f>
        <v>0</v>
      </c>
    </row>
    <row r="983" spans="1:8" x14ac:dyDescent="0.25">
      <c r="A983" s="1">
        <v>41968</v>
      </c>
      <c r="B983" s="3">
        <v>70.674066999999994</v>
      </c>
      <c r="C983" s="11">
        <f t="shared" si="46"/>
        <v>7.8415169362318227E-3</v>
      </c>
      <c r="D983" s="3">
        <v>104.839996</v>
      </c>
      <c r="E983" s="58">
        <f t="shared" si="45"/>
        <v>11048.399960000001</v>
      </c>
      <c r="F983" s="11">
        <f t="shared" si="47"/>
        <v>1.4483470326260767E-4</v>
      </c>
      <c r="G983" s="11">
        <f>B983/MAX($B$2:B983)-1</f>
        <v>0</v>
      </c>
      <c r="H983" s="11">
        <f>E983/MAX($E$2:E983)-1</f>
        <v>0</v>
      </c>
    </row>
    <row r="984" spans="1:8" x14ac:dyDescent="0.25">
      <c r="A984" s="1">
        <v>41969</v>
      </c>
      <c r="B984" s="3">
        <v>70.317125000000004</v>
      </c>
      <c r="C984" s="11">
        <f t="shared" si="46"/>
        <v>-5.0505371369103389E-3</v>
      </c>
      <c r="D984" s="3">
        <v>105.519997</v>
      </c>
      <c r="E984" s="58">
        <f t="shared" si="45"/>
        <v>11055.19997</v>
      </c>
      <c r="F984" s="11">
        <f t="shared" si="47"/>
        <v>6.1547464108993198E-4</v>
      </c>
      <c r="G984" s="11">
        <f>B984/MAX($B$2:B984)-1</f>
        <v>-5.0505371369103935E-3</v>
      </c>
      <c r="H984" s="11">
        <f>E984/MAX($E$2:E984)-1</f>
        <v>0</v>
      </c>
    </row>
    <row r="985" spans="1:8" x14ac:dyDescent="0.25">
      <c r="A985" s="1">
        <v>41971</v>
      </c>
      <c r="B985" s="3">
        <v>71.387944000000005</v>
      </c>
      <c r="C985" s="11">
        <f t="shared" si="46"/>
        <v>1.5228424085882352E-2</v>
      </c>
      <c r="D985" s="3">
        <v>106.010002</v>
      </c>
      <c r="E985" s="58">
        <f t="shared" si="45"/>
        <v>11060.10002</v>
      </c>
      <c r="F985" s="11">
        <f t="shared" si="47"/>
        <v>4.4323485900727604E-4</v>
      </c>
      <c r="G985" s="11">
        <f>B985/MAX($B$2:B985)-1</f>
        <v>0</v>
      </c>
      <c r="H985" s="11">
        <f>E985/MAX($E$2:E985)-1</f>
        <v>0</v>
      </c>
    </row>
    <row r="986" spans="1:8" x14ac:dyDescent="0.25">
      <c r="A986" s="1">
        <v>41974</v>
      </c>
      <c r="B986" s="3">
        <v>70.452181999999993</v>
      </c>
      <c r="C986" s="11">
        <f t="shared" si="46"/>
        <v>-1.310812369102563E-2</v>
      </c>
      <c r="D986" s="3">
        <v>104.80999799999999</v>
      </c>
      <c r="E986" s="58">
        <f t="shared" si="45"/>
        <v>11048.099979999999</v>
      </c>
      <c r="F986" s="11">
        <f t="shared" si="47"/>
        <v>-1.0849847630944669E-3</v>
      </c>
      <c r="G986" s="11">
        <f>B986/MAX($B$2:B986)-1</f>
        <v>-1.3108123691025653E-2</v>
      </c>
      <c r="H986" s="11">
        <f>E986/MAX($E$2:E986)-1</f>
        <v>-1.0849847630944875E-3</v>
      </c>
    </row>
    <row r="987" spans="1:8" x14ac:dyDescent="0.25">
      <c r="A987" s="1">
        <v>41975</v>
      </c>
      <c r="B987" s="3">
        <v>70.992412999999999</v>
      </c>
      <c r="C987" s="11">
        <f t="shared" si="46"/>
        <v>7.6680520697003495E-3</v>
      </c>
      <c r="D987" s="3">
        <v>105.230003</v>
      </c>
      <c r="E987" s="58">
        <f t="shared" si="45"/>
        <v>11052.30003</v>
      </c>
      <c r="F987" s="11">
        <f t="shared" si="47"/>
        <v>3.8016039025755483E-4</v>
      </c>
      <c r="G987" s="11">
        <f>B987/MAX($B$2:B987)-1</f>
        <v>-5.5405853963241825E-3</v>
      </c>
      <c r="H987" s="11">
        <f>E987/MAX($E$2:E987)-1</f>
        <v>-7.0523684106782447E-4</v>
      </c>
    </row>
    <row r="988" spans="1:8" x14ac:dyDescent="0.25">
      <c r="A988" s="1">
        <v>41976</v>
      </c>
      <c r="B988" s="3">
        <v>69.844423000000006</v>
      </c>
      <c r="C988" s="11">
        <f t="shared" si="46"/>
        <v>-1.617060121621719E-2</v>
      </c>
      <c r="D988" s="3">
        <v>105.41999800000001</v>
      </c>
      <c r="E988" s="58">
        <f t="shared" si="45"/>
        <v>11054.199979999999</v>
      </c>
      <c r="F988" s="11">
        <f t="shared" si="47"/>
        <v>1.7190539479039824E-4</v>
      </c>
      <c r="G988" s="11">
        <f>B988/MAX($B$2:B988)-1</f>
        <v>-2.1621592015592994E-2</v>
      </c>
      <c r="H988" s="11">
        <f>E988/MAX($E$2:E988)-1</f>
        <v>-5.3345268029503234E-4</v>
      </c>
    </row>
    <row r="989" spans="1:8" x14ac:dyDescent="0.25">
      <c r="A989" s="1">
        <v>41977</v>
      </c>
      <c r="B989" s="3">
        <v>69.574307000000005</v>
      </c>
      <c r="C989" s="11">
        <f t="shared" si="46"/>
        <v>-3.8673953967663468E-3</v>
      </c>
      <c r="D989" s="3">
        <v>105.370003</v>
      </c>
      <c r="E989" s="58">
        <f t="shared" si="45"/>
        <v>11053.70003</v>
      </c>
      <c r="F989" s="11">
        <f t="shared" si="47"/>
        <v>-4.5227153561902918E-5</v>
      </c>
      <c r="G989" s="11">
        <f>B989/MAX($B$2:B989)-1</f>
        <v>-2.54053681669274E-2</v>
      </c>
      <c r="H989" s="11">
        <f>E989/MAX($E$2:E989)-1</f>
        <v>-5.7865570731063798E-4</v>
      </c>
    </row>
    <row r="990" spans="1:8" x14ac:dyDescent="0.25">
      <c r="A990" s="1">
        <v>41978</v>
      </c>
      <c r="B990" s="3">
        <v>69.400660999999999</v>
      </c>
      <c r="C990" s="11">
        <f t="shared" si="46"/>
        <v>-2.4958351363816682E-3</v>
      </c>
      <c r="D990" s="3">
        <v>105.379997</v>
      </c>
      <c r="E990" s="58">
        <f t="shared" si="45"/>
        <v>11053.79997</v>
      </c>
      <c r="F990" s="11">
        <f t="shared" si="47"/>
        <v>9.0413164577309903E-6</v>
      </c>
      <c r="G990" s="11">
        <f>B990/MAX($B$2:B990)-1</f>
        <v>-2.7837795692785439E-2</v>
      </c>
      <c r="H990" s="11">
        <f>E990/MAX($E$2:E990)-1</f>
        <v>-5.6961962266233179E-4</v>
      </c>
    </row>
    <row r="991" spans="1:8" x14ac:dyDescent="0.25">
      <c r="A991" s="1">
        <v>41981</v>
      </c>
      <c r="B991" s="3">
        <v>69.227013999999997</v>
      </c>
      <c r="C991" s="11">
        <f t="shared" si="46"/>
        <v>-2.5020943244330562E-3</v>
      </c>
      <c r="D991" s="3">
        <v>104.629997</v>
      </c>
      <c r="E991" s="58">
        <f t="shared" si="45"/>
        <v>11046.29997</v>
      </c>
      <c r="F991" s="11">
        <f t="shared" si="47"/>
        <v>-6.784997033015787E-4</v>
      </c>
      <c r="G991" s="11">
        <f>B991/MAX($B$2:B991)-1</f>
        <v>-3.0270237226610819E-2</v>
      </c>
      <c r="H991" s="11">
        <f>E991/MAX($E$2:E991)-1</f>
        <v>-1.2477328392189735E-3</v>
      </c>
    </row>
    <row r="992" spans="1:8" x14ac:dyDescent="0.25">
      <c r="A992" s="1">
        <v>41982</v>
      </c>
      <c r="B992" s="3">
        <v>68.735014000000007</v>
      </c>
      <c r="C992" s="11">
        <f t="shared" si="46"/>
        <v>-7.1070521689696195E-3</v>
      </c>
      <c r="D992" s="3">
        <v>104.959999</v>
      </c>
      <c r="E992" s="58">
        <f t="shared" si="45"/>
        <v>11049.599990000001</v>
      </c>
      <c r="F992" s="11">
        <f t="shared" si="47"/>
        <v>2.9874437675628197E-4</v>
      </c>
      <c r="G992" s="11">
        <f>B992/MAX($B$2:B992)-1</f>
        <v>-3.7162157240443805E-2</v>
      </c>
      <c r="H992" s="11">
        <f>E992/MAX($E$2:E992)-1</f>
        <v>-9.4936121563204967E-4</v>
      </c>
    </row>
    <row r="993" spans="1:8" x14ac:dyDescent="0.25">
      <c r="A993" s="1">
        <v>41983</v>
      </c>
      <c r="B993" s="3">
        <v>68.725364999999996</v>
      </c>
      <c r="C993" s="11">
        <f t="shared" si="46"/>
        <v>-1.4037969061896506E-4</v>
      </c>
      <c r="D993" s="3">
        <v>103.30999799999999</v>
      </c>
      <c r="E993" s="58">
        <f t="shared" si="45"/>
        <v>11033.099979999999</v>
      </c>
      <c r="F993" s="11">
        <f t="shared" si="47"/>
        <v>-1.4932676309490154E-3</v>
      </c>
      <c r="G993" s="11">
        <f>B993/MAX($B$2:B993)-1</f>
        <v>-3.7297320118926613E-2</v>
      </c>
      <c r="H993" s="11">
        <f>E993/MAX($E$2:E993)-1</f>
        <v>-2.4412111962076599E-3</v>
      </c>
    </row>
    <row r="994" spans="1:8" x14ac:dyDescent="0.25">
      <c r="A994" s="1">
        <v>41984</v>
      </c>
      <c r="B994" s="3">
        <v>68.919422999999995</v>
      </c>
      <c r="C994" s="11">
        <f t="shared" si="46"/>
        <v>2.8236736174482055E-3</v>
      </c>
      <c r="D994" s="3">
        <v>103.800003</v>
      </c>
      <c r="E994" s="58">
        <f t="shared" si="45"/>
        <v>11038.000029999999</v>
      </c>
      <c r="F994" s="11">
        <f t="shared" si="47"/>
        <v>4.4412268617910163E-4</v>
      </c>
      <c r="G994" s="11">
        <f>B994/MAX($B$2:B994)-1</f>
        <v>-3.4578961960299748E-2</v>
      </c>
      <c r="H994" s="11">
        <f>E994/MAX($E$2:E994)-1</f>
        <v>-1.9981727073026256E-3</v>
      </c>
    </row>
    <row r="995" spans="1:8" x14ac:dyDescent="0.25">
      <c r="A995" s="1">
        <v>41985</v>
      </c>
      <c r="B995" s="3">
        <v>68.123788000000005</v>
      </c>
      <c r="C995" s="11">
        <f t="shared" si="46"/>
        <v>-1.1544423405866155E-2</v>
      </c>
      <c r="D995" s="3">
        <v>102.66999800000001</v>
      </c>
      <c r="E995" s="58">
        <f t="shared" si="45"/>
        <v>11026.699979999999</v>
      </c>
      <c r="F995" s="11">
        <f t="shared" si="47"/>
        <v>-1.0237407111150214E-3</v>
      </c>
      <c r="G995" s="11">
        <f>B995/MAX($B$2:B995)-1</f>
        <v>-4.5724191188360908E-2</v>
      </c>
      <c r="H995" s="11">
        <f>E995/MAX($E$2:E995)-1</f>
        <v>-3.0198678076692742E-3</v>
      </c>
    </row>
    <row r="996" spans="1:8" x14ac:dyDescent="0.25">
      <c r="A996" s="1">
        <v>41988</v>
      </c>
      <c r="B996" s="3">
        <v>67.832706999999999</v>
      </c>
      <c r="C996" s="11">
        <f t="shared" si="46"/>
        <v>-4.2728246409316738E-3</v>
      </c>
      <c r="D996" s="3">
        <v>101.610001</v>
      </c>
      <c r="E996" s="58">
        <f t="shared" si="45"/>
        <v>11016.10001</v>
      </c>
      <c r="F996" s="11">
        <f t="shared" si="47"/>
        <v>-9.6130030011021511E-4</v>
      </c>
      <c r="G996" s="11">
        <f>B996/MAX($B$2:B996)-1</f>
        <v>-4.9801644378496213E-2</v>
      </c>
      <c r="H996" s="11">
        <f>E996/MAX($E$2:E996)-1</f>
        <v>-3.9782651079497411E-3</v>
      </c>
    </row>
    <row r="997" spans="1:8" x14ac:dyDescent="0.25">
      <c r="A997" s="1">
        <v>41989</v>
      </c>
      <c r="B997" s="3">
        <v>67.813297000000006</v>
      </c>
      <c r="C997" s="11">
        <f t="shared" si="46"/>
        <v>-2.8614514823938086E-4</v>
      </c>
      <c r="D997" s="3">
        <v>99.980002999999996</v>
      </c>
      <c r="E997" s="58">
        <f t="shared" si="45"/>
        <v>10999.80003</v>
      </c>
      <c r="F997" s="11">
        <f t="shared" si="47"/>
        <v>-1.4796506917333059E-3</v>
      </c>
      <c r="G997" s="11">
        <f>B997/MAX($B$2:B997)-1</f>
        <v>-5.0073539027822411E-2</v>
      </c>
      <c r="H997" s="11">
        <f>E997/MAX($E$2:E997)-1</f>
        <v>-5.4520293569640943E-3</v>
      </c>
    </row>
    <row r="998" spans="1:8" x14ac:dyDescent="0.25">
      <c r="A998" s="1">
        <v>41990</v>
      </c>
      <c r="B998" s="3">
        <v>68.414877000000004</v>
      </c>
      <c r="C998" s="11">
        <f t="shared" si="46"/>
        <v>8.8711215442009612E-3</v>
      </c>
      <c r="D998" s="3">
        <v>101.800003</v>
      </c>
      <c r="E998" s="58">
        <f t="shared" si="45"/>
        <v>11018.000029999999</v>
      </c>
      <c r="F998" s="11">
        <f t="shared" si="47"/>
        <v>1.6545755332243897E-3</v>
      </c>
      <c r="G998" s="11">
        <f>B998/MAX($B$2:B998)-1</f>
        <v>-4.1646625934485537E-2</v>
      </c>
      <c r="H998" s="11">
        <f>E998/MAX($E$2:E998)-1</f>
        <v>-3.8064746181202258E-3</v>
      </c>
    </row>
    <row r="999" spans="1:8" x14ac:dyDescent="0.25">
      <c r="A999" s="1">
        <v>41991</v>
      </c>
      <c r="B999" s="3">
        <v>70.161388000000002</v>
      </c>
      <c r="C999" s="11">
        <f t="shared" si="46"/>
        <v>2.552823415877804E-2</v>
      </c>
      <c r="D999" s="3">
        <v>104.25</v>
      </c>
      <c r="E999" s="58">
        <f t="shared" si="45"/>
        <v>11042.5</v>
      </c>
      <c r="F999" s="11">
        <f t="shared" si="47"/>
        <v>2.2236313244955366E-3</v>
      </c>
      <c r="G999" s="11">
        <f>B999/MAX($B$2:B999)-1</f>
        <v>-1.7181556594486058E-2</v>
      </c>
      <c r="H999" s="11">
        <f>E999/MAX($E$2:E999)-1</f>
        <v>-1.5913074898213919E-3</v>
      </c>
    </row>
    <row r="1000" spans="1:8" x14ac:dyDescent="0.25">
      <c r="A1000" s="1">
        <v>41992</v>
      </c>
      <c r="B1000" s="3">
        <v>69.530708000000004</v>
      </c>
      <c r="C1000" s="11">
        <f t="shared" si="46"/>
        <v>-8.9889897845236207E-3</v>
      </c>
      <c r="D1000" s="3">
        <v>104.32</v>
      </c>
      <c r="E1000" s="58">
        <f t="shared" si="45"/>
        <v>11043.2</v>
      </c>
      <c r="F1000" s="11">
        <f t="shared" si="47"/>
        <v>6.3391442155374925E-5</v>
      </c>
      <c r="G1000" s="11">
        <f>B1000/MAX($B$2:B1000)-1</f>
        <v>-2.6016101542299608E-2</v>
      </c>
      <c r="H1000" s="11">
        <f>E1000/MAX($E$2:E1000)-1</f>
        <v>-1.5280169229426876E-3</v>
      </c>
    </row>
    <row r="1001" spans="1:8" x14ac:dyDescent="0.25">
      <c r="A1001" s="1">
        <v>41995</v>
      </c>
      <c r="B1001" s="3">
        <v>70.598021000000003</v>
      </c>
      <c r="C1001" s="11">
        <f t="shared" si="46"/>
        <v>1.5350239206538765E-2</v>
      </c>
      <c r="D1001" s="3">
        <v>104.58000199999999</v>
      </c>
      <c r="E1001" s="58">
        <f t="shared" si="45"/>
        <v>11045.800020000001</v>
      </c>
      <c r="F1001" s="11">
        <f t="shared" si="47"/>
        <v>2.3544081425672437E-4</v>
      </c>
      <c r="G1001" s="11">
        <f>B1001/MAX($B$2:B1001)-1</f>
        <v>-1.1065215717656729E-2</v>
      </c>
      <c r="H1001" s="11">
        <f>E1001/MAX($E$2:E1001)-1</f>
        <v>-1.2929358662345791E-3</v>
      </c>
    </row>
    <row r="1002" spans="1:8" x14ac:dyDescent="0.25">
      <c r="A1002" s="1">
        <v>41996</v>
      </c>
      <c r="B1002" s="3">
        <v>71.267512999999994</v>
      </c>
      <c r="C1002" s="11">
        <f t="shared" si="46"/>
        <v>9.4831553422721447E-3</v>
      </c>
      <c r="D1002" s="3">
        <v>104.209999</v>
      </c>
      <c r="E1002" s="58">
        <f t="shared" si="45"/>
        <v>11042.099990000001</v>
      </c>
      <c r="F1002" s="11">
        <f t="shared" si="47"/>
        <v>-3.3497166283116988E-4</v>
      </c>
      <c r="G1002" s="11">
        <f>B1002/MAX($B$2:B1002)-1</f>
        <v>-1.6869935349309584E-3</v>
      </c>
      <c r="H1002" s="11">
        <f>E1002/MAX($E$2:E1002)-1</f>
        <v>-1.6274744321886914E-3</v>
      </c>
    </row>
    <row r="1003" spans="1:8" x14ac:dyDescent="0.25">
      <c r="A1003" s="1">
        <v>41997</v>
      </c>
      <c r="B1003" s="3">
        <v>71.296627999999998</v>
      </c>
      <c r="C1003" s="11">
        <f t="shared" si="46"/>
        <v>4.0853116342090464E-4</v>
      </c>
      <c r="D1003" s="3">
        <v>104.300003</v>
      </c>
      <c r="E1003" s="58">
        <f t="shared" si="45"/>
        <v>11043.000029999999</v>
      </c>
      <c r="F1003" s="11">
        <f t="shared" si="47"/>
        <v>8.150985780003117E-5</v>
      </c>
      <c r="G1003" s="11">
        <f>B1003/MAX($B$2:B1003)-1</f>
        <v>-1.2791515609414938E-3</v>
      </c>
      <c r="H1003" s="11">
        <f>E1003/MAX($E$2:E1003)-1</f>
        <v>-1.5460972295981978E-3</v>
      </c>
    </row>
    <row r="1004" spans="1:8" x14ac:dyDescent="0.25">
      <c r="A1004" s="1">
        <v>41999</v>
      </c>
      <c r="B1004" s="3">
        <v>70.937619999999995</v>
      </c>
      <c r="C1004" s="11">
        <f t="shared" si="46"/>
        <v>-5.0354134560193073E-3</v>
      </c>
      <c r="D1004" s="3">
        <v>105.040001</v>
      </c>
      <c r="E1004" s="58">
        <f t="shared" si="45"/>
        <v>11050.400009999999</v>
      </c>
      <c r="F1004" s="11">
        <f t="shared" si="47"/>
        <v>6.701059476498201E-4</v>
      </c>
      <c r="G1004" s="11">
        <f>B1004/MAX($B$2:B1004)-1</f>
        <v>-6.3081239599785954E-3</v>
      </c>
      <c r="H1004" s="11">
        <f>E1004/MAX($E$2:E1004)-1</f>
        <v>-8.770273308975618E-4</v>
      </c>
    </row>
    <row r="1005" spans="1:8" x14ac:dyDescent="0.25">
      <c r="A1005" s="1">
        <v>42002</v>
      </c>
      <c r="B1005" s="3">
        <v>70.743565000000004</v>
      </c>
      <c r="C1005" s="11">
        <f t="shared" si="46"/>
        <v>-2.7355724649345673E-3</v>
      </c>
      <c r="D1005" s="3">
        <v>105.019997</v>
      </c>
      <c r="E1005" s="58">
        <f t="shared" si="45"/>
        <v>11050.19997</v>
      </c>
      <c r="F1005" s="11">
        <f t="shared" si="47"/>
        <v>-1.8102512109850505E-5</v>
      </c>
      <c r="G1005" s="11">
        <f>B1005/MAX($B$2:B1005)-1</f>
        <v>-9.0264400947028811E-3</v>
      </c>
      <c r="H1005" s="11">
        <f>E1005/MAX($E$2:E1005)-1</f>
        <v>-8.9511396660946208E-4</v>
      </c>
    </row>
    <row r="1006" spans="1:8" x14ac:dyDescent="0.25">
      <c r="A1006" s="1">
        <v>42003</v>
      </c>
      <c r="B1006" s="3">
        <v>70.539799000000002</v>
      </c>
      <c r="C1006" s="11">
        <f t="shared" si="46"/>
        <v>-2.8803467848984095E-3</v>
      </c>
      <c r="D1006" s="3">
        <v>104.32</v>
      </c>
      <c r="E1006" s="58">
        <f t="shared" si="45"/>
        <v>11043.2</v>
      </c>
      <c r="F1006" s="11">
        <f t="shared" si="47"/>
        <v>-6.3346998416345755E-4</v>
      </c>
      <c r="G1006" s="11">
        <f>B1006/MAX($B$2:B1006)-1</f>
        <v>-1.1880787601895371E-2</v>
      </c>
      <c r="H1006" s="11">
        <f>E1006/MAX($E$2:E1006)-1</f>
        <v>-1.5280169229426876E-3</v>
      </c>
    </row>
    <row r="1007" spans="1:8" x14ac:dyDescent="0.25">
      <c r="A1007" s="1">
        <v>42004</v>
      </c>
      <c r="B1007" s="3">
        <v>69.550110000000004</v>
      </c>
      <c r="C1007" s="11">
        <f t="shared" si="46"/>
        <v>-1.4030221435703247E-2</v>
      </c>
      <c r="D1007" s="3">
        <v>103.25</v>
      </c>
      <c r="E1007" s="58">
        <f t="shared" si="45"/>
        <v>11032.5</v>
      </c>
      <c r="F1007" s="11">
        <f t="shared" si="47"/>
        <v>-9.6892205157931817E-4</v>
      </c>
      <c r="G1007" s="11">
        <f>B1007/MAX($B$2:B1007)-1</f>
        <v>-2.5744318956713474E-2</v>
      </c>
      <c r="H1007" s="11">
        <f>E1007/MAX($E$2:E1007)-1</f>
        <v>-2.4954584452302475E-3</v>
      </c>
    </row>
    <row r="1008" spans="1:8" x14ac:dyDescent="0.25">
      <c r="A1008" s="1">
        <v>42006</v>
      </c>
      <c r="B1008" s="3">
        <v>69.472485000000006</v>
      </c>
      <c r="C1008" s="11">
        <f t="shared" si="46"/>
        <v>-1.116101757423498E-3</v>
      </c>
      <c r="D1008" s="3">
        <v>102.94000200000001</v>
      </c>
      <c r="E1008" s="58">
        <f t="shared" si="45"/>
        <v>11029.400020000001</v>
      </c>
      <c r="F1008" s="11">
        <f t="shared" si="47"/>
        <v>-2.8098617720363018E-4</v>
      </c>
      <c r="G1008" s="11">
        <f>B1008/MAX($B$2:B1008)-1</f>
        <v>-2.6831687434505702E-2</v>
      </c>
      <c r="H1008" s="11">
        <f>E1008/MAX($E$2:E1008)-1</f>
        <v>-2.775743433104938E-3</v>
      </c>
    </row>
    <row r="1009" spans="1:8" x14ac:dyDescent="0.25">
      <c r="A1009" s="1">
        <v>42009</v>
      </c>
      <c r="B1009" s="3">
        <v>69.259021000000004</v>
      </c>
      <c r="C1009" s="11">
        <f t="shared" si="46"/>
        <v>-3.0726409167600938E-3</v>
      </c>
      <c r="D1009" s="3">
        <v>101.43</v>
      </c>
      <c r="E1009" s="58">
        <f t="shared" si="45"/>
        <v>11014.3</v>
      </c>
      <c r="F1009" s="11">
        <f t="shared" si="47"/>
        <v>-1.3690699378588389E-3</v>
      </c>
      <c r="G1009" s="11">
        <f>B1009/MAX($B$2:B1009)-1</f>
        <v>-2.9821884210588845E-2</v>
      </c>
      <c r="H1009" s="11">
        <f>E1009/MAX($E$2:E1009)-1</f>
        <v>-4.141013184074338E-3</v>
      </c>
    </row>
    <row r="1010" spans="1:8" x14ac:dyDescent="0.25">
      <c r="A1010" s="1">
        <v>42010</v>
      </c>
      <c r="B1010" s="3">
        <v>69.356055999999995</v>
      </c>
      <c r="C1010" s="11">
        <f t="shared" si="46"/>
        <v>1.4010449266961354E-3</v>
      </c>
      <c r="D1010" s="3">
        <v>100.07</v>
      </c>
      <c r="E1010" s="58">
        <f t="shared" si="45"/>
        <v>11000.7</v>
      </c>
      <c r="F1010" s="11">
        <f t="shared" si="47"/>
        <v>-1.2347584503780127E-3</v>
      </c>
      <c r="G1010" s="11">
        <f>B1010/MAX($B$2:B1010)-1</f>
        <v>-2.8462621083470419E-2</v>
      </c>
      <c r="H1010" s="11">
        <f>E1010/MAX($E$2:E1010)-1</f>
        <v>-5.3706584834302129E-3</v>
      </c>
    </row>
    <row r="1011" spans="1:8" x14ac:dyDescent="0.25">
      <c r="A1011" s="1">
        <v>42011</v>
      </c>
      <c r="B1011" s="3">
        <v>70.365146999999993</v>
      </c>
      <c r="C1011" s="11">
        <f t="shared" si="46"/>
        <v>1.4549428819885577E-2</v>
      </c>
      <c r="D1011" s="3">
        <v>101.360001</v>
      </c>
      <c r="E1011" s="58">
        <f t="shared" si="45"/>
        <v>11013.60001</v>
      </c>
      <c r="F1011" s="11">
        <f t="shared" si="47"/>
        <v>1.1726535584098633E-3</v>
      </c>
      <c r="G1011" s="11">
        <f>B1011/MAX($B$2:B1011)-1</f>
        <v>-1.4327307143066181E-2</v>
      </c>
      <c r="H1011" s="11">
        <f>E1011/MAX($E$2:E1011)-1</f>
        <v>-4.204302846801955E-3</v>
      </c>
    </row>
    <row r="1012" spans="1:8" x14ac:dyDescent="0.25">
      <c r="A1012" s="1">
        <v>42012</v>
      </c>
      <c r="B1012" s="3">
        <v>71.995227999999997</v>
      </c>
      <c r="C1012" s="11">
        <f t="shared" si="46"/>
        <v>2.3166028488507306E-2</v>
      </c>
      <c r="D1012" s="3">
        <v>103.300003</v>
      </c>
      <c r="E1012" s="58">
        <f t="shared" si="45"/>
        <v>11033.000029999999</v>
      </c>
      <c r="F1012" s="11">
        <f t="shared" si="47"/>
        <v>1.7614603746626469E-3</v>
      </c>
      <c r="G1012" s="11">
        <f>B1012/MAX($B$2:B1012)-1</f>
        <v>0</v>
      </c>
      <c r="H1012" s="11">
        <f>E1012/MAX($E$2:E1012)-1</f>
        <v>-2.4502481850069424E-3</v>
      </c>
    </row>
    <row r="1013" spans="1:8" x14ac:dyDescent="0.25">
      <c r="A1013" s="1">
        <v>42013</v>
      </c>
      <c r="B1013" s="3">
        <v>71.655629000000005</v>
      </c>
      <c r="C1013" s="11">
        <f t="shared" si="46"/>
        <v>-4.7169654077627568E-3</v>
      </c>
      <c r="D1013" s="3">
        <v>102.620003</v>
      </c>
      <c r="E1013" s="58">
        <f t="shared" si="45"/>
        <v>11026.20003</v>
      </c>
      <c r="F1013" s="11">
        <f t="shared" si="47"/>
        <v>-6.163328180467043E-4</v>
      </c>
      <c r="G1013" s="11">
        <f>B1013/MAX($B$2:B1013)-1</f>
        <v>-4.7169654077627854E-3</v>
      </c>
      <c r="H1013" s="11">
        <f>E1013/MAX($E$2:E1013)-1</f>
        <v>-3.0650708346848798E-3</v>
      </c>
    </row>
    <row r="1014" spans="1:8" x14ac:dyDescent="0.25">
      <c r="A1014" s="1">
        <v>42016</v>
      </c>
      <c r="B1014" s="3">
        <v>71.054057</v>
      </c>
      <c r="C1014" s="11">
        <f t="shared" si="46"/>
        <v>-8.3953209035399629E-3</v>
      </c>
      <c r="D1014" s="3">
        <v>101.550003</v>
      </c>
      <c r="E1014" s="58">
        <f t="shared" si="45"/>
        <v>11015.500029999999</v>
      </c>
      <c r="F1014" s="11">
        <f t="shared" si="47"/>
        <v>-9.7041591580855147E-4</v>
      </c>
      <c r="G1014" s="11">
        <f>B1014/MAX($B$2:B1014)-1</f>
        <v>-1.307268587301369E-2</v>
      </c>
      <c r="H1014" s="11">
        <f>E1014/MAX($E$2:E1014)-1</f>
        <v>-4.0325123569724397E-3</v>
      </c>
    </row>
    <row r="1015" spans="1:8" x14ac:dyDescent="0.25">
      <c r="A1015" s="1">
        <v>42017</v>
      </c>
      <c r="B1015" s="3">
        <v>71.597414000000001</v>
      </c>
      <c r="C1015" s="11">
        <f t="shared" si="46"/>
        <v>7.6470932546469561E-3</v>
      </c>
      <c r="D1015" s="3">
        <v>101.519997</v>
      </c>
      <c r="E1015" s="58">
        <f t="shared" si="45"/>
        <v>11015.19997</v>
      </c>
      <c r="F1015" s="11">
        <f t="shared" si="47"/>
        <v>-2.7239798391573849E-5</v>
      </c>
      <c r="G1015" s="11">
        <f>B1015/MAX($B$2:B1015)-1</f>
        <v>-5.5255606663263679E-3</v>
      </c>
      <c r="H1015" s="11">
        <f>E1015/MAX($E$2:E1015)-1</f>
        <v>-4.0596423105403456E-3</v>
      </c>
    </row>
    <row r="1016" spans="1:8" x14ac:dyDescent="0.25">
      <c r="A1016" s="1">
        <v>42018</v>
      </c>
      <c r="B1016" s="3">
        <v>72.587102999999999</v>
      </c>
      <c r="C1016" s="11">
        <f t="shared" si="46"/>
        <v>1.3822971315695822E-2</v>
      </c>
      <c r="D1016" s="3">
        <v>100.959999</v>
      </c>
      <c r="E1016" s="58">
        <f t="shared" si="45"/>
        <v>11009.599990000001</v>
      </c>
      <c r="F1016" s="11">
        <f t="shared" si="47"/>
        <v>-5.0838659445590171E-4</v>
      </c>
      <c r="G1016" s="11">
        <f>B1016/MAX($B$2:B1016)-1</f>
        <v>0</v>
      </c>
      <c r="H1016" s="11">
        <f>E1016/MAX($E$2:E1016)-1</f>
        <v>-4.56596503726725E-3</v>
      </c>
    </row>
    <row r="1017" spans="1:8" x14ac:dyDescent="0.25">
      <c r="A1017" s="1">
        <v>42019</v>
      </c>
      <c r="B1017" s="3">
        <v>73.266307999999995</v>
      </c>
      <c r="C1017" s="11">
        <f t="shared" si="46"/>
        <v>9.3571030104341816E-3</v>
      </c>
      <c r="D1017" s="3">
        <v>99.650002000000001</v>
      </c>
      <c r="E1017" s="58">
        <f t="shared" si="45"/>
        <v>10996.500019999999</v>
      </c>
      <c r="F1017" s="11">
        <f t="shared" si="47"/>
        <v>-1.1898679345207638E-3</v>
      </c>
      <c r="G1017" s="11">
        <f>B1017/MAX($B$2:B1017)-1</f>
        <v>0</v>
      </c>
      <c r="H1017" s="11">
        <f>E1017/MAX($E$2:E1017)-1</f>
        <v>-5.7504000764000418E-3</v>
      </c>
    </row>
    <row r="1018" spans="1:8" x14ac:dyDescent="0.25">
      <c r="A1018" s="1">
        <v>42020</v>
      </c>
      <c r="B1018" s="3">
        <v>74.188077000000007</v>
      </c>
      <c r="C1018" s="11">
        <f t="shared" si="46"/>
        <v>1.2581076147579483E-2</v>
      </c>
      <c r="D1018" s="3">
        <v>100.82</v>
      </c>
      <c r="E1018" s="58">
        <f t="shared" si="45"/>
        <v>11008.2</v>
      </c>
      <c r="F1018" s="11">
        <f t="shared" si="47"/>
        <v>1.0639730804093822E-3</v>
      </c>
      <c r="G1018" s="11">
        <f>B1018/MAX($B$2:B1018)-1</f>
        <v>0</v>
      </c>
      <c r="H1018" s="11">
        <f>E1018/MAX($E$2:E1018)-1</f>
        <v>-4.6925452668735712E-3</v>
      </c>
    </row>
    <row r="1019" spans="1:8" x14ac:dyDescent="0.25">
      <c r="A1019" s="1">
        <v>42024</v>
      </c>
      <c r="B1019" s="3">
        <v>75.488264000000001</v>
      </c>
      <c r="C1019" s="11">
        <f t="shared" si="46"/>
        <v>1.7525551983238411E-2</v>
      </c>
      <c r="D1019" s="3">
        <v>101.620003</v>
      </c>
      <c r="E1019" s="58">
        <f t="shared" si="45"/>
        <v>11016.20003</v>
      </c>
      <c r="F1019" s="11">
        <f t="shared" si="47"/>
        <v>7.2673370759972038E-4</v>
      </c>
      <c r="G1019" s="11">
        <f>B1019/MAX($B$2:B1019)-1</f>
        <v>0</v>
      </c>
      <c r="H1019" s="11">
        <f>E1019/MAX($E$2:E1019)-1</f>
        <v>-3.9692217900937354E-3</v>
      </c>
    </row>
    <row r="1020" spans="1:8" x14ac:dyDescent="0.25">
      <c r="A1020" s="1">
        <v>42025</v>
      </c>
      <c r="B1020" s="3">
        <v>76.400328000000002</v>
      </c>
      <c r="C1020" s="11">
        <f t="shared" si="46"/>
        <v>1.2082195982146323E-2</v>
      </c>
      <c r="D1020" s="3">
        <v>102.139999</v>
      </c>
      <c r="E1020" s="58">
        <f t="shared" si="45"/>
        <v>11021.39999</v>
      </c>
      <c r="F1020" s="11">
        <f t="shared" si="47"/>
        <v>4.7202846588107199E-4</v>
      </c>
      <c r="G1020" s="11">
        <f>B1020/MAX($B$2:B1020)-1</f>
        <v>0</v>
      </c>
      <c r="H1020" s="11">
        <f>E1020/MAX($E$2:E1020)-1</f>
        <v>-3.4990669098849958E-3</v>
      </c>
    </row>
    <row r="1021" spans="1:8" x14ac:dyDescent="0.25">
      <c r="A1021" s="1">
        <v>42026</v>
      </c>
      <c r="B1021" s="3">
        <v>76.982498000000007</v>
      </c>
      <c r="C1021" s="11">
        <f t="shared" si="46"/>
        <v>7.6199934639024714E-3</v>
      </c>
      <c r="D1021" s="3">
        <v>104.029999</v>
      </c>
      <c r="E1021" s="58">
        <f t="shared" si="45"/>
        <v>11040.29999</v>
      </c>
      <c r="F1021" s="11">
        <f t="shared" si="47"/>
        <v>1.7148456654461405E-3</v>
      </c>
      <c r="G1021" s="11">
        <f>B1021/MAX($B$2:B1021)-1</f>
        <v>0</v>
      </c>
      <c r="H1021" s="11">
        <f>E1021/MAX($E$2:E1021)-1</f>
        <v>-1.790221604162312E-3</v>
      </c>
    </row>
    <row r="1022" spans="1:8" x14ac:dyDescent="0.25">
      <c r="A1022" s="1">
        <v>42027</v>
      </c>
      <c r="B1022" s="3">
        <v>76.177166</v>
      </c>
      <c r="C1022" s="11">
        <f t="shared" si="46"/>
        <v>-1.0461234967979436E-2</v>
      </c>
      <c r="D1022" s="3">
        <v>104.260002</v>
      </c>
      <c r="E1022" s="58">
        <f t="shared" si="45"/>
        <v>11042.60002</v>
      </c>
      <c r="F1022" s="11">
        <f t="shared" si="47"/>
        <v>2.0833038976147728E-4</v>
      </c>
      <c r="G1022" s="11">
        <f>B1022/MAX($B$2:B1022)-1</f>
        <v>-1.046123496797946E-2</v>
      </c>
      <c r="H1022" s="11">
        <f>E1022/MAX($E$2:E1022)-1</f>
        <v>-1.5822641719653863E-3</v>
      </c>
    </row>
    <row r="1023" spans="1:8" x14ac:dyDescent="0.25">
      <c r="A1023" s="1">
        <v>42030</v>
      </c>
      <c r="B1023" s="3">
        <v>76.769041000000001</v>
      </c>
      <c r="C1023" s="11">
        <f t="shared" si="46"/>
        <v>7.7697167153737605E-3</v>
      </c>
      <c r="D1023" s="3">
        <v>104.139999</v>
      </c>
      <c r="E1023" s="58">
        <f t="shared" si="45"/>
        <v>11041.39999</v>
      </c>
      <c r="F1023" s="11">
        <f t="shared" si="47"/>
        <v>-1.0867277614207833E-4</v>
      </c>
      <c r="G1023" s="11">
        <f>B1023/MAX($B$2:B1023)-1</f>
        <v>-2.7727990847998818E-3</v>
      </c>
      <c r="H1023" s="11">
        <f>E1023/MAX($E$2:E1023)-1</f>
        <v>-1.6907649990672846E-3</v>
      </c>
    </row>
    <row r="1024" spans="1:8" x14ac:dyDescent="0.25">
      <c r="A1024" s="1">
        <v>42031</v>
      </c>
      <c r="B1024" s="3">
        <v>76.846659000000002</v>
      </c>
      <c r="C1024" s="11">
        <f t="shared" si="46"/>
        <v>1.0110586115046178E-3</v>
      </c>
      <c r="D1024" s="3">
        <v>101.44000200000001</v>
      </c>
      <c r="E1024" s="58">
        <f t="shared" si="45"/>
        <v>11014.400020000001</v>
      </c>
      <c r="F1024" s="11">
        <f t="shared" si="47"/>
        <v>-2.4453393613538439E-3</v>
      </c>
      <c r="G1024" s="11">
        <f>B1024/MAX($B$2:B1024)-1</f>
        <v>-1.7645439356879233E-3</v>
      </c>
      <c r="H1024" s="11">
        <f>E1024/MAX($E$2:E1024)-1</f>
        <v>-4.1319698662181104E-3</v>
      </c>
    </row>
    <row r="1025" spans="1:8" x14ac:dyDescent="0.25">
      <c r="A1025" s="1">
        <v>42032</v>
      </c>
      <c r="B1025" s="3">
        <v>76.128648999999996</v>
      </c>
      <c r="C1025" s="11">
        <f t="shared" si="46"/>
        <v>-9.3434120538669965E-3</v>
      </c>
      <c r="D1025" s="3">
        <v>100.91999800000001</v>
      </c>
      <c r="E1025" s="58">
        <f t="shared" si="45"/>
        <v>11009.199979999999</v>
      </c>
      <c r="F1025" s="11">
        <f t="shared" si="47"/>
        <v>-4.7211286956704663E-4</v>
      </c>
      <c r="G1025" s="11">
        <f>B1025/MAX($B$2:B1025)-1</f>
        <v>-1.1091469128476583E-2</v>
      </c>
      <c r="H1025" s="11">
        <f>E1025/MAX($E$2:E1025)-1</f>
        <v>-4.6021319796346605E-3</v>
      </c>
    </row>
    <row r="1026" spans="1:8" x14ac:dyDescent="0.25">
      <c r="A1026" s="1">
        <v>42033</v>
      </c>
      <c r="B1026" s="3">
        <v>76.730228999999994</v>
      </c>
      <c r="C1026" s="11">
        <f t="shared" si="46"/>
        <v>7.9021499514591205E-3</v>
      </c>
      <c r="D1026" s="3">
        <v>101.889999</v>
      </c>
      <c r="E1026" s="58">
        <f t="shared" si="45"/>
        <v>11018.89999</v>
      </c>
      <c r="F1026" s="11">
        <f t="shared" si="47"/>
        <v>8.8108218740890517E-4</v>
      </c>
      <c r="G1026" s="11">
        <f>B1026/MAX($B$2:B1026)-1</f>
        <v>-3.2769656292527261E-3</v>
      </c>
      <c r="H1026" s="11">
        <f>E1026/MAX($E$2:E1026)-1</f>
        <v>-3.7251046487372097E-3</v>
      </c>
    </row>
    <row r="1027" spans="1:8" x14ac:dyDescent="0.25">
      <c r="A1027" s="1">
        <v>42034</v>
      </c>
      <c r="B1027" s="3">
        <v>74.974006000000003</v>
      </c>
      <c r="C1027" s="11">
        <f t="shared" si="46"/>
        <v>-2.2888280445507229E-2</v>
      </c>
      <c r="D1027" s="3">
        <v>101.099998</v>
      </c>
      <c r="E1027" s="58">
        <f t="shared" ref="E1027:E1090" si="48">10000+(10*D1027)</f>
        <v>11010.999980000001</v>
      </c>
      <c r="F1027" s="11">
        <f t="shared" si="47"/>
        <v>-7.1695087596483251E-4</v>
      </c>
      <c r="G1027" s="11">
        <f>B1027/MAX($B$2:B1027)-1</f>
        <v>-2.6090241966427286E-2</v>
      </c>
      <c r="H1027" s="11">
        <f>E1027/MAX($E$2:E1027)-1</f>
        <v>-4.4393848076610398E-3</v>
      </c>
    </row>
    <row r="1028" spans="1:8" x14ac:dyDescent="0.25">
      <c r="A1028" s="1">
        <v>42037</v>
      </c>
      <c r="B1028" s="3">
        <v>76.167461000000003</v>
      </c>
      <c r="C1028" s="11">
        <f t="shared" ref="C1028:C1091" si="49">(B1028-B1027)/B1027</f>
        <v>1.5918250386674018E-2</v>
      </c>
      <c r="D1028" s="3">
        <v>101.980003</v>
      </c>
      <c r="E1028" s="58">
        <f t="shared" si="48"/>
        <v>11019.80003</v>
      </c>
      <c r="F1028" s="11">
        <f t="shared" ref="F1028:F1091" si="50">(E1028-E1027)/E1027</f>
        <v>7.9920534156606438E-4</v>
      </c>
      <c r="G1028" s="11">
        <f>B1028/MAX($B$2:B1028)-1</f>
        <v>-1.0587302584023739E-2</v>
      </c>
      <c r="H1028" s="11">
        <f>E1028/MAX($E$2:E1028)-1</f>
        <v>-3.6437274461464941E-3</v>
      </c>
    </row>
    <row r="1029" spans="1:8" x14ac:dyDescent="0.25">
      <c r="A1029" s="1">
        <v>42038</v>
      </c>
      <c r="B1029" s="3">
        <v>75.507666</v>
      </c>
      <c r="C1029" s="11">
        <f t="shared" si="49"/>
        <v>-8.6624260719416982E-3</v>
      </c>
      <c r="D1029" s="3">
        <v>102.959999</v>
      </c>
      <c r="E1029" s="58">
        <f t="shared" si="48"/>
        <v>11029.599990000001</v>
      </c>
      <c r="F1029" s="11">
        <f t="shared" si="50"/>
        <v>8.8930470365352742E-4</v>
      </c>
      <c r="G1029" s="11">
        <f>B1029/MAX($B$2:B1029)-1</f>
        <v>-1.9158016930030053E-2</v>
      </c>
      <c r="H1029" s="11">
        <f>E1029/MAX($E$2:E1029)-1</f>
        <v>-2.7576631264496498E-3</v>
      </c>
    </row>
    <row r="1030" spans="1:8" x14ac:dyDescent="0.25">
      <c r="A1030" s="1">
        <v>42039</v>
      </c>
      <c r="B1030" s="3">
        <v>76.313006000000001</v>
      </c>
      <c r="C1030" s="11">
        <f t="shared" si="49"/>
        <v>1.0665672012693401E-2</v>
      </c>
      <c r="D1030" s="3">
        <v>102.870003</v>
      </c>
      <c r="E1030" s="58">
        <f t="shared" si="48"/>
        <v>11028.70003</v>
      </c>
      <c r="F1030" s="11">
        <f t="shared" si="50"/>
        <v>-8.1594980853031519E-5</v>
      </c>
      <c r="G1030" s="11">
        <f>B1030/MAX($B$2:B1030)-1</f>
        <v>-8.6966780423259893E-3</v>
      </c>
      <c r="H1030" s="11">
        <f>E1030/MAX($E$2:E1030)-1</f>
        <v>-2.8390330958326659E-3</v>
      </c>
    </row>
    <row r="1031" spans="1:8" x14ac:dyDescent="0.25">
      <c r="A1031" s="1">
        <v>42040</v>
      </c>
      <c r="B1031" s="3">
        <v>75.061335999999997</v>
      </c>
      <c r="C1031" s="11">
        <f t="shared" si="49"/>
        <v>-1.6401791327680163E-2</v>
      </c>
      <c r="D1031" s="3">
        <v>103.760002</v>
      </c>
      <c r="E1031" s="58">
        <f t="shared" si="48"/>
        <v>11037.60002</v>
      </c>
      <c r="F1031" s="11">
        <f t="shared" si="50"/>
        <v>8.0698450187151284E-4</v>
      </c>
      <c r="G1031" s="11">
        <f>B1031/MAX($B$2:B1031)-1</f>
        <v>-2.4955828271511882E-2</v>
      </c>
      <c r="H1031" s="11">
        <f>E1031/MAX($E$2:E1031)-1</f>
        <v>-2.0343396496698141E-3</v>
      </c>
    </row>
    <row r="1032" spans="1:8" x14ac:dyDescent="0.25">
      <c r="A1032" s="1">
        <v>42041</v>
      </c>
      <c r="B1032" s="3">
        <v>75.672612999999998</v>
      </c>
      <c r="C1032" s="11">
        <f t="shared" si="49"/>
        <v>8.1436999735789561E-3</v>
      </c>
      <c r="D1032" s="3">
        <v>103.129997</v>
      </c>
      <c r="E1032" s="58">
        <f t="shared" si="48"/>
        <v>11031.29997</v>
      </c>
      <c r="F1032" s="11">
        <f t="shared" si="50"/>
        <v>-5.7078078464378235E-4</v>
      </c>
      <c r="G1032" s="11">
        <f>B1032/MAX($B$2:B1032)-1</f>
        <v>-1.7015361075968349E-2</v>
      </c>
      <c r="H1032" s="11">
        <f>E1032/MAX($E$2:E1032)-1</f>
        <v>-2.6039592723321459E-3</v>
      </c>
    </row>
    <row r="1033" spans="1:8" x14ac:dyDescent="0.25">
      <c r="A1033" s="1">
        <v>42044</v>
      </c>
      <c r="B1033" s="3">
        <v>75.565881000000005</v>
      </c>
      <c r="C1033" s="11">
        <f t="shared" si="49"/>
        <v>-1.4104442250460392E-3</v>
      </c>
      <c r="D1033" s="3">
        <v>102.800003</v>
      </c>
      <c r="E1033" s="58">
        <f t="shared" si="48"/>
        <v>11028.000029999999</v>
      </c>
      <c r="F1033" s="11">
        <f t="shared" si="50"/>
        <v>-2.9914334747265404E-4</v>
      </c>
      <c r="G1033" s="11">
        <f>B1033/MAX($B$2:B1033)-1</f>
        <v>-1.8401806083247707E-2</v>
      </c>
      <c r="H1033" s="11">
        <f>E1033/MAX($E$2:E1033)-1</f>
        <v>-2.9023236627113702E-3</v>
      </c>
    </row>
    <row r="1034" spans="1:8" x14ac:dyDescent="0.25">
      <c r="A1034" s="1">
        <v>42045</v>
      </c>
      <c r="B1034" s="3">
        <v>76.448845000000006</v>
      </c>
      <c r="C1034" s="11">
        <f t="shared" si="49"/>
        <v>1.168469140193047E-2</v>
      </c>
      <c r="D1034" s="3">
        <v>104.400002</v>
      </c>
      <c r="E1034" s="58">
        <f t="shared" si="48"/>
        <v>11044.000019999999</v>
      </c>
      <c r="F1034" s="11">
        <f t="shared" si="50"/>
        <v>1.4508514650412323E-3</v>
      </c>
      <c r="G1034" s="11">
        <f>B1034/MAX($B$2:B1034)-1</f>
        <v>-6.932134106638177E-3</v>
      </c>
      <c r="H1034" s="11">
        <f>E1034/MAX($E$2:E1034)-1</f>
        <v>-1.4556830382081998E-3</v>
      </c>
    </row>
    <row r="1035" spans="1:8" x14ac:dyDescent="0.25">
      <c r="A1035" s="1">
        <v>42046</v>
      </c>
      <c r="B1035" s="3">
        <v>77.128041999999994</v>
      </c>
      <c r="C1035" s="11">
        <f t="shared" si="49"/>
        <v>8.8843330464964884E-3</v>
      </c>
      <c r="D1035" s="3">
        <v>104.779999</v>
      </c>
      <c r="E1035" s="58">
        <f t="shared" si="48"/>
        <v>11047.79999</v>
      </c>
      <c r="F1035" s="11">
        <f t="shared" si="50"/>
        <v>3.440755154942521E-4</v>
      </c>
      <c r="G1035" s="11">
        <f>B1035/MAX($B$2:B1035)-1</f>
        <v>0</v>
      </c>
      <c r="H1035" s="11">
        <f>E1035/MAX($E$2:E1035)-1</f>
        <v>-1.1121083876057813E-3</v>
      </c>
    </row>
    <row r="1036" spans="1:8" x14ac:dyDescent="0.25">
      <c r="A1036" s="1">
        <v>42047</v>
      </c>
      <c r="B1036" s="3">
        <v>75.973406999999995</v>
      </c>
      <c r="C1036" s="11">
        <f t="shared" si="49"/>
        <v>-1.4970365771764296E-2</v>
      </c>
      <c r="D1036" s="3">
        <v>106</v>
      </c>
      <c r="E1036" s="58">
        <f t="shared" si="48"/>
        <v>11060</v>
      </c>
      <c r="F1036" s="11">
        <f t="shared" si="50"/>
        <v>1.1042931634391831E-3</v>
      </c>
      <c r="G1036" s="11">
        <f>B1036/MAX($B$2:B1036)-1</f>
        <v>-1.4970365771764249E-2</v>
      </c>
      <c r="H1036" s="11">
        <f>E1036/MAX($E$2:E1036)-1</f>
        <v>-9.0433178560056504E-6</v>
      </c>
    </row>
    <row r="1037" spans="1:8" x14ac:dyDescent="0.25">
      <c r="A1037" s="1">
        <v>42048</v>
      </c>
      <c r="B1037" s="3">
        <v>74.663515000000004</v>
      </c>
      <c r="C1037" s="11">
        <f t="shared" si="49"/>
        <v>-1.7241453973493526E-2</v>
      </c>
      <c r="D1037" s="3">
        <v>106.910004</v>
      </c>
      <c r="E1037" s="58">
        <f t="shared" si="48"/>
        <v>11069.100039999999</v>
      </c>
      <c r="F1037" s="11">
        <f t="shared" si="50"/>
        <v>8.2278842676305184E-4</v>
      </c>
      <c r="G1037" s="11">
        <f>B1037/MAX($B$2:B1037)-1</f>
        <v>-3.195370887283755E-2</v>
      </c>
      <c r="H1037" s="11">
        <f>E1037/MAX($E$2:E1037)-1</f>
        <v>0</v>
      </c>
    </row>
    <row r="1038" spans="1:8" x14ac:dyDescent="0.25">
      <c r="A1038" s="1">
        <v>42052</v>
      </c>
      <c r="B1038" s="3">
        <v>74.779951999999994</v>
      </c>
      <c r="C1038" s="11">
        <f t="shared" si="49"/>
        <v>1.5594899329343197E-3</v>
      </c>
      <c r="D1038" s="3">
        <v>107.010002</v>
      </c>
      <c r="E1038" s="58">
        <f t="shared" si="48"/>
        <v>11070.10002</v>
      </c>
      <c r="F1038" s="11">
        <f t="shared" si="50"/>
        <v>9.0339774361683815E-5</v>
      </c>
      <c r="G1038" s="11">
        <f>B1038/MAX($B$2:B1038)-1</f>
        <v>-3.0444050427210323E-2</v>
      </c>
      <c r="H1038" s="11">
        <f>E1038/MAX($E$2:E1038)-1</f>
        <v>0</v>
      </c>
    </row>
    <row r="1039" spans="1:8" x14ac:dyDescent="0.25">
      <c r="A1039" s="1">
        <v>42053</v>
      </c>
      <c r="B1039" s="3">
        <v>75.701721000000006</v>
      </c>
      <c r="C1039" s="11">
        <f t="shared" si="49"/>
        <v>1.2326418717145097E-2</v>
      </c>
      <c r="D1039" s="3">
        <v>107.160004</v>
      </c>
      <c r="E1039" s="58">
        <f t="shared" si="48"/>
        <v>11071.600039999999</v>
      </c>
      <c r="F1039" s="11">
        <f t="shared" si="50"/>
        <v>1.3550193740702036E-4</v>
      </c>
      <c r="G1039" s="11">
        <f>B1039/MAX($B$2:B1039)-1</f>
        <v>-1.8492897823076948E-2</v>
      </c>
      <c r="H1039" s="11">
        <f>E1039/MAX($E$2:E1039)-1</f>
        <v>0</v>
      </c>
    </row>
    <row r="1040" spans="1:8" x14ac:dyDescent="0.25">
      <c r="A1040" s="1">
        <v>42054</v>
      </c>
      <c r="B1040" s="3">
        <v>75.895781999999997</v>
      </c>
      <c r="C1040" s="11">
        <f t="shared" si="49"/>
        <v>2.5634952209341541E-3</v>
      </c>
      <c r="D1040" s="3">
        <v>107.69000200000001</v>
      </c>
      <c r="E1040" s="58">
        <f t="shared" si="48"/>
        <v>11076.900020000001</v>
      </c>
      <c r="F1040" s="11">
        <f t="shared" si="50"/>
        <v>4.7870045710227778E-4</v>
      </c>
      <c r="G1040" s="11">
        <f>B1040/MAX($B$2:B1040)-1</f>
        <v>-1.5976809057333452E-2</v>
      </c>
      <c r="H1040" s="11">
        <f>E1040/MAX($E$2:E1040)-1</f>
        <v>0</v>
      </c>
    </row>
    <row r="1041" spans="1:8" x14ac:dyDescent="0.25">
      <c r="A1041" s="1">
        <v>42055</v>
      </c>
      <c r="B1041" s="3">
        <v>76.477952999999999</v>
      </c>
      <c r="C1041" s="11">
        <f t="shared" si="49"/>
        <v>7.6706634368692911E-3</v>
      </c>
      <c r="D1041" s="3">
        <v>108.410004</v>
      </c>
      <c r="E1041" s="58">
        <f t="shared" si="48"/>
        <v>11084.100039999999</v>
      </c>
      <c r="F1041" s="11">
        <f t="shared" si="50"/>
        <v>6.5000315855504151E-4</v>
      </c>
      <c r="G1041" s="11">
        <f>B1041/MAX($B$2:B1041)-1</f>
        <v>-8.4286983455381659E-3</v>
      </c>
      <c r="H1041" s="11">
        <f>E1041/MAX($E$2:E1041)-1</f>
        <v>0</v>
      </c>
    </row>
    <row r="1042" spans="1:8" x14ac:dyDescent="0.25">
      <c r="A1042" s="1">
        <v>42058</v>
      </c>
      <c r="B1042" s="3">
        <v>76.507059999999996</v>
      </c>
      <c r="C1042" s="11">
        <f t="shared" si="49"/>
        <v>3.8059334564036017E-4</v>
      </c>
      <c r="D1042" s="3">
        <v>108.519997</v>
      </c>
      <c r="E1042" s="58">
        <f t="shared" si="48"/>
        <v>11085.19997</v>
      </c>
      <c r="F1042" s="11">
        <f t="shared" si="50"/>
        <v>9.9234939781390964E-5</v>
      </c>
      <c r="G1042" s="11">
        <f>B1042/MAX($B$2:B1042)-1</f>
        <v>-8.0513129064004874E-3</v>
      </c>
      <c r="H1042" s="11">
        <f>E1042/MAX($E$2:E1042)-1</f>
        <v>0</v>
      </c>
    </row>
    <row r="1043" spans="1:8" x14ac:dyDescent="0.25">
      <c r="A1043" s="1">
        <v>42059</v>
      </c>
      <c r="B1043" s="3">
        <v>76.565281999999996</v>
      </c>
      <c r="C1043" s="11">
        <f t="shared" si="49"/>
        <v>7.6100166442156668E-4</v>
      </c>
      <c r="D1043" s="3">
        <v>108.599998</v>
      </c>
      <c r="E1043" s="58">
        <f t="shared" si="48"/>
        <v>11085.999980000001</v>
      </c>
      <c r="F1043" s="11">
        <f t="shared" si="50"/>
        <v>7.2169198766455707E-5</v>
      </c>
      <c r="G1043" s="11">
        <f>B1043/MAX($B$2:B1043)-1</f>
        <v>-7.2964383045014403E-3</v>
      </c>
      <c r="H1043" s="11">
        <f>E1043/MAX($E$2:E1043)-1</f>
        <v>0</v>
      </c>
    </row>
    <row r="1044" spans="1:8" x14ac:dyDescent="0.25">
      <c r="A1044" s="1">
        <v>42060</v>
      </c>
      <c r="B1044" s="3">
        <v>76.681712000000005</v>
      </c>
      <c r="C1044" s="11">
        <f t="shared" si="49"/>
        <v>1.5206631120356646E-3</v>
      </c>
      <c r="D1044" s="3">
        <v>108.33000199999999</v>
      </c>
      <c r="E1044" s="58">
        <f t="shared" si="48"/>
        <v>11083.300020000001</v>
      </c>
      <c r="F1044" s="11">
        <f t="shared" si="50"/>
        <v>-2.4354681624308636E-4</v>
      </c>
      <c r="G1044" s="11">
        <f>B1044/MAX($B$2:B1044)-1</f>
        <v>-5.7868706170447481E-3</v>
      </c>
      <c r="H1044" s="11">
        <f>E1044/MAX($E$2:E1044)-1</f>
        <v>-2.4354681624305652E-4</v>
      </c>
    </row>
    <row r="1045" spans="1:8" x14ac:dyDescent="0.25">
      <c r="A1045" s="1">
        <v>42061</v>
      </c>
      <c r="B1045" s="3">
        <v>75.866675000000001</v>
      </c>
      <c r="C1045" s="11">
        <f t="shared" si="49"/>
        <v>-1.0628831552430698E-2</v>
      </c>
      <c r="D1045" s="3">
        <v>108.879997</v>
      </c>
      <c r="E1045" s="58">
        <f t="shared" si="48"/>
        <v>11088.79997</v>
      </c>
      <c r="F1045" s="11">
        <f t="shared" si="50"/>
        <v>4.9623758177390234E-4</v>
      </c>
      <c r="G1045" s="11">
        <f>B1045/MAX($B$2:B1045)-1</f>
        <v>-1.6354194496471131E-2</v>
      </c>
      <c r="H1045" s="11">
        <f>E1045/MAX($E$2:E1045)-1</f>
        <v>0</v>
      </c>
    </row>
    <row r="1046" spans="1:8" x14ac:dyDescent="0.25">
      <c r="A1046" s="1">
        <v>42062</v>
      </c>
      <c r="B1046" s="3">
        <v>76.448845000000006</v>
      </c>
      <c r="C1046" s="11">
        <f t="shared" si="49"/>
        <v>7.6735931817231342E-3</v>
      </c>
      <c r="D1046" s="3">
        <v>108.400002</v>
      </c>
      <c r="E1046" s="58">
        <f t="shared" si="48"/>
        <v>11084.000019999999</v>
      </c>
      <c r="F1046" s="11">
        <f t="shared" si="50"/>
        <v>-4.3286469347327721E-4</v>
      </c>
      <c r="G1046" s="11">
        <f>B1046/MAX($B$2:B1046)-1</f>
        <v>-8.8060967501286669E-3</v>
      </c>
      <c r="H1046" s="11">
        <f>E1046/MAX($E$2:E1046)-1</f>
        <v>-4.3286469347325607E-4</v>
      </c>
    </row>
    <row r="1047" spans="1:8" x14ac:dyDescent="0.25">
      <c r="A1047" s="1">
        <v>42065</v>
      </c>
      <c r="B1047" s="3">
        <v>76.846659000000002</v>
      </c>
      <c r="C1047" s="11">
        <f t="shared" si="49"/>
        <v>5.2036626583435858E-3</v>
      </c>
      <c r="D1047" s="3">
        <v>109.379997</v>
      </c>
      <c r="E1047" s="58">
        <f t="shared" si="48"/>
        <v>11093.79997</v>
      </c>
      <c r="F1047" s="11">
        <f t="shared" si="50"/>
        <v>8.8415283131698663E-4</v>
      </c>
      <c r="G1047" s="11">
        <f>B1047/MAX($B$2:B1047)-1</f>
        <v>-3.6482580486094651E-3</v>
      </c>
      <c r="H1047" s="11">
        <f>E1047/MAX($E$2:E1047)-1</f>
        <v>0</v>
      </c>
    </row>
    <row r="1048" spans="1:8" x14ac:dyDescent="0.25">
      <c r="A1048" s="1">
        <v>42066</v>
      </c>
      <c r="B1048" s="3">
        <v>76.642899</v>
      </c>
      <c r="C1048" s="11">
        <f t="shared" si="49"/>
        <v>-2.6515141016085369E-3</v>
      </c>
      <c r="D1048" s="3">
        <v>108.870003</v>
      </c>
      <c r="E1048" s="58">
        <f t="shared" si="48"/>
        <v>11088.70003</v>
      </c>
      <c r="F1048" s="11">
        <f t="shared" si="50"/>
        <v>-4.5971083071547943E-4</v>
      </c>
      <c r="G1048" s="11">
        <f>B1048/MAX($B$2:B1048)-1</f>
        <v>-6.2900987425558164E-3</v>
      </c>
      <c r="H1048" s="11">
        <f>E1048/MAX($E$2:E1048)-1</f>
        <v>-4.5971083071549845E-4</v>
      </c>
    </row>
    <row r="1049" spans="1:8" x14ac:dyDescent="0.25">
      <c r="A1049" s="1">
        <v>42067</v>
      </c>
      <c r="B1049" s="3">
        <v>75.701721000000006</v>
      </c>
      <c r="C1049" s="11">
        <f t="shared" si="49"/>
        <v>-1.2280041755727346E-2</v>
      </c>
      <c r="D1049" s="3">
        <v>108.449997</v>
      </c>
      <c r="E1049" s="58">
        <f t="shared" si="48"/>
        <v>11084.499970000001</v>
      </c>
      <c r="F1049" s="11">
        <f t="shared" si="50"/>
        <v>-3.7876937681027807E-4</v>
      </c>
      <c r="G1049" s="11">
        <f>B1049/MAX($B$2:B1049)-1</f>
        <v>-1.8492897823076948E-2</v>
      </c>
      <c r="H1049" s="11">
        <f>E1049/MAX($E$2:E1049)-1</f>
        <v>-8.3830608314094945E-4</v>
      </c>
    </row>
    <row r="1050" spans="1:8" x14ac:dyDescent="0.25">
      <c r="A1050" s="1">
        <v>42068</v>
      </c>
      <c r="B1050" s="3">
        <v>76.555577</v>
      </c>
      <c r="C1050" s="11">
        <f t="shared" si="49"/>
        <v>1.127921517134324E-2</v>
      </c>
      <c r="D1050" s="3">
        <v>108.639999</v>
      </c>
      <c r="E1050" s="58">
        <f t="shared" si="48"/>
        <v>11086.39999</v>
      </c>
      <c r="F1050" s="11">
        <f t="shared" si="50"/>
        <v>1.7141233300027071E-4</v>
      </c>
      <c r="G1050" s="11">
        <f>B1050/MAX($B$2:B1050)-1</f>
        <v>-7.4222680254218965E-3</v>
      </c>
      <c r="H1050" s="11">
        <f>E1050/MAX($E$2:E1050)-1</f>
        <v>-6.6703744614204918E-4</v>
      </c>
    </row>
    <row r="1051" spans="1:8" x14ac:dyDescent="0.25">
      <c r="A1051" s="1">
        <v>42069</v>
      </c>
      <c r="B1051" s="3">
        <v>76.021917000000002</v>
      </c>
      <c r="C1051" s="11">
        <f t="shared" si="49"/>
        <v>-6.9708833884172487E-3</v>
      </c>
      <c r="D1051" s="3">
        <v>107.410004</v>
      </c>
      <c r="E1051" s="58">
        <f t="shared" si="48"/>
        <v>11074.100039999999</v>
      </c>
      <c r="F1051" s="11">
        <f t="shared" si="50"/>
        <v>-1.1094629465917851E-3</v>
      </c>
      <c r="G1051" s="11">
        <f>B1051/MAX($B$2:B1051)-1</f>
        <v>-1.4341411648956304E-2</v>
      </c>
      <c r="H1051" s="11">
        <f>E1051/MAX($E$2:E1051)-1</f>
        <v>-1.7757603394034094E-3</v>
      </c>
    </row>
    <row r="1052" spans="1:8" x14ac:dyDescent="0.25">
      <c r="A1052" s="1">
        <v>42072</v>
      </c>
      <c r="B1052" s="3">
        <v>76.448845000000006</v>
      </c>
      <c r="C1052" s="11">
        <f t="shared" si="49"/>
        <v>5.6158541753163595E-3</v>
      </c>
      <c r="D1052" s="3">
        <v>107.720001</v>
      </c>
      <c r="E1052" s="58">
        <f t="shared" si="48"/>
        <v>11077.20001</v>
      </c>
      <c r="F1052" s="11">
        <f t="shared" si="50"/>
        <v>2.7992974497285846E-4</v>
      </c>
      <c r="G1052" s="11">
        <f>B1052/MAX($B$2:B1052)-1</f>
        <v>-8.8060967501286669E-3</v>
      </c>
      <c r="H1052" s="11">
        <f>E1052/MAX($E$2:E1052)-1</f>
        <v>-1.4963276825694649E-3</v>
      </c>
    </row>
    <row r="1053" spans="1:8" x14ac:dyDescent="0.25">
      <c r="A1053" s="1">
        <v>42073</v>
      </c>
      <c r="B1053" s="3">
        <v>75.633801000000005</v>
      </c>
      <c r="C1053" s="11">
        <f t="shared" si="49"/>
        <v>-1.0661299068677889E-2</v>
      </c>
      <c r="D1053" s="3">
        <v>105.720001</v>
      </c>
      <c r="E1053" s="58">
        <f t="shared" si="48"/>
        <v>11057.20001</v>
      </c>
      <c r="F1053" s="11">
        <f t="shared" si="50"/>
        <v>-1.8055104161651767E-3</v>
      </c>
      <c r="G1053" s="11">
        <f>B1053/MAX($B$2:B1053)-1</f>
        <v>-1.9373511387725695E-2</v>
      </c>
      <c r="H1053" s="11">
        <f>E1053/MAX($E$2:E1053)-1</f>
        <v>-3.29913646351776E-3</v>
      </c>
    </row>
    <row r="1054" spans="1:8" x14ac:dyDescent="0.25">
      <c r="A1054" s="1">
        <v>42074</v>
      </c>
      <c r="B1054" s="3">
        <v>74.585898</v>
      </c>
      <c r="C1054" s="11">
        <f t="shared" si="49"/>
        <v>-1.3854956198750412E-2</v>
      </c>
      <c r="D1054" s="3">
        <v>105.110001</v>
      </c>
      <c r="E1054" s="58">
        <f t="shared" si="48"/>
        <v>11051.10001</v>
      </c>
      <c r="F1054" s="11">
        <f t="shared" si="50"/>
        <v>-5.5167673502184967E-4</v>
      </c>
      <c r="G1054" s="11">
        <f>B1054/MAX($B$2:B1054)-1</f>
        <v>-3.2960048434783173E-2</v>
      </c>
      <c r="H1054" s="11">
        <f>E1054/MAX($E$2:E1054)-1</f>
        <v>-3.8489931417070578E-3</v>
      </c>
    </row>
    <row r="1055" spans="1:8" x14ac:dyDescent="0.25">
      <c r="A1055" s="1">
        <v>42075</v>
      </c>
      <c r="B1055" s="3">
        <v>75.728261000000003</v>
      </c>
      <c r="C1055" s="11">
        <f t="shared" si="49"/>
        <v>1.5316072215152562E-2</v>
      </c>
      <c r="D1055" s="3">
        <v>105.800003</v>
      </c>
      <c r="E1055" s="58">
        <f t="shared" si="48"/>
        <v>11058.000029999999</v>
      </c>
      <c r="F1055" s="11">
        <f t="shared" si="50"/>
        <v>6.2437404364772651E-4</v>
      </c>
      <c r="G1055" s="11">
        <f>B1055/MAX($B$2:B1055)-1</f>
        <v>-1.8148794701672744E-2</v>
      </c>
      <c r="H1055" s="11">
        <f>E1055/MAX($E$2:E1055)-1</f>
        <v>-3.2270223094711392E-3</v>
      </c>
    </row>
    <row r="1056" spans="1:8" x14ac:dyDescent="0.25">
      <c r="A1056" s="1">
        <v>42076</v>
      </c>
      <c r="B1056" s="3">
        <v>74.878811999999996</v>
      </c>
      <c r="C1056" s="11">
        <f t="shared" si="49"/>
        <v>-1.121706729803299E-2</v>
      </c>
      <c r="D1056" s="3">
        <v>105.339996</v>
      </c>
      <c r="E1056" s="58">
        <f t="shared" si="48"/>
        <v>11053.399960000001</v>
      </c>
      <c r="F1056" s="11">
        <f t="shared" si="50"/>
        <v>-4.1599475379985109E-4</v>
      </c>
      <c r="G1056" s="11">
        <f>B1056/MAX($B$2:B1056)-1</f>
        <v>-2.9162285748158823E-2</v>
      </c>
      <c r="H1056" s="11">
        <f>E1056/MAX($E$2:E1056)-1</f>
        <v>-3.6416746389199561E-3</v>
      </c>
    </row>
    <row r="1057" spans="1:8" x14ac:dyDescent="0.25">
      <c r="A1057" s="1">
        <v>42079</v>
      </c>
      <c r="B1057" s="3">
        <v>75.445109000000002</v>
      </c>
      <c r="C1057" s="11">
        <f t="shared" si="49"/>
        <v>7.5628470173913264E-3</v>
      </c>
      <c r="D1057" s="3">
        <v>106.699997</v>
      </c>
      <c r="E1057" s="58">
        <f t="shared" si="48"/>
        <v>11066.999970000001</v>
      </c>
      <c r="F1057" s="11">
        <f t="shared" si="50"/>
        <v>1.2303915581826201E-3</v>
      </c>
      <c r="G1057" s="11">
        <f>B1057/MAX($B$2:B1057)-1</f>
        <v>-2.1819988636558318E-2</v>
      </c>
      <c r="H1057" s="11">
        <f>E1057/MAX($E$2:E1057)-1</f>
        <v>-2.4157637664706799E-3</v>
      </c>
    </row>
    <row r="1058" spans="1:8" x14ac:dyDescent="0.25">
      <c r="A1058" s="1">
        <v>42080</v>
      </c>
      <c r="B1058" s="3">
        <v>73.951244000000003</v>
      </c>
      <c r="C1058" s="11">
        <f t="shared" si="49"/>
        <v>-1.9800687145935459E-2</v>
      </c>
      <c r="D1058" s="3">
        <v>106.870003</v>
      </c>
      <c r="E1058" s="58">
        <f t="shared" si="48"/>
        <v>11068.70003</v>
      </c>
      <c r="F1058" s="11">
        <f t="shared" si="50"/>
        <v>1.5361525296897708E-4</v>
      </c>
      <c r="G1058" s="11">
        <f>B1058/MAX($B$2:B1058)-1</f>
        <v>-4.1188625013973357E-2</v>
      </c>
      <c r="H1058" s="11">
        <f>E1058/MAX($E$2:E1058)-1</f>
        <v>-2.2625196116637936E-3</v>
      </c>
    </row>
    <row r="1059" spans="1:8" x14ac:dyDescent="0.25">
      <c r="A1059" s="1">
        <v>42081</v>
      </c>
      <c r="B1059" s="3">
        <v>74.839755999999994</v>
      </c>
      <c r="C1059" s="11">
        <f t="shared" si="49"/>
        <v>1.201483507160463E-2</v>
      </c>
      <c r="D1059" s="3">
        <v>107.91999800000001</v>
      </c>
      <c r="E1059" s="58">
        <f t="shared" si="48"/>
        <v>11079.199979999999</v>
      </c>
      <c r="F1059" s="11">
        <f t="shared" si="50"/>
        <v>9.4861636610812049E-4</v>
      </c>
      <c r="G1059" s="11">
        <f>B1059/MAX($B$2:B1059)-1</f>
        <v>-2.9668664478737838E-2</v>
      </c>
      <c r="H1059" s="11">
        <f>E1059/MAX($E$2:E1059)-1</f>
        <v>-1.3160495086879109E-3</v>
      </c>
    </row>
    <row r="1060" spans="1:8" x14ac:dyDescent="0.25">
      <c r="A1060" s="1">
        <v>42082</v>
      </c>
      <c r="B1060" s="3">
        <v>74.312509000000006</v>
      </c>
      <c r="C1060" s="11">
        <f t="shared" si="49"/>
        <v>-7.0450122793023068E-3</v>
      </c>
      <c r="D1060" s="3">
        <v>108.08000199999999</v>
      </c>
      <c r="E1060" s="58">
        <f t="shared" si="48"/>
        <v>11080.800020000001</v>
      </c>
      <c r="F1060" s="11">
        <f t="shared" si="50"/>
        <v>1.4441836981817638E-4</v>
      </c>
      <c r="G1060" s="11">
        <f>B1060/MAX($B$2:B1060)-1</f>
        <v>-3.6504660652476928E-2</v>
      </c>
      <c r="H1060" s="11">
        <f>E1060/MAX($E$2:E1060)-1</f>
        <v>-1.1718212005944473E-3</v>
      </c>
    </row>
    <row r="1061" spans="1:8" x14ac:dyDescent="0.25">
      <c r="A1061" s="1">
        <v>42083</v>
      </c>
      <c r="B1061" s="3">
        <v>75.210779000000002</v>
      </c>
      <c r="C1061" s="11">
        <f t="shared" si="49"/>
        <v>1.2087736130669421E-2</v>
      </c>
      <c r="D1061" s="3">
        <v>108.529999</v>
      </c>
      <c r="E1061" s="58">
        <f t="shared" si="48"/>
        <v>11085.29999</v>
      </c>
      <c r="F1061" s="11">
        <f t="shared" si="50"/>
        <v>4.0610515412938013E-4</v>
      </c>
      <c r="G1061" s="11">
        <f>B1061/MAX($B$2:B1061)-1</f>
        <v>-2.4858183227314257E-2</v>
      </c>
      <c r="H1061" s="11">
        <f>E1061/MAX($E$2:E1061)-1</f>
        <v>-7.6619192909432865E-4</v>
      </c>
    </row>
    <row r="1062" spans="1:8" x14ac:dyDescent="0.25">
      <c r="A1062" s="1">
        <v>42086</v>
      </c>
      <c r="B1062" s="3">
        <v>75.572042999999994</v>
      </c>
      <c r="C1062" s="11">
        <f t="shared" si="49"/>
        <v>4.8033540511525797E-3</v>
      </c>
      <c r="D1062" s="3">
        <v>108.32</v>
      </c>
      <c r="E1062" s="58">
        <f t="shared" si="48"/>
        <v>11083.2</v>
      </c>
      <c r="F1062" s="11">
        <f t="shared" si="50"/>
        <v>-1.8943916735615537E-4</v>
      </c>
      <c r="G1062" s="11">
        <f>B1062/MAX($B$2:B1062)-1</f>
        <v>-2.0174231831270872E-2</v>
      </c>
      <c r="H1062" s="11">
        <f>E1062/MAX($E$2:E1062)-1</f>
        <v>-9.5548594968941636E-4</v>
      </c>
    </row>
    <row r="1063" spans="1:8" x14ac:dyDescent="0.25">
      <c r="A1063" s="1">
        <v>42087</v>
      </c>
      <c r="B1063" s="3">
        <v>75.777083000000005</v>
      </c>
      <c r="C1063" s="11">
        <f t="shared" si="49"/>
        <v>2.7131726477212085E-3</v>
      </c>
      <c r="D1063" s="3">
        <v>107.93</v>
      </c>
      <c r="E1063" s="58">
        <f t="shared" si="48"/>
        <v>11079.3</v>
      </c>
      <c r="F1063" s="11">
        <f t="shared" si="50"/>
        <v>-3.5188393243841624E-4</v>
      </c>
      <c r="G1063" s="11">
        <f>B1063/MAX($B$2:B1063)-1</f>
        <v>-1.7515795357543107E-2</v>
      </c>
      <c r="H1063" s="11">
        <f>E1063/MAX($E$2:E1063)-1</f>
        <v>-1.3070336619743772E-3</v>
      </c>
    </row>
    <row r="1064" spans="1:8" x14ac:dyDescent="0.25">
      <c r="A1064" s="1">
        <v>42088</v>
      </c>
      <c r="B1064" s="3">
        <v>75.347471999999996</v>
      </c>
      <c r="C1064" s="11">
        <f t="shared" si="49"/>
        <v>-5.6694053530670797E-3</v>
      </c>
      <c r="D1064" s="3">
        <v>105.459999</v>
      </c>
      <c r="E1064" s="58">
        <f t="shared" si="48"/>
        <v>11054.599990000001</v>
      </c>
      <c r="F1064" s="11">
        <f t="shared" si="50"/>
        <v>-2.2293836253191681E-3</v>
      </c>
      <c r="G1064" s="11">
        <f>B1064/MAX($B$2:B1064)-1</f>
        <v>-2.3085896566646946E-2</v>
      </c>
      <c r="H1064" s="11">
        <f>E1064/MAX($E$2:E1064)-1</f>
        <v>-3.5335034078498584E-3</v>
      </c>
    </row>
    <row r="1065" spans="1:8" x14ac:dyDescent="0.25">
      <c r="A1065" s="1">
        <v>42089</v>
      </c>
      <c r="B1065" s="3">
        <v>77.231892000000002</v>
      </c>
      <c r="C1065" s="11">
        <f t="shared" si="49"/>
        <v>2.500973091705062E-2</v>
      </c>
      <c r="D1065" s="3">
        <v>105.099998</v>
      </c>
      <c r="E1065" s="58">
        <f t="shared" si="48"/>
        <v>11050.999980000001</v>
      </c>
      <c r="F1065" s="11">
        <f t="shared" si="50"/>
        <v>-3.2565719277555797E-4</v>
      </c>
      <c r="G1065" s="11">
        <f>B1065/MAX($B$2:B1065)-1</f>
        <v>0</v>
      </c>
      <c r="H1065" s="11">
        <f>E1065/MAX($E$2:E1065)-1</f>
        <v>-3.858009889824876E-3</v>
      </c>
    </row>
    <row r="1066" spans="1:8" x14ac:dyDescent="0.25">
      <c r="A1066" s="1">
        <v>42090</v>
      </c>
      <c r="B1066" s="3">
        <v>77.056141999999994</v>
      </c>
      <c r="C1066" s="11">
        <f t="shared" si="49"/>
        <v>-2.2756143278220846E-3</v>
      </c>
      <c r="D1066" s="3">
        <v>105.519997</v>
      </c>
      <c r="E1066" s="58">
        <f t="shared" si="48"/>
        <v>11055.19997</v>
      </c>
      <c r="F1066" s="11">
        <f t="shared" si="50"/>
        <v>3.8005519931230339E-4</v>
      </c>
      <c r="G1066" s="11">
        <f>B1066/MAX($B$2:B1066)-1</f>
        <v>-2.2756143278220842E-3</v>
      </c>
      <c r="H1066" s="11">
        <f>E1066/MAX($E$2:E1066)-1</f>
        <v>-3.479420947230305E-3</v>
      </c>
    </row>
    <row r="1067" spans="1:8" x14ac:dyDescent="0.25">
      <c r="A1067" s="1">
        <v>42093</v>
      </c>
      <c r="B1067" s="3">
        <v>77.788428999999994</v>
      </c>
      <c r="C1067" s="11">
        <f t="shared" si="49"/>
        <v>9.5032917687469937E-3</v>
      </c>
      <c r="D1067" s="3">
        <v>106.730003</v>
      </c>
      <c r="E1067" s="58">
        <f t="shared" si="48"/>
        <v>11067.30003</v>
      </c>
      <c r="F1067" s="11">
        <f t="shared" si="50"/>
        <v>1.094512992332663E-3</v>
      </c>
      <c r="G1067" s="11">
        <f>B1067/MAX($B$2:B1067)-1</f>
        <v>0</v>
      </c>
      <c r="H1067" s="11">
        <f>E1067/MAX($E$2:E1067)-1</f>
        <v>-2.3887162263300787E-3</v>
      </c>
    </row>
    <row r="1068" spans="1:8" x14ac:dyDescent="0.25">
      <c r="A1068" s="1">
        <v>42094</v>
      </c>
      <c r="B1068" s="3">
        <v>76.626538999999994</v>
      </c>
      <c r="C1068" s="11">
        <f t="shared" si="49"/>
        <v>-1.493654024045144E-2</v>
      </c>
      <c r="D1068" s="3">
        <v>105.599998</v>
      </c>
      <c r="E1068" s="58">
        <f t="shared" si="48"/>
        <v>11055.999980000001</v>
      </c>
      <c r="F1068" s="11">
        <f t="shared" si="50"/>
        <v>-1.0210304201900115E-3</v>
      </c>
      <c r="G1068" s="11">
        <f>B1068/MAX($B$2:B1068)-1</f>
        <v>-1.4936540240451435E-2</v>
      </c>
      <c r="H1068" s="11">
        <f>E1068/MAX($E$2:E1068)-1</f>
        <v>-3.4073076945878578E-3</v>
      </c>
    </row>
    <row r="1069" spans="1:8" x14ac:dyDescent="0.25">
      <c r="A1069" s="1">
        <v>42095</v>
      </c>
      <c r="B1069" s="3">
        <v>76.646062999999998</v>
      </c>
      <c r="C1069" s="11">
        <f t="shared" si="49"/>
        <v>2.5479422997303972E-4</v>
      </c>
      <c r="D1069" s="3">
        <v>105.050003</v>
      </c>
      <c r="E1069" s="58">
        <f t="shared" si="48"/>
        <v>11050.500029999999</v>
      </c>
      <c r="F1069" s="11">
        <f t="shared" si="50"/>
        <v>-4.9746291696368679E-4</v>
      </c>
      <c r="G1069" s="11">
        <f>B1069/MAX($B$2:B1069)-1</f>
        <v>-1.4685551754747395E-2</v>
      </c>
      <c r="H1069" s="11">
        <f>E1069/MAX($E$2:E1069)-1</f>
        <v>-3.9030756023268331E-3</v>
      </c>
    </row>
    <row r="1070" spans="1:8" x14ac:dyDescent="0.25">
      <c r="A1070" s="1">
        <v>42096</v>
      </c>
      <c r="B1070" s="3">
        <v>76.275040000000004</v>
      </c>
      <c r="C1070" s="11">
        <f t="shared" si="49"/>
        <v>-4.8407313497627908E-3</v>
      </c>
      <c r="D1070" s="3">
        <v>105.120003</v>
      </c>
      <c r="E1070" s="58">
        <f t="shared" si="48"/>
        <v>11051.20003</v>
      </c>
      <c r="F1070" s="11">
        <f t="shared" si="50"/>
        <v>6.3345549803209007E-5</v>
      </c>
      <c r="G1070" s="11">
        <f>B1070/MAX($B$2:B1070)-1</f>
        <v>-1.9455194293742428E-2</v>
      </c>
      <c r="H1070" s="11">
        <f>E1070/MAX($E$2:E1070)-1</f>
        <v>-3.839977294993524E-3</v>
      </c>
    </row>
    <row r="1071" spans="1:8" x14ac:dyDescent="0.25">
      <c r="A1071" s="1">
        <v>42100</v>
      </c>
      <c r="B1071" s="3">
        <v>76.821811999999994</v>
      </c>
      <c r="C1071" s="11">
        <f t="shared" si="49"/>
        <v>7.1684262636897995E-3</v>
      </c>
      <c r="D1071" s="3">
        <v>105.980003</v>
      </c>
      <c r="E1071" s="58">
        <f t="shared" si="48"/>
        <v>11059.80003</v>
      </c>
      <c r="F1071" s="11">
        <f t="shared" si="50"/>
        <v>7.7819603089750275E-4</v>
      </c>
      <c r="G1071" s="11">
        <f>B1071/MAX($B$2:B1071)-1</f>
        <v>-1.242623115579311E-2</v>
      </c>
      <c r="H1071" s="11">
        <f>E1071/MAX($E$2:E1071)-1</f>
        <v>-3.0647695191857727E-3</v>
      </c>
    </row>
    <row r="1072" spans="1:8" x14ac:dyDescent="0.25">
      <c r="A1072" s="1">
        <v>42101</v>
      </c>
      <c r="B1072" s="3">
        <v>77.456462999999999</v>
      </c>
      <c r="C1072" s="11">
        <f t="shared" si="49"/>
        <v>8.2613385896183403E-3</v>
      </c>
      <c r="D1072" s="3">
        <v>105.800003</v>
      </c>
      <c r="E1072" s="58">
        <f t="shared" si="48"/>
        <v>11058.000029999999</v>
      </c>
      <c r="F1072" s="11">
        <f t="shared" si="50"/>
        <v>-1.6275158638660227E-4</v>
      </c>
      <c r="G1072" s="11">
        <f>B1072/MAX($B$2:B1072)-1</f>
        <v>-4.2675498691456815E-3</v>
      </c>
      <c r="H1072" s="11">
        <f>E1072/MAX($E$2:E1072)-1</f>
        <v>-3.2270223094711392E-3</v>
      </c>
    </row>
    <row r="1073" spans="1:8" x14ac:dyDescent="0.25">
      <c r="A1073" s="1">
        <v>42102</v>
      </c>
      <c r="B1073" s="3">
        <v>76.958505000000002</v>
      </c>
      <c r="C1073" s="11">
        <f t="shared" si="49"/>
        <v>-6.4288760513115219E-3</v>
      </c>
      <c r="D1073" s="3">
        <v>106.639999</v>
      </c>
      <c r="E1073" s="58">
        <f t="shared" si="48"/>
        <v>11066.39999</v>
      </c>
      <c r="F1073" s="11">
        <f t="shared" si="50"/>
        <v>7.5962741700233536E-4</v>
      </c>
      <c r="G1073" s="11">
        <f>B1073/MAX($B$2:B1073)-1</f>
        <v>-1.0668990371305642E-2</v>
      </c>
      <c r="H1073" s="11">
        <f>E1073/MAX($E$2:E1073)-1</f>
        <v>-2.4698462270904553E-3</v>
      </c>
    </row>
    <row r="1074" spans="1:8" x14ac:dyDescent="0.25">
      <c r="A1074" s="1">
        <v>42103</v>
      </c>
      <c r="B1074" s="3">
        <v>77.153779</v>
      </c>
      <c r="C1074" s="11">
        <f t="shared" si="49"/>
        <v>2.5373933654246235E-3</v>
      </c>
      <c r="D1074" s="3">
        <v>107.30999799999999</v>
      </c>
      <c r="E1074" s="58">
        <f t="shared" si="48"/>
        <v>11073.099979999999</v>
      </c>
      <c r="F1074" s="11">
        <f t="shared" si="50"/>
        <v>6.0543537248369068E-4</v>
      </c>
      <c r="G1074" s="11">
        <f>B1074/MAX($B$2:B1074)-1</f>
        <v>-8.1586684312648927E-3</v>
      </c>
      <c r="H1074" s="11">
        <f>E1074/MAX($E$2:E1074)-1</f>
        <v>-1.8659061868772087E-3</v>
      </c>
    </row>
    <row r="1075" spans="1:8" x14ac:dyDescent="0.25">
      <c r="A1075" s="1">
        <v>42104</v>
      </c>
      <c r="B1075" s="3">
        <v>76.860868999999994</v>
      </c>
      <c r="C1075" s="11">
        <f t="shared" si="49"/>
        <v>-3.7964439823486317E-3</v>
      </c>
      <c r="D1075" s="3">
        <v>107.75</v>
      </c>
      <c r="E1075" s="58">
        <f t="shared" si="48"/>
        <v>11077.5</v>
      </c>
      <c r="F1075" s="11">
        <f t="shared" si="50"/>
        <v>3.9736117328915786E-4</v>
      </c>
      <c r="G1075" s="11">
        <f>B1075/MAX($B$2:B1075)-1</f>
        <v>-1.1924138485943758E-2</v>
      </c>
      <c r="H1075" s="11">
        <f>E1075/MAX($E$2:E1075)-1</f>
        <v>-1.4692864522597437E-3</v>
      </c>
    </row>
    <row r="1076" spans="1:8" x14ac:dyDescent="0.25">
      <c r="A1076" s="1">
        <v>42107</v>
      </c>
      <c r="B1076" s="3">
        <v>76.255509000000004</v>
      </c>
      <c r="C1076" s="11">
        <f t="shared" si="49"/>
        <v>-7.8760493847654829E-3</v>
      </c>
      <c r="D1076" s="3">
        <v>107.480003</v>
      </c>
      <c r="E1076" s="58">
        <f t="shared" si="48"/>
        <v>11074.80003</v>
      </c>
      <c r="F1076" s="11">
        <f t="shared" si="50"/>
        <v>-2.4373459715636801E-4</v>
      </c>
      <c r="G1076" s="11">
        <f>B1076/MAX($B$2:B1076)-1</f>
        <v>-1.9706272767123112E-2</v>
      </c>
      <c r="H1076" s="11">
        <f>E1076/MAX($E$2:E1076)-1</f>
        <v>-1.7126629334744958E-3</v>
      </c>
    </row>
    <row r="1077" spans="1:8" x14ac:dyDescent="0.25">
      <c r="A1077" s="1">
        <v>42108</v>
      </c>
      <c r="B1077" s="3">
        <v>76.304331000000005</v>
      </c>
      <c r="C1077" s="11">
        <f t="shared" si="49"/>
        <v>6.4024226761113417E-4</v>
      </c>
      <c r="D1077" s="3">
        <v>107.16999800000001</v>
      </c>
      <c r="E1077" s="58">
        <f t="shared" si="48"/>
        <v>11071.699979999999</v>
      </c>
      <c r="F1077" s="11">
        <f t="shared" si="50"/>
        <v>-2.7991927543642698E-4</v>
      </c>
      <c r="G1077" s="11">
        <f>B1077/MAX($B$2:B1077)-1</f>
        <v>-1.9078647288274575E-2</v>
      </c>
      <c r="H1077" s="11">
        <f>E1077/MAX($E$2:E1077)-1</f>
        <v>-1.9921028015434938E-3</v>
      </c>
    </row>
    <row r="1078" spans="1:8" x14ac:dyDescent="0.25">
      <c r="A1078" s="1">
        <v>42109</v>
      </c>
      <c r="B1078" s="3">
        <v>76.177396000000002</v>
      </c>
      <c r="C1078" s="11">
        <f t="shared" si="49"/>
        <v>-1.6635359793666642E-3</v>
      </c>
      <c r="D1078" s="3">
        <v>107.839996</v>
      </c>
      <c r="E1078" s="58">
        <f t="shared" si="48"/>
        <v>11078.399960000001</v>
      </c>
      <c r="F1078" s="11">
        <f t="shared" si="50"/>
        <v>6.0514464915994168E-4</v>
      </c>
      <c r="G1078" s="11">
        <f>B1078/MAX($B$2:B1078)-1</f>
        <v>-2.0710445251439502E-2</v>
      </c>
      <c r="H1078" s="11">
        <f>E1078/MAX($E$2:E1078)-1</f>
        <v>-1.3881636627345317E-3</v>
      </c>
    </row>
    <row r="1079" spans="1:8" x14ac:dyDescent="0.25">
      <c r="A1079" s="1">
        <v>42110</v>
      </c>
      <c r="B1079" s="3">
        <v>76.509370000000004</v>
      </c>
      <c r="C1079" s="11">
        <f t="shared" si="49"/>
        <v>4.35790690456264E-3</v>
      </c>
      <c r="D1079" s="3">
        <v>107.69000200000001</v>
      </c>
      <c r="E1079" s="58">
        <f t="shared" si="48"/>
        <v>11076.900020000001</v>
      </c>
      <c r="F1079" s="11">
        <f t="shared" si="50"/>
        <v>-1.3539319806248417E-4</v>
      </c>
      <c r="G1079" s="11">
        <f>B1079/MAX($B$2:B1079)-1</f>
        <v>-1.6442792539234752E-2</v>
      </c>
      <c r="H1079" s="11">
        <f>E1079/MAX($E$2:E1079)-1</f>
        <v>-1.5233689128792971E-3</v>
      </c>
    </row>
    <row r="1080" spans="1:8" x14ac:dyDescent="0.25">
      <c r="A1080" s="1">
        <v>42111</v>
      </c>
      <c r="B1080" s="3">
        <v>75.161963999999998</v>
      </c>
      <c r="C1080" s="11">
        <f t="shared" si="49"/>
        <v>-1.7610993267883481E-2</v>
      </c>
      <c r="D1080" s="3">
        <v>106.010002</v>
      </c>
      <c r="E1080" s="58">
        <f t="shared" si="48"/>
        <v>11060.10002</v>
      </c>
      <c r="F1080" s="11">
        <f t="shared" si="50"/>
        <v>-1.5166698236571327E-3</v>
      </c>
      <c r="G1080" s="11">
        <f>B1080/MAX($B$2:B1080)-1</f>
        <v>-3.3764211898404506E-2</v>
      </c>
      <c r="H1080" s="11">
        <f>E1080/MAX($E$2:E1080)-1</f>
        <v>-3.0377282888759405E-3</v>
      </c>
    </row>
    <row r="1081" spans="1:8" x14ac:dyDescent="0.25">
      <c r="A1081" s="1">
        <v>42114</v>
      </c>
      <c r="B1081" s="3">
        <v>75.952832000000001</v>
      </c>
      <c r="C1081" s="11">
        <f t="shared" si="49"/>
        <v>1.0522183800306274E-2</v>
      </c>
      <c r="D1081" s="3">
        <v>107.599998</v>
      </c>
      <c r="E1081" s="58">
        <f t="shared" si="48"/>
        <v>11075.999980000001</v>
      </c>
      <c r="F1081" s="11">
        <f t="shared" si="50"/>
        <v>1.4375964024962449E-3</v>
      </c>
      <c r="G1081" s="11">
        <f>B1081/MAX($B$2:B1081)-1</f>
        <v>-2.3597301341565791E-2</v>
      </c>
      <c r="H1081" s="11">
        <f>E1081/MAX($E$2:E1081)-1</f>
        <v>-1.6044989136395627E-3</v>
      </c>
    </row>
    <row r="1082" spans="1:8" x14ac:dyDescent="0.25">
      <c r="A1082" s="1">
        <v>42115</v>
      </c>
      <c r="B1082" s="3">
        <v>77.319770000000005</v>
      </c>
      <c r="C1082" s="11">
        <f t="shared" si="49"/>
        <v>1.7997195943924838E-2</v>
      </c>
      <c r="D1082" s="3">
        <v>108.05999799999999</v>
      </c>
      <c r="E1082" s="58">
        <f t="shared" si="48"/>
        <v>11080.599979999999</v>
      </c>
      <c r="F1082" s="11">
        <f t="shared" si="50"/>
        <v>4.1531238789317373E-4</v>
      </c>
      <c r="G1082" s="11">
        <f>B1082/MAX($B$2:B1082)-1</f>
        <v>-6.0247906536329277E-3</v>
      </c>
      <c r="H1082" s="11">
        <f>E1082/MAX($E$2:E1082)-1</f>
        <v>-1.1898528940216258E-3</v>
      </c>
    </row>
    <row r="1083" spans="1:8" x14ac:dyDescent="0.25">
      <c r="A1083" s="1">
        <v>42116</v>
      </c>
      <c r="B1083" s="3">
        <v>76.948740000000001</v>
      </c>
      <c r="C1083" s="11">
        <f t="shared" si="49"/>
        <v>-4.7986433482666152E-3</v>
      </c>
      <c r="D1083" s="3">
        <v>108.650002</v>
      </c>
      <c r="E1083" s="58">
        <f t="shared" si="48"/>
        <v>11086.500019999999</v>
      </c>
      <c r="F1083" s="11">
        <f t="shared" si="50"/>
        <v>5.3246575191323218E-4</v>
      </c>
      <c r="G1083" s="11">
        <f>B1083/MAX($B$2:B1083)-1</f>
        <v>-1.0794523180304827E-2</v>
      </c>
      <c r="H1083" s="11">
        <f>E1083/MAX($E$2:E1083)-1</f>
        <v>-6.5802069802423091E-4</v>
      </c>
    </row>
    <row r="1084" spans="1:8" x14ac:dyDescent="0.25">
      <c r="A1084" s="1">
        <v>42117</v>
      </c>
      <c r="B1084" s="3">
        <v>77.085432999999995</v>
      </c>
      <c r="C1084" s="11">
        <f t="shared" si="49"/>
        <v>1.7764163519765751E-3</v>
      </c>
      <c r="D1084" s="3">
        <v>109.05999799999999</v>
      </c>
      <c r="E1084" s="58">
        <f t="shared" si="48"/>
        <v>11090.599979999999</v>
      </c>
      <c r="F1084" s="11">
        <f t="shared" si="50"/>
        <v>3.6981554075706891E-4</v>
      </c>
      <c r="G1084" s="11">
        <f>B1084/MAX($B$2:B1084)-1</f>
        <v>-9.0372823958174697E-3</v>
      </c>
      <c r="H1084" s="11">
        <f>E1084/MAX($E$2:E1084)-1</f>
        <v>-2.884485035474782E-4</v>
      </c>
    </row>
    <row r="1085" spans="1:8" x14ac:dyDescent="0.25">
      <c r="A1085" s="1">
        <v>42118</v>
      </c>
      <c r="B1085" s="3">
        <v>76.997562000000002</v>
      </c>
      <c r="C1085" s="11">
        <f t="shared" si="49"/>
        <v>-1.1399170579996965E-3</v>
      </c>
      <c r="D1085" s="3">
        <v>110.540001</v>
      </c>
      <c r="E1085" s="58">
        <f t="shared" si="48"/>
        <v>11105.400009999999</v>
      </c>
      <c r="F1085" s="11">
        <f t="shared" si="50"/>
        <v>1.3344661268722754E-3</v>
      </c>
      <c r="G1085" s="11">
        <f>B1085/MAX($B$2:B1085)-1</f>
        <v>-1.016689770145629E-2</v>
      </c>
      <c r="H1085" s="11">
        <f>E1085/MAX($E$2:E1085)-1</f>
        <v>0</v>
      </c>
    </row>
    <row r="1086" spans="1:8" x14ac:dyDescent="0.25">
      <c r="A1086" s="1">
        <v>42121</v>
      </c>
      <c r="B1086" s="3">
        <v>75.415818999999999</v>
      </c>
      <c r="C1086" s="11">
        <f t="shared" si="49"/>
        <v>-2.0542767315152172E-2</v>
      </c>
      <c r="D1086" s="3">
        <v>110.260002</v>
      </c>
      <c r="E1086" s="58">
        <f t="shared" si="48"/>
        <v>11102.60002</v>
      </c>
      <c r="F1086" s="11">
        <f t="shared" si="50"/>
        <v>-2.5212869392171719E-4</v>
      </c>
      <c r="G1086" s="11">
        <f>B1086/MAX($B$2:B1086)-1</f>
        <v>-3.0500808802810475E-2</v>
      </c>
      <c r="H1086" s="11">
        <f>E1086/MAX($E$2:E1086)-1</f>
        <v>-2.5212869392177151E-4</v>
      </c>
    </row>
    <row r="1087" spans="1:8" x14ac:dyDescent="0.25">
      <c r="A1087" s="1">
        <v>42122</v>
      </c>
      <c r="B1087" s="3">
        <v>74.449202</v>
      </c>
      <c r="C1087" s="11">
        <f t="shared" si="49"/>
        <v>-1.2817165056577843E-2</v>
      </c>
      <c r="D1087" s="3">
        <v>110.040001</v>
      </c>
      <c r="E1087" s="58">
        <f t="shared" si="48"/>
        <v>11100.400009999999</v>
      </c>
      <c r="F1087" s="11">
        <f t="shared" si="50"/>
        <v>-1.9815268459977135E-4</v>
      </c>
      <c r="G1087" s="11">
        <f>B1087/MAX($B$2:B1087)-1</f>
        <v>-4.2927039958603586E-2</v>
      </c>
      <c r="H1087" s="11">
        <f>E1087/MAX($E$2:E1087)-1</f>
        <v>-4.5023141854394488E-4</v>
      </c>
    </row>
    <row r="1088" spans="1:8" x14ac:dyDescent="0.25">
      <c r="A1088" s="1">
        <v>42123</v>
      </c>
      <c r="B1088" s="3">
        <v>73.521641000000002</v>
      </c>
      <c r="C1088" s="11">
        <f t="shared" si="49"/>
        <v>-1.2458978405168093E-2</v>
      </c>
      <c r="D1088" s="3">
        <v>109.349998</v>
      </c>
      <c r="E1088" s="58">
        <f t="shared" si="48"/>
        <v>11093.499980000001</v>
      </c>
      <c r="F1088" s="11">
        <f t="shared" si="50"/>
        <v>-6.2160192369489927E-4</v>
      </c>
      <c r="G1088" s="11">
        <f>B1088/MAX($B$2:B1088)-1</f>
        <v>-5.4851191299929547E-2</v>
      </c>
      <c r="H1088" s="11">
        <f>E1088/MAX($E$2:E1088)-1</f>
        <v>-1.0715534775229685E-3</v>
      </c>
    </row>
    <row r="1089" spans="1:8" x14ac:dyDescent="0.25">
      <c r="A1089" s="1">
        <v>42124</v>
      </c>
      <c r="B1089" s="3">
        <v>72.818644000000006</v>
      </c>
      <c r="C1089" s="11">
        <f t="shared" si="49"/>
        <v>-9.5617697107712313E-3</v>
      </c>
      <c r="D1089" s="3">
        <v>107.629997</v>
      </c>
      <c r="E1089" s="58">
        <f t="shared" si="48"/>
        <v>11076.29997</v>
      </c>
      <c r="F1089" s="11">
        <f t="shared" si="50"/>
        <v>-1.5504583793220933E-3</v>
      </c>
      <c r="G1089" s="11">
        <f>B1089/MAX($B$2:B1089)-1</f>
        <v>-6.3888486551129442E-2</v>
      </c>
      <c r="H1089" s="11">
        <f>E1089/MAX($E$2:E1089)-1</f>
        <v>-2.6203504577769765E-3</v>
      </c>
    </row>
    <row r="1090" spans="1:8" x14ac:dyDescent="0.25">
      <c r="A1090" s="1">
        <v>42125</v>
      </c>
      <c r="B1090" s="3">
        <v>74.175815</v>
      </c>
      <c r="C1090" s="11">
        <f t="shared" si="49"/>
        <v>1.8637685700381813E-2</v>
      </c>
      <c r="D1090" s="3">
        <v>109.050003</v>
      </c>
      <c r="E1090" s="58">
        <f t="shared" si="48"/>
        <v>11090.500029999999</v>
      </c>
      <c r="F1090" s="11">
        <f t="shared" si="50"/>
        <v>1.2820219783194634E-3</v>
      </c>
      <c r="G1090" s="11">
        <f>B1090/MAX($B$2:B1090)-1</f>
        <v>-4.6441534382960614E-2</v>
      </c>
      <c r="H1090" s="11">
        <f>E1090/MAX($E$2:E1090)-1</f>
        <v>-1.3416878263352583E-3</v>
      </c>
    </row>
    <row r="1091" spans="1:8" x14ac:dyDescent="0.25">
      <c r="A1091" s="1">
        <v>42128</v>
      </c>
      <c r="B1091" s="3">
        <v>74.371088999999998</v>
      </c>
      <c r="C1091" s="11">
        <f t="shared" si="49"/>
        <v>2.632583140475069E-3</v>
      </c>
      <c r="D1091" s="3">
        <v>109.230003</v>
      </c>
      <c r="E1091" s="58">
        <f t="shared" ref="E1091:E1154" si="51">10000+(10*D1091)</f>
        <v>11092.30003</v>
      </c>
      <c r="F1091" s="11">
        <f t="shared" si="50"/>
        <v>1.6230106804310531E-4</v>
      </c>
      <c r="G1091" s="11">
        <f>B1091/MAX($B$2:B1091)-1</f>
        <v>-4.3931212442919976E-2</v>
      </c>
      <c r="H1091" s="11">
        <f>E1091/MAX($E$2:E1091)-1</f>
        <v>-1.1796045156593493E-3</v>
      </c>
    </row>
    <row r="1092" spans="1:8" x14ac:dyDescent="0.25">
      <c r="A1092" s="1">
        <v>42129</v>
      </c>
      <c r="B1092" s="3">
        <v>73.765736000000004</v>
      </c>
      <c r="C1092" s="11">
        <f t="shared" ref="C1092:C1155" si="52">(B1092-B1091)/B1091</f>
        <v>-8.139628021313414E-3</v>
      </c>
      <c r="D1092" s="3">
        <v>107.449997</v>
      </c>
      <c r="E1092" s="58">
        <f t="shared" si="51"/>
        <v>11074.499970000001</v>
      </c>
      <c r="F1092" s="11">
        <f t="shared" ref="F1092:F1155" si="53">(E1092-E1091)/E1091</f>
        <v>-1.6047221903354497E-3</v>
      </c>
      <c r="G1092" s="11">
        <f>B1092/MAX($B$2:B1092)-1</f>
        <v>-5.1713256736422686E-2</v>
      </c>
      <c r="H1092" s="11">
        <f>E1092/MAX($E$2:E1092)-1</f>
        <v>-2.7824337684526634E-3</v>
      </c>
    </row>
    <row r="1093" spans="1:8" x14ac:dyDescent="0.25">
      <c r="A1093" s="1">
        <v>42130</v>
      </c>
      <c r="B1093" s="3">
        <v>73.736439000000004</v>
      </c>
      <c r="C1093" s="11">
        <f t="shared" si="52"/>
        <v>-3.9716271522051487E-4</v>
      </c>
      <c r="D1093" s="3">
        <v>106.709999</v>
      </c>
      <c r="E1093" s="58">
        <f t="shared" si="51"/>
        <v>11067.099990000001</v>
      </c>
      <c r="F1093" s="11">
        <f t="shared" si="53"/>
        <v>-6.6819992054233948E-4</v>
      </c>
      <c r="G1093" s="11">
        <f>B1093/MAX($B$2:B1093)-1</f>
        <v>-5.2089880874184868E-2</v>
      </c>
      <c r="H1093" s="11">
        <f>E1093/MAX($E$2:E1093)-1</f>
        <v>-3.4487744669720044E-3</v>
      </c>
    </row>
    <row r="1094" spans="1:8" x14ac:dyDescent="0.25">
      <c r="A1094" s="1">
        <v>42131</v>
      </c>
      <c r="B1094" s="3">
        <v>73.961010000000002</v>
      </c>
      <c r="C1094" s="11">
        <f t="shared" si="52"/>
        <v>3.0455905254659424E-3</v>
      </c>
      <c r="D1094" s="3">
        <v>107.349998</v>
      </c>
      <c r="E1094" s="58">
        <f t="shared" si="51"/>
        <v>11073.499980000001</v>
      </c>
      <c r="F1094" s="11">
        <f t="shared" si="53"/>
        <v>5.7828970604609925E-4</v>
      </c>
      <c r="G1094" s="11">
        <f>B1094/MAX($B$2:B1094)-1</f>
        <v>-4.9202934796382047E-2</v>
      </c>
      <c r="H1094" s="11">
        <f>E1094/MAX($E$2:E1094)-1</f>
        <v>-2.872479151698637E-3</v>
      </c>
    </row>
    <row r="1095" spans="1:8" x14ac:dyDescent="0.25">
      <c r="A1095" s="1">
        <v>42132</v>
      </c>
      <c r="B1095" s="3">
        <v>74.703063</v>
      </c>
      <c r="C1095" s="11">
        <f t="shared" si="52"/>
        <v>1.0033029565172224E-2</v>
      </c>
      <c r="D1095" s="3">
        <v>108.69000200000001</v>
      </c>
      <c r="E1095" s="58">
        <f t="shared" si="51"/>
        <v>11086.900020000001</v>
      </c>
      <c r="F1095" s="11">
        <f t="shared" si="53"/>
        <v>1.2100997899672588E-3</v>
      </c>
      <c r="G1095" s="11">
        <f>B1095/MAX($B$2:B1095)-1</f>
        <v>-3.9663559730715114E-2</v>
      </c>
      <c r="H1095" s="11">
        <f>E1095/MAX($E$2:E1095)-1</f>
        <v>-1.6658553481495586E-3</v>
      </c>
    </row>
    <row r="1096" spans="1:8" x14ac:dyDescent="0.25">
      <c r="A1096" s="1">
        <v>42135</v>
      </c>
      <c r="B1096" s="3">
        <v>74.566370000000006</v>
      </c>
      <c r="C1096" s="11">
        <f t="shared" si="52"/>
        <v>-1.829817875071521E-3</v>
      </c>
      <c r="D1096" s="3">
        <v>108.269997</v>
      </c>
      <c r="E1096" s="58">
        <f t="shared" si="51"/>
        <v>11082.69997</v>
      </c>
      <c r="F1096" s="11">
        <f t="shared" si="53"/>
        <v>-3.788299698224647E-4</v>
      </c>
      <c r="G1096" s="11">
        <f>B1096/MAX($B$2:B1096)-1</f>
        <v>-4.1420800515202472E-2</v>
      </c>
      <c r="H1096" s="11">
        <f>E1096/MAX($E$2:E1096)-1</f>
        <v>-2.0440542420406826E-3</v>
      </c>
    </row>
    <row r="1097" spans="1:8" x14ac:dyDescent="0.25">
      <c r="A1097" s="1">
        <v>42136</v>
      </c>
      <c r="B1097" s="3">
        <v>73.970776000000001</v>
      </c>
      <c r="C1097" s="11">
        <f t="shared" si="52"/>
        <v>-7.9874345499184873E-3</v>
      </c>
      <c r="D1097" s="3">
        <v>107.779999</v>
      </c>
      <c r="E1097" s="58">
        <f t="shared" si="51"/>
        <v>11077.79999</v>
      </c>
      <c r="F1097" s="11">
        <f t="shared" si="53"/>
        <v>-4.4212872434190256E-4</v>
      </c>
      <c r="G1097" s="11">
        <f>B1097/MAX($B$2:B1097)-1</f>
        <v>-4.9077389132000548E-2</v>
      </c>
      <c r="H1097" s="11">
        <f>E1097/MAX($E$2:E1097)-1</f>
        <v>-2.4852792312881622E-3</v>
      </c>
    </row>
    <row r="1098" spans="1:8" x14ac:dyDescent="0.25">
      <c r="A1098" s="1">
        <v>42137</v>
      </c>
      <c r="B1098" s="3">
        <v>75.191254999999998</v>
      </c>
      <c r="C1098" s="11">
        <f t="shared" si="52"/>
        <v>1.6499475414452829E-2</v>
      </c>
      <c r="D1098" s="3">
        <v>108</v>
      </c>
      <c r="E1098" s="58">
        <f t="shared" si="51"/>
        <v>11080</v>
      </c>
      <c r="F1098" s="11">
        <f t="shared" si="53"/>
        <v>1.9859629186178105E-4</v>
      </c>
      <c r="G1098" s="11">
        <f>B1098/MAX($B$2:B1098)-1</f>
        <v>-3.3387664892936653E-2</v>
      </c>
      <c r="H1098" s="11">
        <f>E1098/MAX($E$2:E1098)-1</f>
        <v>-2.2871765066658778E-3</v>
      </c>
    </row>
    <row r="1099" spans="1:8" x14ac:dyDescent="0.25">
      <c r="A1099" s="1">
        <v>42138</v>
      </c>
      <c r="B1099" s="3">
        <v>75.825905000000006</v>
      </c>
      <c r="C1099" s="11">
        <f t="shared" si="52"/>
        <v>8.4404762229332089E-3</v>
      </c>
      <c r="D1099" s="3">
        <v>109.58000199999999</v>
      </c>
      <c r="E1099" s="58">
        <f t="shared" si="51"/>
        <v>11095.800020000001</v>
      </c>
      <c r="F1099" s="11">
        <f t="shared" si="53"/>
        <v>1.4259945848375979E-3</v>
      </c>
      <c r="G1099" s="11">
        <f>B1099/MAX($B$2:B1099)-1</f>
        <v>-2.5228996461671538E-2</v>
      </c>
      <c r="H1099" s="11">
        <f>E1099/MAX($E$2:E1099)-1</f>
        <v>-8.6444342314140332E-4</v>
      </c>
    </row>
    <row r="1100" spans="1:8" x14ac:dyDescent="0.25">
      <c r="A1100" s="1">
        <v>42139</v>
      </c>
      <c r="B1100" s="3">
        <v>75.581809000000007</v>
      </c>
      <c r="C1100" s="11">
        <f t="shared" si="52"/>
        <v>-3.21916368818808E-3</v>
      </c>
      <c r="D1100" s="3">
        <v>109.58000199999999</v>
      </c>
      <c r="E1100" s="58">
        <f t="shared" si="51"/>
        <v>11095.800020000001</v>
      </c>
      <c r="F1100" s="11">
        <f t="shared" si="53"/>
        <v>0</v>
      </c>
      <c r="G1100" s="11">
        <f>B1100/MAX($B$2:B1100)-1</f>
        <v>-2.8366943880560824E-2</v>
      </c>
      <c r="H1100" s="11">
        <f>E1100/MAX($E$2:E1100)-1</f>
        <v>-8.6444342314140332E-4</v>
      </c>
    </row>
    <row r="1101" spans="1:8" x14ac:dyDescent="0.25">
      <c r="A1101" s="1">
        <v>42142</v>
      </c>
      <c r="B1101" s="3">
        <v>75.523221000000007</v>
      </c>
      <c r="C1101" s="11">
        <f t="shared" si="52"/>
        <v>-7.7516006530090195E-4</v>
      </c>
      <c r="D1101" s="3">
        <v>110.05999799999999</v>
      </c>
      <c r="E1101" s="58">
        <f t="shared" si="51"/>
        <v>11100.599979999999</v>
      </c>
      <c r="F1101" s="11">
        <f t="shared" si="53"/>
        <v>4.3259251170232101E-4</v>
      </c>
      <c r="G1101" s="11">
        <f>B1101/MAX($B$2:B1101)-1</f>
        <v>-2.912011502379086E-2</v>
      </c>
      <c r="H1101" s="11">
        <f>E1101/MAX($E$2:E1101)-1</f>
        <v>-4.3222486319072217E-4</v>
      </c>
    </row>
    <row r="1102" spans="1:8" x14ac:dyDescent="0.25">
      <c r="A1102" s="1">
        <v>42143</v>
      </c>
      <c r="B1102" s="3">
        <v>75.650155999999996</v>
      </c>
      <c r="C1102" s="11">
        <f t="shared" si="52"/>
        <v>1.680741344440128E-3</v>
      </c>
      <c r="D1102" s="3">
        <v>109.94000200000001</v>
      </c>
      <c r="E1102" s="58">
        <f t="shared" si="51"/>
        <v>11099.400020000001</v>
      </c>
      <c r="F1102" s="11">
        <f t="shared" si="53"/>
        <v>-1.080986615282123E-4</v>
      </c>
      <c r="G1102" s="11">
        <f>B1102/MAX($B$2:B1102)-1</f>
        <v>-2.7488317060626044E-2</v>
      </c>
      <c r="H1102" s="11">
        <f>E1102/MAX($E$2:E1102)-1</f>
        <v>-5.4027680178969639E-4</v>
      </c>
    </row>
    <row r="1103" spans="1:8" x14ac:dyDescent="0.25">
      <c r="A1103" s="1">
        <v>42144</v>
      </c>
      <c r="B1103" s="3">
        <v>75.572042999999994</v>
      </c>
      <c r="C1103" s="11">
        <f t="shared" si="52"/>
        <v>-1.0325557028593819E-3</v>
      </c>
      <c r="D1103" s="3">
        <v>110.010002</v>
      </c>
      <c r="E1103" s="58">
        <f t="shared" si="51"/>
        <v>11100.10002</v>
      </c>
      <c r="F1103" s="11">
        <f t="shared" si="53"/>
        <v>6.306647194781512E-5</v>
      </c>
      <c r="G1103" s="11">
        <f>B1103/MAX($B$2:B1103)-1</f>
        <v>-2.8492489544942434E-2</v>
      </c>
      <c r="H1103" s="11">
        <f>E1103/MAX($E$2:E1103)-1</f>
        <v>-4.7724440319363293E-4</v>
      </c>
    </row>
    <row r="1104" spans="1:8" x14ac:dyDescent="0.25">
      <c r="A1104" s="1">
        <v>42145</v>
      </c>
      <c r="B1104" s="3">
        <v>75.855194999999995</v>
      </c>
      <c r="C1104" s="11">
        <f t="shared" si="52"/>
        <v>3.7467823914724813E-3</v>
      </c>
      <c r="D1104" s="3">
        <v>110.58000199999999</v>
      </c>
      <c r="E1104" s="58">
        <f t="shared" si="51"/>
        <v>11105.800020000001</v>
      </c>
      <c r="F1104" s="11">
        <f t="shared" si="53"/>
        <v>5.1350888638215417E-4</v>
      </c>
      <c r="G1104" s="11">
        <f>B1104/MAX($B$2:B1104)-1</f>
        <v>-2.4852462311586221E-2</v>
      </c>
      <c r="H1104" s="11">
        <f>E1104/MAX($E$2:E1104)-1</f>
        <v>0</v>
      </c>
    </row>
    <row r="1105" spans="1:8" x14ac:dyDescent="0.25">
      <c r="A1105" s="1">
        <v>42146</v>
      </c>
      <c r="B1105" s="3">
        <v>75.240069000000005</v>
      </c>
      <c r="C1105" s="11">
        <f t="shared" si="52"/>
        <v>-8.1092138778364412E-3</v>
      </c>
      <c r="D1105" s="3">
        <v>110.470001</v>
      </c>
      <c r="E1105" s="58">
        <f t="shared" si="51"/>
        <v>11104.70001</v>
      </c>
      <c r="F1105" s="11">
        <f t="shared" si="53"/>
        <v>-9.9048244882777133E-5</v>
      </c>
      <c r="G1105" s="11">
        <f>B1105/MAX($B$2:B1105)-1</f>
        <v>-3.2760142257147074E-2</v>
      </c>
      <c r="H1105" s="11">
        <f>E1105/MAX($E$2:E1105)-1</f>
        <v>-9.9048244882826708E-5</v>
      </c>
    </row>
    <row r="1106" spans="1:8" x14ac:dyDescent="0.25">
      <c r="A1106" s="1">
        <v>42150</v>
      </c>
      <c r="B1106" s="3">
        <v>74.634716999999995</v>
      </c>
      <c r="C1106" s="11">
        <f t="shared" si="52"/>
        <v>-8.045606656740447E-3</v>
      </c>
      <c r="D1106" s="3">
        <v>109.199997</v>
      </c>
      <c r="E1106" s="58">
        <f t="shared" si="51"/>
        <v>11091.999970000001</v>
      </c>
      <c r="F1106" s="11">
        <f t="shared" si="53"/>
        <v>-1.1436634928060265E-3</v>
      </c>
      <c r="G1106" s="11">
        <f>B1106/MAX($B$2:B1106)-1</f>
        <v>-4.0542173695267691E-2</v>
      </c>
      <c r="H1106" s="11">
        <f>E1106/MAX($E$2:E1106)-1</f>
        <v>-1.2425984598271045E-3</v>
      </c>
    </row>
    <row r="1107" spans="1:8" x14ac:dyDescent="0.25">
      <c r="A1107" s="1">
        <v>42151</v>
      </c>
      <c r="B1107" s="3">
        <v>75.542753000000005</v>
      </c>
      <c r="C1107" s="11">
        <f t="shared" si="52"/>
        <v>1.2166402399569759E-2</v>
      </c>
      <c r="D1107" s="3">
        <v>110.959999</v>
      </c>
      <c r="E1107" s="58">
        <f t="shared" si="51"/>
        <v>11109.599990000001</v>
      </c>
      <c r="F1107" s="11">
        <f t="shared" si="53"/>
        <v>1.5867309815724654E-3</v>
      </c>
      <c r="G1107" s="11">
        <f>B1107/MAX($B$2:B1107)-1</f>
        <v>-2.8869023695027862E-2</v>
      </c>
      <c r="H1107" s="11">
        <f>E1107/MAX($E$2:E1107)-1</f>
        <v>0</v>
      </c>
    </row>
    <row r="1108" spans="1:8" x14ac:dyDescent="0.25">
      <c r="A1108" s="1">
        <v>42152</v>
      </c>
      <c r="B1108" s="3">
        <v>75.171723</v>
      </c>
      <c r="C1108" s="11">
        <f t="shared" si="52"/>
        <v>-4.9115234124444025E-3</v>
      </c>
      <c r="D1108" s="3">
        <v>110.709999</v>
      </c>
      <c r="E1108" s="58">
        <f t="shared" si="51"/>
        <v>11107.099990000001</v>
      </c>
      <c r="F1108" s="11">
        <f t="shared" si="53"/>
        <v>-2.2503060436472114E-4</v>
      </c>
      <c r="G1108" s="11">
        <f>B1108/MAX($B$2:B1108)-1</f>
        <v>-3.3638756221699651E-2</v>
      </c>
      <c r="H1108" s="11">
        <f>E1108/MAX($E$2:E1108)-1</f>
        <v>-2.2503060436473987E-4</v>
      </c>
    </row>
    <row r="1109" spans="1:8" x14ac:dyDescent="0.25">
      <c r="A1109" s="1">
        <v>42153</v>
      </c>
      <c r="B1109" s="3">
        <v>74.829989999999995</v>
      </c>
      <c r="C1109" s="11">
        <f t="shared" si="52"/>
        <v>-4.5460312250659059E-3</v>
      </c>
      <c r="D1109" s="3">
        <v>110.050003</v>
      </c>
      <c r="E1109" s="58">
        <f t="shared" si="51"/>
        <v>11100.500029999999</v>
      </c>
      <c r="F1109" s="11">
        <f t="shared" si="53"/>
        <v>-5.9421091067366665E-4</v>
      </c>
      <c r="G1109" s="11">
        <f>B1109/MAX($B$2:B1109)-1</f>
        <v>-3.8031864610609367E-2</v>
      </c>
      <c r="H1109" s="11">
        <f>E1109/MAX($E$2:E1109)-1</f>
        <v>-8.1910779939808886E-4</v>
      </c>
    </row>
    <row r="1110" spans="1:8" x14ac:dyDescent="0.25">
      <c r="A1110" s="1">
        <v>42156</v>
      </c>
      <c r="B1110" s="3">
        <v>74.654240999999999</v>
      </c>
      <c r="C1110" s="11">
        <f t="shared" si="52"/>
        <v>-2.3486439060060836E-3</v>
      </c>
      <c r="D1110" s="3">
        <v>110.41999800000001</v>
      </c>
      <c r="E1110" s="58">
        <f t="shared" si="51"/>
        <v>11104.199979999999</v>
      </c>
      <c r="F1110" s="11">
        <f t="shared" si="53"/>
        <v>3.3331381379223977E-4</v>
      </c>
      <c r="G1110" s="11">
        <f>B1110/MAX($B$2:B1110)-1</f>
        <v>-4.0291185209563651E-2</v>
      </c>
      <c r="H1110" s="11">
        <f>E1110/MAX($E$2:E1110)-1</f>
        <v>-4.860670055503169E-4</v>
      </c>
    </row>
    <row r="1111" spans="1:8" x14ac:dyDescent="0.25">
      <c r="A1111" s="1">
        <v>42157</v>
      </c>
      <c r="B1111" s="3">
        <v>74.205106000000001</v>
      </c>
      <c r="C1111" s="11">
        <f t="shared" si="52"/>
        <v>-6.0162020802006187E-3</v>
      </c>
      <c r="D1111" s="3">
        <v>110.07</v>
      </c>
      <c r="E1111" s="58">
        <f t="shared" si="51"/>
        <v>11100.7</v>
      </c>
      <c r="F1111" s="11">
        <f t="shared" si="53"/>
        <v>-3.1519425139159702E-4</v>
      </c>
      <c r="G1111" s="11">
        <f>B1111/MAX($B$2:B1111)-1</f>
        <v>-4.6064987377492761E-2</v>
      </c>
      <c r="H1111" s="11">
        <f>E1111/MAX($E$2:E1111)-1</f>
        <v>-8.0110805141597741E-4</v>
      </c>
    </row>
    <row r="1112" spans="1:8" x14ac:dyDescent="0.25">
      <c r="A1112" s="1">
        <v>42158</v>
      </c>
      <c r="B1112" s="3">
        <v>74.341798999999995</v>
      </c>
      <c r="C1112" s="11">
        <f t="shared" si="52"/>
        <v>1.8420969575866377E-3</v>
      </c>
      <c r="D1112" s="3">
        <v>110.400002</v>
      </c>
      <c r="E1112" s="58">
        <f t="shared" si="51"/>
        <v>11104.000019999999</v>
      </c>
      <c r="F1112" s="11">
        <f t="shared" si="53"/>
        <v>2.9728035168942202E-4</v>
      </c>
      <c r="G1112" s="11">
        <f>B1112/MAX($B$2:B1112)-1</f>
        <v>-4.4307746593005515E-2</v>
      </c>
      <c r="H1112" s="11">
        <f>E1112/MAX($E$2:E1112)-1</f>
        <v>-5.0406585340978527E-4</v>
      </c>
    </row>
    <row r="1113" spans="1:8" x14ac:dyDescent="0.25">
      <c r="A1113" s="1">
        <v>42159</v>
      </c>
      <c r="B1113" s="3">
        <v>73.482584000000003</v>
      </c>
      <c r="C1113" s="11">
        <f t="shared" si="52"/>
        <v>-1.1557629914228897E-2</v>
      </c>
      <c r="D1113" s="3">
        <v>109.55999799999999</v>
      </c>
      <c r="E1113" s="58">
        <f t="shared" si="51"/>
        <v>11095.599979999999</v>
      </c>
      <c r="F1113" s="11">
        <f t="shared" si="53"/>
        <v>-7.564877507988734E-4</v>
      </c>
      <c r="G1113" s="11">
        <f>B1113/MAX($B$2:B1113)-1</f>
        <v>-5.535328396977901E-2</v>
      </c>
      <c r="H1113" s="11">
        <f>E1113/MAX($E$2:E1113)-1</f>
        <v>-1.2601722845649865E-3</v>
      </c>
    </row>
    <row r="1114" spans="1:8" x14ac:dyDescent="0.25">
      <c r="A1114" s="1">
        <v>42160</v>
      </c>
      <c r="B1114" s="3">
        <v>72.115646999999996</v>
      </c>
      <c r="C1114" s="11">
        <f t="shared" si="52"/>
        <v>-1.860219014617133E-2</v>
      </c>
      <c r="D1114" s="3">
        <v>109.300003</v>
      </c>
      <c r="E1114" s="58">
        <f t="shared" si="51"/>
        <v>11093.000029999999</v>
      </c>
      <c r="F1114" s="11">
        <f t="shared" si="53"/>
        <v>-2.3432261479201309E-4</v>
      </c>
      <c r="G1114" s="11">
        <f>B1114/MAX($B$2:B1114)-1</f>
        <v>-7.2925781802329448E-2</v>
      </c>
      <c r="H1114" s="11">
        <f>E1114/MAX($E$2:E1114)-1</f>
        <v>-1.4941996124921975E-3</v>
      </c>
    </row>
    <row r="1115" spans="1:8" x14ac:dyDescent="0.25">
      <c r="A1115" s="1">
        <v>42163</v>
      </c>
      <c r="B1115" s="3">
        <v>71.725092000000004</v>
      </c>
      <c r="C1115" s="11">
        <f t="shared" si="52"/>
        <v>-5.4156762956032558E-3</v>
      </c>
      <c r="D1115" s="3">
        <v>108.19000200000001</v>
      </c>
      <c r="E1115" s="58">
        <f t="shared" si="51"/>
        <v>11081.900020000001</v>
      </c>
      <c r="F1115" s="11">
        <f t="shared" si="53"/>
        <v>-1.0006319273397038E-3</v>
      </c>
      <c r="G1115" s="11">
        <f>B1115/MAX($B$2:B1115)-1</f>
        <v>-7.7946515670087479E-2</v>
      </c>
      <c r="H1115" s="11">
        <f>E1115/MAX($E$2:E1115)-1</f>
        <v>-2.493336395993806E-3</v>
      </c>
    </row>
    <row r="1116" spans="1:8" x14ac:dyDescent="0.25">
      <c r="A1116" s="1">
        <v>42164</v>
      </c>
      <c r="B1116" s="3">
        <v>71.539576999999994</v>
      </c>
      <c r="C1116" s="11">
        <f t="shared" si="52"/>
        <v>-2.5864728064762805E-3</v>
      </c>
      <c r="D1116" s="3">
        <v>108.010002</v>
      </c>
      <c r="E1116" s="58">
        <f t="shared" si="51"/>
        <v>11080.10002</v>
      </c>
      <c r="F1116" s="11">
        <f t="shared" si="53"/>
        <v>-1.6242702034421452E-4</v>
      </c>
      <c r="G1116" s="11">
        <f>B1116/MAX($B$2:B1116)-1</f>
        <v>-8.0331381933423596E-2</v>
      </c>
      <c r="H1116" s="11">
        <f>E1116/MAX($E$2:E1116)-1</f>
        <v>-2.6553584311365119E-3</v>
      </c>
    </row>
    <row r="1117" spans="1:8" x14ac:dyDescent="0.25">
      <c r="A1117" s="1">
        <v>42165</v>
      </c>
      <c r="B1117" s="3">
        <v>72.291396000000006</v>
      </c>
      <c r="C1117" s="11">
        <f t="shared" si="52"/>
        <v>1.0509133986073357E-2</v>
      </c>
      <c r="D1117" s="3">
        <v>109.489998</v>
      </c>
      <c r="E1117" s="58">
        <f t="shared" si="51"/>
        <v>11094.89998</v>
      </c>
      <c r="F1117" s="11">
        <f t="shared" si="53"/>
        <v>1.3357244044084255E-3</v>
      </c>
      <c r="G1117" s="11">
        <f>B1117/MAX($B$2:B1117)-1</f>
        <v>-7.0666461203374942E-2</v>
      </c>
      <c r="H1117" s="11">
        <f>E1117/MAX($E$2:E1117)-1</f>
        <v>-1.3231808537870204E-3</v>
      </c>
    </row>
    <row r="1118" spans="1:8" x14ac:dyDescent="0.25">
      <c r="A1118" s="1">
        <v>42166</v>
      </c>
      <c r="B1118" s="3">
        <v>72.890871000000004</v>
      </c>
      <c r="C1118" s="11">
        <f t="shared" si="52"/>
        <v>8.292480615535466E-3</v>
      </c>
      <c r="D1118" s="3">
        <v>109.650002</v>
      </c>
      <c r="E1118" s="58">
        <f t="shared" si="51"/>
        <v>11096.500019999999</v>
      </c>
      <c r="F1118" s="11">
        <f t="shared" si="53"/>
        <v>1.4421400849792549E-4</v>
      </c>
      <c r="G1118" s="11">
        <f>B1118/MAX($B$2:B1118)-1</f>
        <v>-6.2959980847536956E-2</v>
      </c>
      <c r="H1118" s="11">
        <f>E1118/MAX($E$2:E1118)-1</f>
        <v>-1.1791576665040049E-3</v>
      </c>
    </row>
    <row r="1119" spans="1:8" x14ac:dyDescent="0.25">
      <c r="A1119" s="1">
        <v>42167</v>
      </c>
      <c r="B1119" s="3">
        <v>72.271737999999999</v>
      </c>
      <c r="C1119" s="11">
        <f t="shared" si="52"/>
        <v>-8.4939717622527101E-3</v>
      </c>
      <c r="D1119" s="3">
        <v>108.75</v>
      </c>
      <c r="E1119" s="58">
        <f t="shared" si="51"/>
        <v>11087.5</v>
      </c>
      <c r="F1119" s="11">
        <f t="shared" si="53"/>
        <v>-8.1106835342478517E-4</v>
      </c>
      <c r="G1119" s="11">
        <f>B1119/MAX($B$2:B1119)-1</f>
        <v>-7.0919172310318745E-2</v>
      </c>
      <c r="H1119" s="11">
        <f>E1119/MAX($E$2:E1119)-1</f>
        <v>-1.9892696424618217E-3</v>
      </c>
    </row>
    <row r="1120" spans="1:8" x14ac:dyDescent="0.25">
      <c r="A1120" s="1">
        <v>42170</v>
      </c>
      <c r="B1120" s="3">
        <v>71.495362</v>
      </c>
      <c r="C1120" s="11">
        <f t="shared" si="52"/>
        <v>-1.0742456477247014E-2</v>
      </c>
      <c r="D1120" s="3">
        <v>108.209999</v>
      </c>
      <c r="E1120" s="58">
        <f t="shared" si="51"/>
        <v>11082.099990000001</v>
      </c>
      <c r="F1120" s="11">
        <f t="shared" si="53"/>
        <v>-4.8703585118370992E-4</v>
      </c>
      <c r="G1120" s="11">
        <f>B1120/MAX($B$2:B1120)-1</f>
        <v>-8.0899782665619813E-2</v>
      </c>
      <c r="H1120" s="11">
        <f>E1120/MAX($E$2:E1120)-1</f>
        <v>-2.4753366480119166E-3</v>
      </c>
    </row>
    <row r="1121" spans="1:8" x14ac:dyDescent="0.25">
      <c r="A1121" s="1">
        <v>42171</v>
      </c>
      <c r="B1121" s="3">
        <v>72.271737999999999</v>
      </c>
      <c r="C1121" s="11">
        <f t="shared" si="52"/>
        <v>1.0859109993736364E-2</v>
      </c>
      <c r="D1121" s="3">
        <v>108.800003</v>
      </c>
      <c r="E1121" s="58">
        <f t="shared" si="51"/>
        <v>11088.000029999999</v>
      </c>
      <c r="F1121" s="11">
        <f t="shared" si="53"/>
        <v>5.323936803784988E-4</v>
      </c>
      <c r="G1121" s="11">
        <f>B1121/MAX($B$2:B1121)-1</f>
        <v>-7.0919172310318745E-2</v>
      </c>
      <c r="H1121" s="11">
        <f>E1121/MAX($E$2:E1121)-1</f>
        <v>-1.9442608212216772E-3</v>
      </c>
    </row>
    <row r="1122" spans="1:8" x14ac:dyDescent="0.25">
      <c r="A1122" s="1">
        <v>42172</v>
      </c>
      <c r="B1122" s="3">
        <v>72.812248999999994</v>
      </c>
      <c r="C1122" s="11">
        <f t="shared" si="52"/>
        <v>7.4788709246205627E-3</v>
      </c>
      <c r="D1122" s="3">
        <v>109.099998</v>
      </c>
      <c r="E1122" s="58">
        <f t="shared" si="51"/>
        <v>11090.999980000001</v>
      </c>
      <c r="F1122" s="11">
        <f t="shared" si="53"/>
        <v>2.7055826045134518E-4</v>
      </c>
      <c r="G1122" s="11">
        <f>B1122/MAX($B$2:B1122)-1</f>
        <v>-6.3970696721487919E-2</v>
      </c>
      <c r="H1122" s="11">
        <f>E1122/MAX($E$2:E1122)-1</f>
        <v>-1.6742285965959391E-3</v>
      </c>
    </row>
    <row r="1123" spans="1:8" x14ac:dyDescent="0.25">
      <c r="A1123" s="1">
        <v>42173</v>
      </c>
      <c r="B1123" s="3">
        <v>73.480521999999993</v>
      </c>
      <c r="C1123" s="11">
        <f t="shared" si="52"/>
        <v>9.1780299218610778E-3</v>
      </c>
      <c r="D1123" s="3">
        <v>110.69000200000001</v>
      </c>
      <c r="E1123" s="58">
        <f t="shared" si="51"/>
        <v>11106.900020000001</v>
      </c>
      <c r="F1123" s="11">
        <f t="shared" si="53"/>
        <v>1.4335984157129577E-3</v>
      </c>
      <c r="G1123" s="11">
        <f>B1123/MAX($B$2:B1123)-1</f>
        <v>-5.5379791768259023E-2</v>
      </c>
      <c r="H1123" s="11">
        <f>E1123/MAX($E$2:E1123)-1</f>
        <v>-2.4303035234662929E-4</v>
      </c>
    </row>
    <row r="1124" spans="1:8" x14ac:dyDescent="0.25">
      <c r="A1124" s="1">
        <v>42174</v>
      </c>
      <c r="B1124" s="3">
        <v>73.313455000000005</v>
      </c>
      <c r="C1124" s="11">
        <f t="shared" si="52"/>
        <v>-2.2736229337073678E-3</v>
      </c>
      <c r="D1124" s="3">
        <v>109.889999</v>
      </c>
      <c r="E1124" s="58">
        <f t="shared" si="51"/>
        <v>11098.89999</v>
      </c>
      <c r="F1124" s="11">
        <f t="shared" si="53"/>
        <v>-7.2027568318752731E-4</v>
      </c>
      <c r="G1124" s="11">
        <f>B1124/MAX($B$2:B1124)-1</f>
        <v>-5.7527501937338132E-2</v>
      </c>
      <c r="H1124" s="11">
        <f>E1124/MAX($E$2:E1124)-1</f>
        <v>-9.6313098668110442E-4</v>
      </c>
    </row>
    <row r="1125" spans="1:8" x14ac:dyDescent="0.25">
      <c r="A1125" s="1">
        <v>42177</v>
      </c>
      <c r="B1125" s="3">
        <v>73.392077</v>
      </c>
      <c r="C1125" s="11">
        <f t="shared" si="52"/>
        <v>1.0724088777427792E-3</v>
      </c>
      <c r="D1125" s="3">
        <v>110.699997</v>
      </c>
      <c r="E1125" s="58">
        <f t="shared" si="51"/>
        <v>11106.999970000001</v>
      </c>
      <c r="F1125" s="11">
        <f t="shared" si="53"/>
        <v>7.2980025113289352E-4</v>
      </c>
      <c r="G1125" s="11">
        <f>B1125/MAX($B$2:B1125)-1</f>
        <v>-5.6516786063387281E-2</v>
      </c>
      <c r="H1125" s="11">
        <f>E1125/MAX($E$2:E1125)-1</f>
        <v>-2.3403362878415823E-4</v>
      </c>
    </row>
    <row r="1126" spans="1:8" x14ac:dyDescent="0.25">
      <c r="A1126" s="1">
        <v>42178</v>
      </c>
      <c r="B1126" s="3">
        <v>72.969493</v>
      </c>
      <c r="C1126" s="11">
        <f t="shared" si="52"/>
        <v>-5.7578967277353453E-3</v>
      </c>
      <c r="D1126" s="3">
        <v>110.790001</v>
      </c>
      <c r="E1126" s="58">
        <f t="shared" si="51"/>
        <v>11107.900009999999</v>
      </c>
      <c r="F1126" s="11">
        <f t="shared" si="53"/>
        <v>8.1033582644245359E-5</v>
      </c>
      <c r="G1126" s="11">
        <f>B1126/MAX($B$2:B1126)-1</f>
        <v>-6.1949264973586216E-2</v>
      </c>
      <c r="H1126" s="11">
        <f>E1126/MAX($E$2:E1126)-1</f>
        <v>-1.5301901072328761E-4</v>
      </c>
    </row>
    <row r="1127" spans="1:8" x14ac:dyDescent="0.25">
      <c r="A1127" s="1">
        <v>42179</v>
      </c>
      <c r="B1127" s="3">
        <v>73.136559000000005</v>
      </c>
      <c r="C1127" s="11">
        <f t="shared" si="52"/>
        <v>2.2895321473592463E-3</v>
      </c>
      <c r="D1127" s="3">
        <v>110.220001</v>
      </c>
      <c r="E1127" s="58">
        <f t="shared" si="51"/>
        <v>11102.20001</v>
      </c>
      <c r="F1127" s="11">
        <f t="shared" si="53"/>
        <v>-5.1314829939659394E-4</v>
      </c>
      <c r="G1127" s="11">
        <f>B1127/MAX($B$2:B1127)-1</f>
        <v>-5.9801567659889199E-2</v>
      </c>
      <c r="H1127" s="11">
        <f>E1127/MAX($E$2:E1127)-1</f>
        <v>-6.6608878867480126E-4</v>
      </c>
    </row>
    <row r="1128" spans="1:8" x14ac:dyDescent="0.25">
      <c r="A1128" s="1">
        <v>42180</v>
      </c>
      <c r="B1128" s="3">
        <v>73.401906999999994</v>
      </c>
      <c r="C1128" s="11">
        <f t="shared" si="52"/>
        <v>3.6281170953091843E-3</v>
      </c>
      <c r="D1128" s="3">
        <v>110</v>
      </c>
      <c r="E1128" s="58">
        <f t="shared" si="51"/>
        <v>11100</v>
      </c>
      <c r="F1128" s="11">
        <f t="shared" si="53"/>
        <v>-1.9815982400054734E-4</v>
      </c>
      <c r="G1128" s="11">
        <f>B1128/MAX($B$2:B1128)-1</f>
        <v>-5.639041765453312E-2</v>
      </c>
      <c r="H1128" s="11">
        <f>E1128/MAX($E$2:E1128)-1</f>
        <v>-8.6411662063812233E-4</v>
      </c>
    </row>
    <row r="1129" spans="1:8" x14ac:dyDescent="0.25">
      <c r="A1129" s="1">
        <v>42181</v>
      </c>
      <c r="B1129" s="3">
        <v>73.578802999999994</v>
      </c>
      <c r="C1129" s="11">
        <f t="shared" si="52"/>
        <v>2.4099646348425155E-3</v>
      </c>
      <c r="D1129" s="3">
        <v>109.269997</v>
      </c>
      <c r="E1129" s="58">
        <f t="shared" si="51"/>
        <v>11092.69997</v>
      </c>
      <c r="F1129" s="11">
        <f t="shared" si="53"/>
        <v>-6.5766036036039041E-4</v>
      </c>
      <c r="G1129" s="11">
        <f>B1129/MAX($B$2:B1129)-1</f>
        <v>-5.4116351931982054E-2</v>
      </c>
      <c r="H1129" s="11">
        <f>E1129/MAX($E$2:E1129)-1</f>
        <v>-1.5212086857504525E-3</v>
      </c>
    </row>
    <row r="1130" spans="1:8" x14ac:dyDescent="0.25">
      <c r="A1130" s="1">
        <v>42184</v>
      </c>
      <c r="B1130" s="3">
        <v>72.065360999999996</v>
      </c>
      <c r="C1130" s="11">
        <f t="shared" si="52"/>
        <v>-2.05689945785065E-2</v>
      </c>
      <c r="D1130" s="3">
        <v>106.69000200000001</v>
      </c>
      <c r="E1130" s="58">
        <f t="shared" si="51"/>
        <v>11066.900020000001</v>
      </c>
      <c r="F1130" s="11">
        <f t="shared" si="53"/>
        <v>-2.3258494387997691E-3</v>
      </c>
      <c r="G1130" s="11">
        <f>B1130/MAX($B$2:B1130)-1</f>
        <v>-7.3572227560991132E-2</v>
      </c>
      <c r="H1130" s="11">
        <f>E1130/MAX($E$2:E1130)-1</f>
        <v>-3.8435200221821342E-3</v>
      </c>
    </row>
    <row r="1131" spans="1:8" x14ac:dyDescent="0.25">
      <c r="A1131" s="1">
        <v>42185</v>
      </c>
      <c r="B1131" s="3">
        <v>71.642775999999998</v>
      </c>
      <c r="C1131" s="11">
        <f t="shared" si="52"/>
        <v>-5.8639128998465434E-3</v>
      </c>
      <c r="D1131" s="3">
        <v>107.07</v>
      </c>
      <c r="E1131" s="58">
        <f t="shared" si="51"/>
        <v>11070.7</v>
      </c>
      <c r="F1131" s="11">
        <f t="shared" si="53"/>
        <v>3.4336444651460559E-4</v>
      </c>
      <c r="G1131" s="11">
        <f>B1131/MAX($B$2:B1131)-1</f>
        <v>-7.900471932657227E-2</v>
      </c>
      <c r="H1131" s="11">
        <f>E1131/MAX($E$2:E1131)-1</f>
        <v>-3.5014753037926338E-3</v>
      </c>
    </row>
    <row r="1132" spans="1:8" x14ac:dyDescent="0.25">
      <c r="A1132" s="1">
        <v>42186</v>
      </c>
      <c r="B1132" s="3">
        <v>73.283974000000001</v>
      </c>
      <c r="C1132" s="11">
        <f t="shared" si="52"/>
        <v>2.2908073802165384E-2</v>
      </c>
      <c r="D1132" s="3">
        <v>107.91999800000001</v>
      </c>
      <c r="E1132" s="58">
        <f t="shared" si="51"/>
        <v>11079.199979999999</v>
      </c>
      <c r="F1132" s="11">
        <f t="shared" si="53"/>
        <v>7.6779065461070079E-4</v>
      </c>
      <c r="G1132" s="11">
        <f>B1132/MAX($B$2:B1132)-1</f>
        <v>-5.7906491465459342E-2</v>
      </c>
      <c r="H1132" s="11">
        <f>E1132/MAX($E$2:E1132)-1</f>
        <v>-2.7363730491974936E-3</v>
      </c>
    </row>
    <row r="1133" spans="1:8" x14ac:dyDescent="0.25">
      <c r="A1133" s="1">
        <v>42187</v>
      </c>
      <c r="B1133" s="3">
        <v>72.900700000000001</v>
      </c>
      <c r="C1133" s="11">
        <f t="shared" si="52"/>
        <v>-5.2299838433980134E-3</v>
      </c>
      <c r="D1133" s="3">
        <v>107.949997</v>
      </c>
      <c r="E1133" s="58">
        <f t="shared" si="51"/>
        <v>11079.499970000001</v>
      </c>
      <c r="F1133" s="11">
        <f t="shared" si="53"/>
        <v>2.7076864804578067E-5</v>
      </c>
      <c r="G1133" s="11">
        <f>B1133/MAX($B$2:B1133)-1</f>
        <v>-6.2833625294065221E-2</v>
      </c>
      <c r="H1133" s="11">
        <f>E1133/MAX($E$2:E1133)-1</f>
        <v>-2.7093702767960748E-3</v>
      </c>
    </row>
    <row r="1134" spans="1:8" x14ac:dyDescent="0.25">
      <c r="A1134" s="1">
        <v>42191</v>
      </c>
      <c r="B1134" s="3">
        <v>73.853972999999996</v>
      </c>
      <c r="C1134" s="11">
        <f t="shared" si="52"/>
        <v>1.3076321626541251E-2</v>
      </c>
      <c r="D1134" s="3">
        <v>107.699997</v>
      </c>
      <c r="E1134" s="58">
        <f t="shared" si="51"/>
        <v>11076.999970000001</v>
      </c>
      <c r="F1134" s="11">
        <f t="shared" si="53"/>
        <v>-2.2564195196256675E-4</v>
      </c>
      <c r="G1134" s="11">
        <f>B1134/MAX($B$2:B1134)-1</f>
        <v>-5.0578936360830662E-2</v>
      </c>
      <c r="H1134" s="11">
        <f>E1134/MAX($E$2:E1134)-1</f>
        <v>-2.9344008811608147E-3</v>
      </c>
    </row>
    <row r="1135" spans="1:8" x14ac:dyDescent="0.25">
      <c r="A1135" s="1">
        <v>42192</v>
      </c>
      <c r="B1135" s="3">
        <v>76.006198999999995</v>
      </c>
      <c r="C1135" s="11">
        <f t="shared" si="52"/>
        <v>2.9141641438843093E-2</v>
      </c>
      <c r="D1135" s="3">
        <v>107.970001</v>
      </c>
      <c r="E1135" s="58">
        <f t="shared" si="51"/>
        <v>11079.70001</v>
      </c>
      <c r="F1135" s="11">
        <f t="shared" si="53"/>
        <v>2.4375191904958693E-4</v>
      </c>
      <c r="G1135" s="11">
        <f>B1135/MAX($B$2:B1135)-1</f>
        <v>-2.2911248149772967E-2</v>
      </c>
      <c r="H1135" s="11">
        <f>E1135/MAX($E$2:E1135)-1</f>
        <v>-2.6913642279572381E-3</v>
      </c>
    </row>
    <row r="1136" spans="1:8" x14ac:dyDescent="0.25">
      <c r="A1136" s="1">
        <v>42193</v>
      </c>
      <c r="B1136" s="3">
        <v>74.817068000000006</v>
      </c>
      <c r="C1136" s="11">
        <f t="shared" si="52"/>
        <v>-1.5645184414497415E-2</v>
      </c>
      <c r="D1136" s="3">
        <v>106.089996</v>
      </c>
      <c r="E1136" s="58">
        <f t="shared" si="51"/>
        <v>11060.899960000001</v>
      </c>
      <c r="F1136" s="11">
        <f t="shared" si="53"/>
        <v>-1.6968013559060095E-3</v>
      </c>
      <c r="G1136" s="11">
        <f>B1136/MAX($B$2:B1136)-1</f>
        <v>-3.81979818618009E-2</v>
      </c>
      <c r="H1136" s="11">
        <f>E1136/MAX($E$2:E1136)-1</f>
        <v>-4.3835988733920139E-3</v>
      </c>
    </row>
    <row r="1137" spans="1:8" x14ac:dyDescent="0.25">
      <c r="A1137" s="1">
        <v>42194</v>
      </c>
      <c r="B1137" s="3">
        <v>75.023444999999995</v>
      </c>
      <c r="C1137" s="11">
        <f t="shared" si="52"/>
        <v>2.7584213805329706E-3</v>
      </c>
      <c r="D1137" s="3">
        <v>106.029999</v>
      </c>
      <c r="E1137" s="58">
        <f t="shared" si="51"/>
        <v>11060.29999</v>
      </c>
      <c r="F1137" s="11">
        <f t="shared" si="53"/>
        <v>-5.424242169903159E-5</v>
      </c>
      <c r="G1137" s="11">
        <f>B1137/MAX($B$2:B1137)-1</f>
        <v>-3.5544926611128735E-2</v>
      </c>
      <c r="H1137" s="11">
        <f>E1137/MAX($E$2:E1137)-1</f>
        <v>-4.4376035180724305E-3</v>
      </c>
    </row>
    <row r="1138" spans="1:8" x14ac:dyDescent="0.25">
      <c r="A1138" s="1">
        <v>42195</v>
      </c>
      <c r="B1138" s="3">
        <v>75.848962999999998</v>
      </c>
      <c r="C1138" s="11">
        <f t="shared" si="52"/>
        <v>1.1003466982887849E-2</v>
      </c>
      <c r="D1138" s="3">
        <v>107.650002</v>
      </c>
      <c r="E1138" s="58">
        <f t="shared" si="51"/>
        <v>11076.500019999999</v>
      </c>
      <c r="F1138" s="11">
        <f t="shared" si="53"/>
        <v>1.464700777975912E-3</v>
      </c>
      <c r="G1138" s="11">
        <f>B1138/MAX($B$2:B1138)-1</f>
        <v>-2.4932577054615601E-2</v>
      </c>
      <c r="H1138" s="11">
        <f>E1138/MAX($E$2:E1138)-1</f>
        <v>-2.9794025014217018E-3</v>
      </c>
    </row>
    <row r="1139" spans="1:8" x14ac:dyDescent="0.25">
      <c r="A1139" s="1">
        <v>42198</v>
      </c>
      <c r="B1139" s="3">
        <v>76.959472000000005</v>
      </c>
      <c r="C1139" s="11">
        <f t="shared" si="52"/>
        <v>1.4641057122956415E-2</v>
      </c>
      <c r="D1139" s="3">
        <v>109.540001</v>
      </c>
      <c r="E1139" s="58">
        <f t="shared" si="51"/>
        <v>11095.400009999999</v>
      </c>
      <c r="F1139" s="11">
        <f t="shared" si="53"/>
        <v>1.7063142658667995E-3</v>
      </c>
      <c r="G1139" s="11">
        <f>B1139/MAX($B$2:B1139)-1</f>
        <v>-1.0656559216538297E-2</v>
      </c>
      <c r="H1139" s="11">
        <f>E1139/MAX($E$2:E1139)-1</f>
        <v>-1.2781720325468759E-3</v>
      </c>
    </row>
    <row r="1140" spans="1:8" x14ac:dyDescent="0.25">
      <c r="A1140" s="1">
        <v>42199</v>
      </c>
      <c r="B1140" s="3">
        <v>77.21499</v>
      </c>
      <c r="C1140" s="11">
        <f t="shared" si="52"/>
        <v>3.3201631113061042E-3</v>
      </c>
      <c r="D1140" s="3">
        <v>110.260002</v>
      </c>
      <c r="E1140" s="58">
        <f t="shared" si="51"/>
        <v>11102.60002</v>
      </c>
      <c r="F1140" s="11">
        <f t="shared" si="53"/>
        <v>6.489184701327839E-4</v>
      </c>
      <c r="G1140" s="11">
        <f>B1140/MAX($B$2:B1140)-1</f>
        <v>-7.3717776200364904E-3</v>
      </c>
      <c r="H1140" s="11">
        <f>E1140/MAX($E$2:E1140)-1</f>
        <v>-6.3008299185407513E-4</v>
      </c>
    </row>
    <row r="1141" spans="1:8" x14ac:dyDescent="0.25">
      <c r="A1141" s="1">
        <v>42200</v>
      </c>
      <c r="B1141" s="3">
        <v>76.969301999999999</v>
      </c>
      <c r="C1141" s="11">
        <f t="shared" si="52"/>
        <v>-3.1818692199532921E-3</v>
      </c>
      <c r="D1141" s="3">
        <v>110.379997</v>
      </c>
      <c r="E1141" s="58">
        <f t="shared" si="51"/>
        <v>11103.79997</v>
      </c>
      <c r="F1141" s="11">
        <f t="shared" si="53"/>
        <v>1.0807828777390935E-4</v>
      </c>
      <c r="G1141" s="11">
        <f>B1141/MAX($B$2:B1141)-1</f>
        <v>-1.0530190807684248E-2</v>
      </c>
      <c r="H1141" s="11">
        <f>E1141/MAX($E$2:E1141)-1</f>
        <v>-5.2207280237104303E-4</v>
      </c>
    </row>
    <row r="1142" spans="1:8" x14ac:dyDescent="0.25">
      <c r="A1142" s="1">
        <v>42201</v>
      </c>
      <c r="B1142" s="3">
        <v>77.401715999999993</v>
      </c>
      <c r="C1142" s="11">
        <f t="shared" si="52"/>
        <v>5.6180059941298979E-3</v>
      </c>
      <c r="D1142" s="3">
        <v>111.94000200000001</v>
      </c>
      <c r="E1142" s="58">
        <f t="shared" si="51"/>
        <v>11119.400020000001</v>
      </c>
      <c r="F1142" s="11">
        <f t="shared" si="53"/>
        <v>1.4049289470405436E-3</v>
      </c>
      <c r="G1142" s="11">
        <f>B1142/MAX($B$2:B1142)-1</f>
        <v>-4.9713434886311525E-3</v>
      </c>
      <c r="H1142" s="11">
        <f>E1142/MAX($E$2:E1142)-1</f>
        <v>0</v>
      </c>
    </row>
    <row r="1143" spans="1:8" x14ac:dyDescent="0.25">
      <c r="A1143" s="1">
        <v>42202</v>
      </c>
      <c r="B1143" s="3">
        <v>77.313264000000004</v>
      </c>
      <c r="C1143" s="11">
        <f t="shared" si="52"/>
        <v>-1.142765361946104E-3</v>
      </c>
      <c r="D1143" s="3">
        <v>113.589996</v>
      </c>
      <c r="E1143" s="58">
        <f t="shared" si="51"/>
        <v>11135.899960000001</v>
      </c>
      <c r="F1143" s="11">
        <f t="shared" si="53"/>
        <v>1.4838876171665686E-3</v>
      </c>
      <c r="G1143" s="11">
        <f>B1143/MAX($B$2:B1143)-1</f>
        <v>-6.1084277714361646E-3</v>
      </c>
      <c r="H1143" s="11">
        <f>E1143/MAX($E$2:E1143)-1</f>
        <v>0</v>
      </c>
    </row>
    <row r="1144" spans="1:8" x14ac:dyDescent="0.25">
      <c r="A1144" s="1">
        <v>42205</v>
      </c>
      <c r="B1144" s="3">
        <v>77.784988999999996</v>
      </c>
      <c r="C1144" s="11">
        <f t="shared" si="52"/>
        <v>6.1014756795158996E-3</v>
      </c>
      <c r="D1144" s="3">
        <v>113.980003</v>
      </c>
      <c r="E1144" s="58">
        <f t="shared" si="51"/>
        <v>11139.80003</v>
      </c>
      <c r="F1144" s="11">
        <f t="shared" si="53"/>
        <v>3.5022494939867318E-4</v>
      </c>
      <c r="G1144" s="11">
        <f>B1144/MAX($B$2:B1144)-1</f>
        <v>-4.4222515407810192E-5</v>
      </c>
      <c r="H1144" s="11">
        <f>E1144/MAX($E$2:E1144)-1</f>
        <v>0</v>
      </c>
    </row>
    <row r="1145" spans="1:8" x14ac:dyDescent="0.25">
      <c r="A1145" s="1">
        <v>42206</v>
      </c>
      <c r="B1145" s="3">
        <v>77.421368000000001</v>
      </c>
      <c r="C1145" s="11">
        <f t="shared" si="52"/>
        <v>-4.6746937252892702E-3</v>
      </c>
      <c r="D1145" s="3">
        <v>113.910004</v>
      </c>
      <c r="E1145" s="58">
        <f t="shared" si="51"/>
        <v>11139.100039999999</v>
      </c>
      <c r="F1145" s="11">
        <f t="shared" si="53"/>
        <v>-6.2836855070636332E-5</v>
      </c>
      <c r="G1145" s="11">
        <f>B1145/MAX($B$2:B1145)-1</f>
        <v>-4.7187095139816781E-3</v>
      </c>
      <c r="H1145" s="11">
        <f>E1145/MAX($E$2:E1145)-1</f>
        <v>-6.2836855070691477E-5</v>
      </c>
    </row>
    <row r="1146" spans="1:8" x14ac:dyDescent="0.25">
      <c r="A1146" s="1">
        <v>42207</v>
      </c>
      <c r="B1146" s="3">
        <v>77.362404999999995</v>
      </c>
      <c r="C1146" s="11">
        <f t="shared" si="52"/>
        <v>-7.6158561290218545E-4</v>
      </c>
      <c r="D1146" s="3">
        <v>112.620003</v>
      </c>
      <c r="E1146" s="58">
        <f t="shared" si="51"/>
        <v>11126.20003</v>
      </c>
      <c r="F1146" s="11">
        <f t="shared" si="53"/>
        <v>-1.1580836830332826E-3</v>
      </c>
      <c r="G1146" s="11">
        <f>B1146/MAX($B$2:B1146)-1</f>
        <v>-5.4767014256066338E-3</v>
      </c>
      <c r="H1146" s="11">
        <f>E1146/MAX($E$2:E1146)-1</f>
        <v>-1.2208477677673191E-3</v>
      </c>
    </row>
    <row r="1147" spans="1:8" x14ac:dyDescent="0.25">
      <c r="A1147" s="1">
        <v>42208</v>
      </c>
      <c r="B1147" s="3">
        <v>75.927584999999993</v>
      </c>
      <c r="C1147" s="11">
        <f t="shared" si="52"/>
        <v>-1.8546734683338787E-2</v>
      </c>
      <c r="D1147" s="3">
        <v>112.199997</v>
      </c>
      <c r="E1147" s="58">
        <f t="shared" si="51"/>
        <v>11121.999970000001</v>
      </c>
      <c r="F1147" s="11">
        <f t="shared" si="53"/>
        <v>-3.7749276380744811E-4</v>
      </c>
      <c r="G1147" s="11">
        <f>B1147/MAX($B$2:B1147)-1</f>
        <v>-2.392186118066475E-2</v>
      </c>
      <c r="H1147" s="11">
        <f>E1147/MAX($E$2:E1147)-1</f>
        <v>-1.5978796703767228E-3</v>
      </c>
    </row>
    <row r="1148" spans="1:8" x14ac:dyDescent="0.25">
      <c r="A1148" s="1">
        <v>42209</v>
      </c>
      <c r="B1148" s="3">
        <v>76.576199000000003</v>
      </c>
      <c r="C1148" s="11">
        <f t="shared" si="52"/>
        <v>8.5425343108174612E-3</v>
      </c>
      <c r="D1148" s="3">
        <v>111.099998</v>
      </c>
      <c r="E1148" s="58">
        <f t="shared" si="51"/>
        <v>11110.999980000001</v>
      </c>
      <c r="F1148" s="11">
        <f t="shared" si="53"/>
        <v>-9.8902985341405751E-4</v>
      </c>
      <c r="G1148" s="11">
        <f>B1148/MAX($B$2:B1148)-1</f>
        <v>-1.5583680189761751E-2</v>
      </c>
      <c r="H1148" s="11">
        <f>E1148/MAX($E$2:E1148)-1</f>
        <v>-2.5853291730946193E-3</v>
      </c>
    </row>
    <row r="1149" spans="1:8" x14ac:dyDescent="0.25">
      <c r="A1149" s="1">
        <v>42212</v>
      </c>
      <c r="B1149" s="3">
        <v>76.301029</v>
      </c>
      <c r="C1149" s="11">
        <f t="shared" si="52"/>
        <v>-3.5934141886567496E-3</v>
      </c>
      <c r="D1149" s="3">
        <v>110.18</v>
      </c>
      <c r="E1149" s="58">
        <f t="shared" si="51"/>
        <v>11101.8</v>
      </c>
      <c r="F1149" s="11">
        <f t="shared" si="53"/>
        <v>-8.2800648155533809E-4</v>
      </c>
      <c r="G1149" s="11">
        <f>B1149/MAX($B$2:B1149)-1</f>
        <v>-1.9121095760913143E-2</v>
      </c>
      <c r="H1149" s="11">
        <f>E1149/MAX($E$2:E1149)-1</f>
        <v>-3.4111949853377066E-3</v>
      </c>
    </row>
    <row r="1150" spans="1:8" x14ac:dyDescent="0.25">
      <c r="A1150" s="1">
        <v>42213</v>
      </c>
      <c r="B1150" s="3">
        <v>77.617923000000005</v>
      </c>
      <c r="C1150" s="11">
        <f t="shared" si="52"/>
        <v>1.7259190567403816E-2</v>
      </c>
      <c r="D1150" s="3">
        <v>111.129997</v>
      </c>
      <c r="E1150" s="58">
        <f t="shared" si="51"/>
        <v>11111.29997</v>
      </c>
      <c r="F1150" s="11">
        <f t="shared" si="53"/>
        <v>8.5571438865776346E-4</v>
      </c>
      <c r="G1150" s="11">
        <f>B1150/MAX($B$2:B1150)-1</f>
        <v>-2.1919198291044939E-3</v>
      </c>
      <c r="H1150" s="11">
        <f>E1150/MAX($E$2:E1150)-1</f>
        <v>-2.5583996053114566E-3</v>
      </c>
    </row>
    <row r="1151" spans="1:8" x14ac:dyDescent="0.25">
      <c r="A1151" s="1">
        <v>42214</v>
      </c>
      <c r="B1151" s="3">
        <v>78.128951999999998</v>
      </c>
      <c r="C1151" s="11">
        <f t="shared" si="52"/>
        <v>6.5839045963648557E-3</v>
      </c>
      <c r="D1151" s="3">
        <v>111.550003</v>
      </c>
      <c r="E1151" s="58">
        <f t="shared" si="51"/>
        <v>11115.500029999999</v>
      </c>
      <c r="F1151" s="11">
        <f t="shared" si="53"/>
        <v>3.7799897503795066E-4</v>
      </c>
      <c r="G1151" s="11">
        <f>B1151/MAX($B$2:B1151)-1</f>
        <v>0</v>
      </c>
      <c r="H1151" s="11">
        <f>E1151/MAX($E$2:E1151)-1</f>
        <v>-2.1813677027020528E-3</v>
      </c>
    </row>
    <row r="1152" spans="1:8" x14ac:dyDescent="0.25">
      <c r="A1152" s="1">
        <v>42215</v>
      </c>
      <c r="B1152" s="3">
        <v>78.443432999999999</v>
      </c>
      <c r="C1152" s="11">
        <f t="shared" si="52"/>
        <v>4.0251531852110427E-3</v>
      </c>
      <c r="D1152" s="3">
        <v>112.08000199999999</v>
      </c>
      <c r="E1152" s="58">
        <f t="shared" si="51"/>
        <v>11120.800020000001</v>
      </c>
      <c r="F1152" s="11">
        <f t="shared" si="53"/>
        <v>4.7681075846313901E-4</v>
      </c>
      <c r="G1152" s="11">
        <f>B1152/MAX($B$2:B1152)-1</f>
        <v>0</v>
      </c>
      <c r="H1152" s="11">
        <f>E1152/MAX($E$2:E1152)-1</f>
        <v>-1.7055970438276669E-3</v>
      </c>
    </row>
    <row r="1153" spans="1:8" x14ac:dyDescent="0.25">
      <c r="A1153" s="1">
        <v>42216</v>
      </c>
      <c r="B1153" s="3">
        <v>78.836535999999995</v>
      </c>
      <c r="C1153" s="11">
        <f t="shared" si="52"/>
        <v>5.0112926597691921E-3</v>
      </c>
      <c r="D1153" s="3">
        <v>111.949997</v>
      </c>
      <c r="E1153" s="58">
        <f t="shared" si="51"/>
        <v>11119.499970000001</v>
      </c>
      <c r="F1153" s="11">
        <f t="shared" si="53"/>
        <v>-1.1690256075658019E-4</v>
      </c>
      <c r="G1153" s="11">
        <f>B1153/MAX($B$2:B1153)-1</f>
        <v>0</v>
      </c>
      <c r="H1153" s="11">
        <f>E1153/MAX($E$2:E1153)-1</f>
        <v>-1.8223002159222235E-3</v>
      </c>
    </row>
    <row r="1154" spans="1:8" x14ac:dyDescent="0.25">
      <c r="A1154" s="1">
        <v>42219</v>
      </c>
      <c r="B1154" s="3">
        <v>79.219809999999995</v>
      </c>
      <c r="C1154" s="11">
        <f t="shared" si="52"/>
        <v>4.8616291309400012E-3</v>
      </c>
      <c r="D1154" s="3">
        <v>111.599998</v>
      </c>
      <c r="E1154" s="58">
        <f t="shared" si="51"/>
        <v>11115.999980000001</v>
      </c>
      <c r="F1154" s="11">
        <f t="shared" si="53"/>
        <v>-3.1476145595063591E-4</v>
      </c>
      <c r="G1154" s="11">
        <f>B1154/MAX($B$2:B1154)-1</f>
        <v>0</v>
      </c>
      <c r="H1154" s="11">
        <f>E1154/MAX($E$2:E1154)-1</f>
        <v>-2.1364880820037291E-3</v>
      </c>
    </row>
    <row r="1155" spans="1:8" x14ac:dyDescent="0.25">
      <c r="A1155" s="1">
        <v>42220</v>
      </c>
      <c r="B1155" s="3">
        <v>80.123941000000002</v>
      </c>
      <c r="C1155" s="11">
        <f t="shared" si="52"/>
        <v>1.1412940778323083E-2</v>
      </c>
      <c r="D1155" s="3">
        <v>111.389999</v>
      </c>
      <c r="E1155" s="58">
        <f t="shared" ref="E1155:E1218" si="54">10000+(10*D1155)</f>
        <v>11113.89999</v>
      </c>
      <c r="F1155" s="11">
        <f t="shared" si="53"/>
        <v>-1.8891597731008779E-4</v>
      </c>
      <c r="G1155" s="11">
        <f>B1155/MAX($B$2:B1155)-1</f>
        <v>0</v>
      </c>
      <c r="H1155" s="11">
        <f>E1155/MAX($E$2:E1155)-1</f>
        <v>-2.3250004425797721E-3</v>
      </c>
    </row>
    <row r="1156" spans="1:8" x14ac:dyDescent="0.25">
      <c r="A1156" s="1">
        <v>42221</v>
      </c>
      <c r="B1156" s="3">
        <v>81.804450000000003</v>
      </c>
      <c r="C1156" s="11">
        <f t="shared" ref="C1156:C1219" si="55">(B1156-B1155)/B1155</f>
        <v>2.0973868472096258E-2</v>
      </c>
      <c r="D1156" s="3">
        <v>112.25</v>
      </c>
      <c r="E1156" s="58">
        <f t="shared" si="54"/>
        <v>11122.5</v>
      </c>
      <c r="F1156" s="11">
        <f t="shared" ref="F1156:F1219" si="56">(E1156-E1155)/E1155</f>
        <v>7.7380667522095558E-4</v>
      </c>
      <c r="G1156" s="11">
        <f>B1156/MAX($B$2:B1156)-1</f>
        <v>0</v>
      </c>
      <c r="H1156" s="11">
        <f>E1156/MAX($E$2:E1156)-1</f>
        <v>-1.5529928682211924E-3</v>
      </c>
    </row>
    <row r="1157" spans="1:8" x14ac:dyDescent="0.25">
      <c r="A1157" s="1">
        <v>42222</v>
      </c>
      <c r="B1157" s="3">
        <v>80.870836999999995</v>
      </c>
      <c r="C1157" s="11">
        <f t="shared" si="55"/>
        <v>-1.1412740993919136E-2</v>
      </c>
      <c r="D1157" s="3">
        <v>110.449997</v>
      </c>
      <c r="E1157" s="58">
        <f t="shared" si="54"/>
        <v>11104.499970000001</v>
      </c>
      <c r="F1157" s="11">
        <f t="shared" si="56"/>
        <v>-1.6183438975049891E-3</v>
      </c>
      <c r="G1157" s="11">
        <f>B1157/MAX($B$2:B1157)-1</f>
        <v>-1.141274099391909E-2</v>
      </c>
      <c r="H1157" s="11">
        <f>E1157/MAX($E$2:E1157)-1</f>
        <v>-3.1688234891950051E-3</v>
      </c>
    </row>
    <row r="1158" spans="1:8" x14ac:dyDescent="0.25">
      <c r="A1158" s="1">
        <v>42223</v>
      </c>
      <c r="B1158" s="3">
        <v>80.458082000000005</v>
      </c>
      <c r="C1158" s="11">
        <f t="shared" si="55"/>
        <v>-5.103879412055424E-3</v>
      </c>
      <c r="D1158" s="3">
        <v>110.30999799999999</v>
      </c>
      <c r="E1158" s="58">
        <f t="shared" si="54"/>
        <v>11103.099979999999</v>
      </c>
      <c r="F1158" s="11">
        <f t="shared" si="56"/>
        <v>-1.2607411443864478E-4</v>
      </c>
      <c r="G1158" s="11">
        <f>B1158/MAX($B$2:B1158)-1</f>
        <v>-1.6458371152180629E-2</v>
      </c>
      <c r="H1158" s="11">
        <f>E1158/MAX($E$2:E1158)-1</f>
        <v>-3.2944980970184279E-3</v>
      </c>
    </row>
    <row r="1159" spans="1:8" x14ac:dyDescent="0.25">
      <c r="A1159" s="1">
        <v>42226</v>
      </c>
      <c r="B1159" s="3">
        <v>80.359800000000007</v>
      </c>
      <c r="C1159" s="11">
        <f t="shared" si="55"/>
        <v>-1.2215304858994467E-3</v>
      </c>
      <c r="D1159" s="3">
        <v>111.57</v>
      </c>
      <c r="E1159" s="58">
        <f t="shared" si="54"/>
        <v>11115.7</v>
      </c>
      <c r="F1159" s="11">
        <f t="shared" si="56"/>
        <v>1.1348200072680674E-3</v>
      </c>
      <c r="G1159" s="11">
        <f>B1159/MAX($B$2:B1159)-1</f>
        <v>-1.7659797235969332E-2</v>
      </c>
      <c r="H1159" s="11">
        <f>E1159/MAX($E$2:E1159)-1</f>
        <v>-2.163416752104852E-3</v>
      </c>
    </row>
    <row r="1160" spans="1:8" x14ac:dyDescent="0.25">
      <c r="A1160" s="1">
        <v>42227</v>
      </c>
      <c r="B1160" s="3">
        <v>80.251704000000004</v>
      </c>
      <c r="C1160" s="11">
        <f t="shared" si="55"/>
        <v>-1.3451501870338563E-3</v>
      </c>
      <c r="D1160" s="3">
        <v>110.139999</v>
      </c>
      <c r="E1160" s="58">
        <f t="shared" si="54"/>
        <v>11101.39999</v>
      </c>
      <c r="F1160" s="11">
        <f t="shared" si="56"/>
        <v>-1.2864695880602066E-3</v>
      </c>
      <c r="G1160" s="11">
        <f>B1160/MAX($B$2:B1160)-1</f>
        <v>-1.8981192343448305E-2</v>
      </c>
      <c r="H1160" s="11">
        <f>E1160/MAX($E$2:E1160)-1</f>
        <v>-3.4471031703071642E-3</v>
      </c>
    </row>
    <row r="1161" spans="1:8" x14ac:dyDescent="0.25">
      <c r="A1161" s="1">
        <v>42228</v>
      </c>
      <c r="B1161" s="3">
        <v>80.202563999999995</v>
      </c>
      <c r="C1161" s="11">
        <f t="shared" si="55"/>
        <v>-6.1232344673962805E-4</v>
      </c>
      <c r="D1161" s="3">
        <v>110.519997</v>
      </c>
      <c r="E1161" s="58">
        <f t="shared" si="54"/>
        <v>11105.19997</v>
      </c>
      <c r="F1161" s="11">
        <f t="shared" si="56"/>
        <v>3.4229736820786132E-4</v>
      </c>
      <c r="G1161" s="11">
        <f>B1161/MAX($B$2:B1161)-1</f>
        <v>-1.9581893161068953E-2</v>
      </c>
      <c r="H1161" s="11">
        <f>E1161/MAX($E$2:E1161)-1</f>
        <v>-3.1059857364423848E-3</v>
      </c>
    </row>
    <row r="1162" spans="1:8" x14ac:dyDescent="0.25">
      <c r="A1162" s="1">
        <v>42229</v>
      </c>
      <c r="B1162" s="3">
        <v>80.703770000000006</v>
      </c>
      <c r="C1162" s="11">
        <f t="shared" si="55"/>
        <v>6.2492515825305845E-3</v>
      </c>
      <c r="D1162" s="3">
        <v>110.339996</v>
      </c>
      <c r="E1162" s="58">
        <f t="shared" si="54"/>
        <v>11103.399960000001</v>
      </c>
      <c r="F1162" s="11">
        <f t="shared" si="56"/>
        <v>-1.6208713079112792E-4</v>
      </c>
      <c r="G1162" s="11">
        <f>B1162/MAX($B$2:B1162)-1</f>
        <v>-1.3455013755364176E-2</v>
      </c>
      <c r="H1162" s="11">
        <f>E1162/MAX($E$2:E1162)-1</f>
        <v>-3.267569426917194E-3</v>
      </c>
    </row>
    <row r="1163" spans="1:8" x14ac:dyDescent="0.25">
      <c r="A1163" s="1">
        <v>42230</v>
      </c>
      <c r="B1163" s="3">
        <v>80.831525999999997</v>
      </c>
      <c r="C1163" s="11">
        <f t="shared" si="55"/>
        <v>1.5830239405171637E-3</v>
      </c>
      <c r="D1163" s="3">
        <v>110.510002</v>
      </c>
      <c r="E1163" s="58">
        <f t="shared" si="54"/>
        <v>11105.10002</v>
      </c>
      <c r="F1163" s="11">
        <f t="shared" si="56"/>
        <v>1.5311166004320102E-4</v>
      </c>
      <c r="G1163" s="11">
        <f>B1163/MAX($B$2:B1163)-1</f>
        <v>-1.1893289423741682E-2</v>
      </c>
      <c r="H1163" s="11">
        <f>E1163/MAX($E$2:E1163)-1</f>
        <v>-3.1149580698532908E-3</v>
      </c>
    </row>
    <row r="1164" spans="1:8" x14ac:dyDescent="0.25">
      <c r="A1164" s="1">
        <v>42233</v>
      </c>
      <c r="B1164" s="3">
        <v>81.568590999999998</v>
      </c>
      <c r="C1164" s="11">
        <f t="shared" si="55"/>
        <v>9.1185337760418036E-3</v>
      </c>
      <c r="D1164" s="3">
        <v>111.43</v>
      </c>
      <c r="E1164" s="58">
        <f t="shared" si="54"/>
        <v>11114.3</v>
      </c>
      <c r="F1164" s="11">
        <f t="shared" si="56"/>
        <v>8.2844638800465427E-4</v>
      </c>
      <c r="G1164" s="11">
        <f>B1164/MAX($B$2:B1164)-1</f>
        <v>-2.883205009018508E-3</v>
      </c>
      <c r="H1164" s="11">
        <f>E1164/MAX($E$2:E1164)-1</f>
        <v>-2.2890922576104256E-3</v>
      </c>
    </row>
    <row r="1165" spans="1:8" x14ac:dyDescent="0.25">
      <c r="A1165" s="1">
        <v>42234</v>
      </c>
      <c r="B1165" s="3">
        <v>81.352384000000001</v>
      </c>
      <c r="C1165" s="11">
        <f t="shared" si="55"/>
        <v>-2.6506158479554605E-3</v>
      </c>
      <c r="D1165" s="3">
        <v>110.860001</v>
      </c>
      <c r="E1165" s="58">
        <f t="shared" si="54"/>
        <v>11108.60001</v>
      </c>
      <c r="F1165" s="11">
        <f t="shared" si="56"/>
        <v>-5.1285191150132368E-4</v>
      </c>
      <c r="G1165" s="11">
        <f>B1165/MAX($B$2:B1165)-1</f>
        <v>-5.5261785880841297E-3</v>
      </c>
      <c r="H1165" s="11">
        <f>E1165/MAX($E$2:E1165)-1</f>
        <v>-2.8007702037717852E-3</v>
      </c>
    </row>
    <row r="1166" spans="1:8" x14ac:dyDescent="0.25">
      <c r="A1166" s="1">
        <v>42235</v>
      </c>
      <c r="B1166" s="3">
        <v>81.165657999999993</v>
      </c>
      <c r="C1166" s="11">
        <f t="shared" si="55"/>
        <v>-2.295273854543799E-3</v>
      </c>
      <c r="D1166" s="3">
        <v>110.129997</v>
      </c>
      <c r="E1166" s="58">
        <f t="shared" si="54"/>
        <v>11101.29997</v>
      </c>
      <c r="F1166" s="11">
        <f t="shared" si="56"/>
        <v>-6.571521157867382E-4</v>
      </c>
      <c r="G1166" s="11">
        <f>B1166/MAX($B$2:B1166)-1</f>
        <v>-7.8087683493992532E-3</v>
      </c>
      <c r="H1166" s="11">
        <f>E1166/MAX($E$2:E1166)-1</f>
        <v>-3.456081787493348E-3</v>
      </c>
    </row>
    <row r="1167" spans="1:8" x14ac:dyDescent="0.25">
      <c r="A1167" s="1">
        <v>42236</v>
      </c>
      <c r="B1167" s="3">
        <v>80.015838000000002</v>
      </c>
      <c r="C1167" s="11">
        <f t="shared" si="55"/>
        <v>-1.4166336210814571E-2</v>
      </c>
      <c r="D1167" s="3">
        <v>107.08000199999999</v>
      </c>
      <c r="E1167" s="58">
        <f t="shared" si="54"/>
        <v>11070.800020000001</v>
      </c>
      <c r="F1167" s="11">
        <f t="shared" si="56"/>
        <v>-2.7474214805853448E-3</v>
      </c>
      <c r="G1167" s="11">
        <f>B1167/MAX($B$2:B1167)-1</f>
        <v>-2.1864482922383854E-2</v>
      </c>
      <c r="H1167" s="11">
        <f>E1167/MAX($E$2:E1167)-1</f>
        <v>-6.194007954737013E-3</v>
      </c>
    </row>
    <row r="1168" spans="1:8" x14ac:dyDescent="0.25">
      <c r="A1168" s="1">
        <v>42237</v>
      </c>
      <c r="B1168" s="3">
        <v>77.637574999999998</v>
      </c>
      <c r="C1168" s="11">
        <f t="shared" si="55"/>
        <v>-2.97224032072251E-2</v>
      </c>
      <c r="D1168" s="3">
        <v>102.400002</v>
      </c>
      <c r="E1168" s="58">
        <f t="shared" si="54"/>
        <v>11024.000019999999</v>
      </c>
      <c r="F1168" s="11">
        <f t="shared" si="56"/>
        <v>-4.2273367701931523E-3</v>
      </c>
      <c r="G1168" s="11">
        <f>B1168/MAX($B$2:B1168)-1</f>
        <v>-5.0937021152272277E-2</v>
      </c>
      <c r="H1168" s="11">
        <f>E1168/MAX($E$2:E1168)-1</f>
        <v>-1.0395160567348238E-2</v>
      </c>
    </row>
    <row r="1169" spans="1:8" x14ac:dyDescent="0.25">
      <c r="A1169" s="1">
        <v>42240</v>
      </c>
      <c r="B1169" s="3">
        <v>75.426378</v>
      </c>
      <c r="C1169" s="11">
        <f t="shared" si="55"/>
        <v>-2.8481015796796828E-2</v>
      </c>
      <c r="D1169" s="3">
        <v>98.459998999999996</v>
      </c>
      <c r="E1169" s="58">
        <f t="shared" si="54"/>
        <v>10984.599990000001</v>
      </c>
      <c r="F1169" s="11">
        <f t="shared" si="56"/>
        <v>-3.5740230341544284E-3</v>
      </c>
      <c r="G1169" s="11">
        <f>B1169/MAX($B$2:B1169)-1</f>
        <v>-7.7967298844989541E-2</v>
      </c>
      <c r="H1169" s="11">
        <f>E1169/MAX($E$2:E1169)-1</f>
        <v>-1.3932031058191185E-2</v>
      </c>
    </row>
    <row r="1170" spans="1:8" x14ac:dyDescent="0.25">
      <c r="A1170" s="1">
        <v>42241</v>
      </c>
      <c r="B1170" s="3">
        <v>73.726209999999995</v>
      </c>
      <c r="C1170" s="11">
        <f t="shared" si="55"/>
        <v>-2.2540761535705785E-2</v>
      </c>
      <c r="D1170" s="3">
        <v>98.089995999999999</v>
      </c>
      <c r="E1170" s="58">
        <f t="shared" si="54"/>
        <v>10980.899960000001</v>
      </c>
      <c r="F1170" s="11">
        <f t="shared" si="56"/>
        <v>-3.3683793705445339E-4</v>
      </c>
      <c r="G1170" s="11">
        <f>B1170/MAX($B$2:B1170)-1</f>
        <v>-9.8750618089847308E-2</v>
      </c>
      <c r="H1170" s="11">
        <f>E1170/MAX($E$2:E1170)-1</f>
        <v>-1.4264176158645059E-2</v>
      </c>
    </row>
    <row r="1171" spans="1:8" x14ac:dyDescent="0.25">
      <c r="A1171" s="1">
        <v>42242</v>
      </c>
      <c r="B1171" s="3">
        <v>75.298623000000006</v>
      </c>
      <c r="C1171" s="11">
        <f t="shared" si="55"/>
        <v>2.132773405821365E-2</v>
      </c>
      <c r="D1171" s="3">
        <v>103.029999</v>
      </c>
      <c r="E1171" s="58">
        <f t="shared" si="54"/>
        <v>11030.29999</v>
      </c>
      <c r="F1171" s="11">
        <f t="shared" si="56"/>
        <v>4.4987232540090348E-3</v>
      </c>
      <c r="G1171" s="11">
        <f>B1171/MAX($B$2:B1171)-1</f>
        <v>-7.9529010952338108E-2</v>
      </c>
      <c r="H1171" s="11">
        <f>E1171/MAX($E$2:E1171)-1</f>
        <v>-9.8296234856202203E-3</v>
      </c>
    </row>
    <row r="1172" spans="1:8" x14ac:dyDescent="0.25">
      <c r="A1172" s="1">
        <v>42243</v>
      </c>
      <c r="B1172" s="3">
        <v>75.731029000000007</v>
      </c>
      <c r="C1172" s="11">
        <f t="shared" si="55"/>
        <v>5.7425485722361787E-3</v>
      </c>
      <c r="D1172" s="3">
        <v>105.639999</v>
      </c>
      <c r="E1172" s="58">
        <f t="shared" si="54"/>
        <v>11056.39999</v>
      </c>
      <c r="F1172" s="11">
        <f t="shared" si="56"/>
        <v>2.3662094434115538E-3</v>
      </c>
      <c r="G1172" s="11">
        <f>B1172/MAX($B$2:B1172)-1</f>
        <v>-7.424316158839761E-2</v>
      </c>
      <c r="H1172" s="11">
        <f>E1172/MAX($E$2:E1172)-1</f>
        <v>-7.4866729901255091E-3</v>
      </c>
    </row>
    <row r="1173" spans="1:8" x14ac:dyDescent="0.25">
      <c r="A1173" s="1">
        <v>42244</v>
      </c>
      <c r="B1173" s="3">
        <v>75.780169999999998</v>
      </c>
      <c r="C1173" s="11">
        <f t="shared" si="55"/>
        <v>6.4888858171980809E-4</v>
      </c>
      <c r="D1173" s="3">
        <v>105.620003</v>
      </c>
      <c r="E1173" s="58">
        <f t="shared" si="54"/>
        <v>11056.20003</v>
      </c>
      <c r="F1173" s="11">
        <f t="shared" si="56"/>
        <v>-1.8085452785786841E-5</v>
      </c>
      <c r="G1173" s="11">
        <f>B1173/MAX($B$2:B1173)-1</f>
        <v>-7.364244854650337E-2</v>
      </c>
      <c r="H1173" s="11">
        <f>E1173/MAX($E$2:E1173)-1</f>
        <v>-7.5046230430404481E-3</v>
      </c>
    </row>
    <row r="1174" spans="1:8" x14ac:dyDescent="0.25">
      <c r="A1174" s="1">
        <v>42247</v>
      </c>
      <c r="B1174" s="3">
        <v>75.406726000000006</v>
      </c>
      <c r="C1174" s="11">
        <f t="shared" si="55"/>
        <v>-4.9279910562353198E-3</v>
      </c>
      <c r="D1174" s="3">
        <v>104.30999799999999</v>
      </c>
      <c r="E1174" s="58">
        <f t="shared" si="54"/>
        <v>11043.099979999999</v>
      </c>
      <c r="F1174" s="11">
        <f t="shared" si="56"/>
        <v>-1.1848600752930589E-3</v>
      </c>
      <c r="G1174" s="11">
        <f>B1174/MAX($B$2:B1174)-1</f>
        <v>-7.8207530274942205E-2</v>
      </c>
      <c r="H1174" s="11">
        <f>E1174/MAX($E$2:E1174)-1</f>
        <v>-8.6805911901096655E-3</v>
      </c>
    </row>
    <row r="1175" spans="1:8" x14ac:dyDescent="0.25">
      <c r="A1175" s="1">
        <v>42248</v>
      </c>
      <c r="B1175" s="3">
        <v>74.109491000000006</v>
      </c>
      <c r="C1175" s="11">
        <f t="shared" si="55"/>
        <v>-1.7203173626713357E-2</v>
      </c>
      <c r="D1175" s="3">
        <v>101.050003</v>
      </c>
      <c r="E1175" s="58">
        <f t="shared" si="54"/>
        <v>11010.500029999999</v>
      </c>
      <c r="F1175" s="11">
        <f t="shared" si="56"/>
        <v>-2.9520650957648767E-3</v>
      </c>
      <c r="G1175" s="11">
        <f>B1175/MAX($B$2:B1175)-1</f>
        <v>-9.4065286179419338E-2</v>
      </c>
      <c r="H1175" s="11">
        <f>E1175/MAX($E$2:E1175)-1</f>
        <v>-1.1607030615611635E-2</v>
      </c>
    </row>
    <row r="1176" spans="1:8" x14ac:dyDescent="0.25">
      <c r="A1176" s="1">
        <v>42249</v>
      </c>
      <c r="B1176" s="3">
        <v>75.288792999999998</v>
      </c>
      <c r="C1176" s="11">
        <f t="shared" si="55"/>
        <v>1.5912968556213571E-2</v>
      </c>
      <c r="D1176" s="3">
        <v>103.900002</v>
      </c>
      <c r="E1176" s="58">
        <f t="shared" si="54"/>
        <v>11039.000019999999</v>
      </c>
      <c r="F1176" s="11">
        <f t="shared" si="56"/>
        <v>2.5884373936103842E-3</v>
      </c>
      <c r="G1176" s="11">
        <f>B1176/MAX($B$2:B1176)-1</f>
        <v>-7.9649175564410091E-2</v>
      </c>
      <c r="H1176" s="11">
        <f>E1176/MAX($E$2:E1176)-1</f>
        <v>-9.0486372940754567E-3</v>
      </c>
    </row>
    <row r="1177" spans="1:8" x14ac:dyDescent="0.25">
      <c r="A1177" s="1">
        <v>42250</v>
      </c>
      <c r="B1177" s="3">
        <v>75.622926000000007</v>
      </c>
      <c r="C1177" s="11">
        <f t="shared" si="55"/>
        <v>4.4380177538509407E-3</v>
      </c>
      <c r="D1177" s="3">
        <v>103.389999</v>
      </c>
      <c r="E1177" s="58">
        <f t="shared" si="54"/>
        <v>11033.89999</v>
      </c>
      <c r="F1177" s="11">
        <f t="shared" si="56"/>
        <v>-4.6200108621791689E-4</v>
      </c>
      <c r="G1177" s="11">
        <f>B1177/MAX($B$2:B1177)-1</f>
        <v>-7.5564642265793514E-2</v>
      </c>
      <c r="H1177" s="11">
        <f>E1177/MAX($E$2:E1177)-1</f>
        <v>-9.5064579000346816E-3</v>
      </c>
    </row>
    <row r="1178" spans="1:8" x14ac:dyDescent="0.25">
      <c r="A1178" s="1">
        <v>42251</v>
      </c>
      <c r="B1178" s="3">
        <v>74.463275999999993</v>
      </c>
      <c r="C1178" s="11">
        <f t="shared" si="55"/>
        <v>-1.5334635425241458E-2</v>
      </c>
      <c r="D1178" s="3">
        <v>102.160004</v>
      </c>
      <c r="E1178" s="58">
        <f t="shared" si="54"/>
        <v>11021.600039999999</v>
      </c>
      <c r="F1178" s="11">
        <f t="shared" si="56"/>
        <v>-1.1147418420638174E-3</v>
      </c>
      <c r="G1178" s="11">
        <f>B1178/MAX($B$2:B1178)-1</f>
        <v>-8.9740521450850319E-2</v>
      </c>
      <c r="H1178" s="11">
        <f>E1178/MAX($E$2:E1178)-1</f>
        <v>-1.0610602495707555E-2</v>
      </c>
    </row>
    <row r="1179" spans="1:8" x14ac:dyDescent="0.25">
      <c r="A1179" s="1">
        <v>42255</v>
      </c>
      <c r="B1179" s="3">
        <v>76.330510000000004</v>
      </c>
      <c r="C1179" s="11">
        <f t="shared" si="55"/>
        <v>2.5075904530442773E-2</v>
      </c>
      <c r="D1179" s="3">
        <v>105.040001</v>
      </c>
      <c r="E1179" s="58">
        <f t="shared" si="54"/>
        <v>11050.400009999999</v>
      </c>
      <c r="F1179" s="11">
        <f t="shared" si="56"/>
        <v>2.6130480053239195E-3</v>
      </c>
      <c r="G1179" s="11">
        <f>B1179/MAX($B$2:B1179)-1</f>
        <v>-6.6914941668821171E-2</v>
      </c>
      <c r="H1179" s="11">
        <f>E1179/MAX($E$2:E1179)-1</f>
        <v>-8.0252805040703645E-3</v>
      </c>
    </row>
    <row r="1180" spans="1:8" x14ac:dyDescent="0.25">
      <c r="A1180" s="1">
        <v>42256</v>
      </c>
      <c r="B1180" s="3">
        <v>74.708963999999995</v>
      </c>
      <c r="C1180" s="11">
        <f t="shared" si="55"/>
        <v>-2.1243746439005964E-2</v>
      </c>
      <c r="D1180" s="3">
        <v>103.860001</v>
      </c>
      <c r="E1180" s="58">
        <f t="shared" si="54"/>
        <v>11038.60001</v>
      </c>
      <c r="F1180" s="11">
        <f t="shared" si="56"/>
        <v>-1.0678346475531137E-3</v>
      </c>
      <c r="G1180" s="11">
        <f>B1180/MAX($B$2:B1180)-1</f>
        <v>-8.6737164054033866E-2</v>
      </c>
      <c r="H1180" s="11">
        <f>E1180/MAX($E$2:E1180)-1</f>
        <v>-9.0845454790448033E-3</v>
      </c>
    </row>
    <row r="1181" spans="1:8" x14ac:dyDescent="0.25">
      <c r="A1181" s="1">
        <v>42257</v>
      </c>
      <c r="B1181" s="3">
        <v>75.114453999999995</v>
      </c>
      <c r="C1181" s="11">
        <f t="shared" si="55"/>
        <v>5.4275950072069047E-3</v>
      </c>
      <c r="D1181" s="3">
        <v>104.989998</v>
      </c>
      <c r="E1181" s="58">
        <f t="shared" si="54"/>
        <v>11049.89998</v>
      </c>
      <c r="F1181" s="11">
        <f t="shared" si="56"/>
        <v>1.0236778205355073E-3</v>
      </c>
      <c r="G1181" s="11">
        <f>B1181/MAX($B$2:B1181)-1</f>
        <v>-8.1780343245385856E-2</v>
      </c>
      <c r="H1181" s="11">
        <f>E1181/MAX($E$2:E1181)-1</f>
        <v>-8.070167306225895E-3</v>
      </c>
    </row>
    <row r="1182" spans="1:8" x14ac:dyDescent="0.25">
      <c r="A1182" s="1">
        <v>42258</v>
      </c>
      <c r="B1182" s="3">
        <v>75.608953</v>
      </c>
      <c r="C1182" s="11">
        <f t="shared" si="55"/>
        <v>6.5832735734191019E-3</v>
      </c>
      <c r="D1182" s="3">
        <v>105.57</v>
      </c>
      <c r="E1182" s="58">
        <f t="shared" si="54"/>
        <v>11055.7</v>
      </c>
      <c r="F1182" s="11">
        <f t="shared" si="56"/>
        <v>5.2489343889975976E-4</v>
      </c>
      <c r="G1182" s="11">
        <f>B1182/MAX($B$2:B1182)-1</f>
        <v>-7.573545204447929E-2</v>
      </c>
      <c r="H1182" s="11">
        <f>E1182/MAX($E$2:E1182)-1</f>
        <v>-7.5495098451959786E-3</v>
      </c>
    </row>
    <row r="1183" spans="1:8" x14ac:dyDescent="0.25">
      <c r="A1183" s="1">
        <v>42261</v>
      </c>
      <c r="B1183" s="3">
        <v>75.361703000000006</v>
      </c>
      <c r="C1183" s="11">
        <f t="shared" si="55"/>
        <v>-3.270115379060916E-3</v>
      </c>
      <c r="D1183" s="3">
        <v>105.25</v>
      </c>
      <c r="E1183" s="58">
        <f t="shared" si="54"/>
        <v>11052.5</v>
      </c>
      <c r="F1183" s="11">
        <f t="shared" si="56"/>
        <v>-2.8944345450769533E-4</v>
      </c>
      <c r="G1183" s="11">
        <f>B1183/MAX($B$2:B1183)-1</f>
        <v>-7.875790375706937E-2</v>
      </c>
      <c r="H1183" s="11">
        <f>E1183/MAX($E$2:E1183)-1</f>
        <v>-7.8367681434942105E-3</v>
      </c>
    </row>
    <row r="1184" spans="1:8" x14ac:dyDescent="0.25">
      <c r="A1184" s="1">
        <v>42262</v>
      </c>
      <c r="B1184" s="3">
        <v>75.955108999999993</v>
      </c>
      <c r="C1184" s="11">
        <f t="shared" si="55"/>
        <v>7.8741054989161716E-3</v>
      </c>
      <c r="D1184" s="3">
        <v>106.489998</v>
      </c>
      <c r="E1184" s="58">
        <f t="shared" si="54"/>
        <v>11064.89998</v>
      </c>
      <c r="F1184" s="11">
        <f t="shared" si="56"/>
        <v>1.1219163085274954E-3</v>
      </c>
      <c r="G1184" s="11">
        <f>B1184/MAX($B$2:B1184)-1</f>
        <v>-7.1503946301209931E-2</v>
      </c>
      <c r="H1184" s="11">
        <f>E1184/MAX($E$2:E1184)-1</f>
        <v>-6.7236440329531133E-3</v>
      </c>
    </row>
    <row r="1185" spans="1:8" x14ac:dyDescent="0.25">
      <c r="A1185" s="1">
        <v>42263</v>
      </c>
      <c r="B1185" s="3">
        <v>76.410047000000006</v>
      </c>
      <c r="C1185" s="11">
        <f t="shared" si="55"/>
        <v>5.9895641779674456E-3</v>
      </c>
      <c r="D1185" s="3">
        <v>107.089996</v>
      </c>
      <c r="E1185" s="58">
        <f t="shared" si="54"/>
        <v>11070.899960000001</v>
      </c>
      <c r="F1185" s="11">
        <f t="shared" si="56"/>
        <v>5.4225343300396518E-4</v>
      </c>
      <c r="G1185" s="11">
        <f>B1185/MAX($B$2:B1185)-1</f>
        <v>-6.5942659598591469E-2</v>
      </c>
      <c r="H1185" s="11">
        <f>E1185/MAX($E$2:E1185)-1</f>
        <v>-6.1850365190082579E-3</v>
      </c>
    </row>
    <row r="1186" spans="1:8" x14ac:dyDescent="0.25">
      <c r="A1186" s="1">
        <v>42264</v>
      </c>
      <c r="B1186" s="3">
        <v>76.953992</v>
      </c>
      <c r="C1186" s="11">
        <f t="shared" si="55"/>
        <v>7.1187627983005123E-3</v>
      </c>
      <c r="D1186" s="3">
        <v>107.129997</v>
      </c>
      <c r="E1186" s="58">
        <f t="shared" si="54"/>
        <v>11071.29997</v>
      </c>
      <c r="F1186" s="11">
        <f t="shared" si="56"/>
        <v>3.6131660609765238E-5</v>
      </c>
      <c r="G1186" s="11">
        <f>B1186/MAX($B$2:B1186)-1</f>
        <v>-5.9293326952262415E-2</v>
      </c>
      <c r="H1186" s="11">
        <f>E1186/MAX($E$2:E1186)-1</f>
        <v>-6.1491283340389113E-3</v>
      </c>
    </row>
    <row r="1187" spans="1:8" x14ac:dyDescent="0.25">
      <c r="A1187" s="1">
        <v>42265</v>
      </c>
      <c r="B1187" s="3">
        <v>76.380377999999993</v>
      </c>
      <c r="C1187" s="11">
        <f t="shared" si="55"/>
        <v>-7.4539862727330151E-3</v>
      </c>
      <c r="D1187" s="3">
        <v>105.349998</v>
      </c>
      <c r="E1187" s="58">
        <f t="shared" si="54"/>
        <v>11053.499980000001</v>
      </c>
      <c r="F1187" s="11">
        <f t="shared" si="56"/>
        <v>-1.6077597073724239E-3</v>
      </c>
      <c r="G1187" s="11">
        <f>B1187/MAX($B$2:B1187)-1</f>
        <v>-6.6305341579828592E-2</v>
      </c>
      <c r="H1187" s="11">
        <f>E1187/MAX($E$2:E1187)-1</f>
        <v>-7.7470017206403563E-3</v>
      </c>
    </row>
    <row r="1188" spans="1:8" x14ac:dyDescent="0.25">
      <c r="A1188" s="1">
        <v>42268</v>
      </c>
      <c r="B1188" s="3">
        <v>77.201241999999993</v>
      </c>
      <c r="C1188" s="11">
        <f t="shared" si="55"/>
        <v>1.0747053385884007E-2</v>
      </c>
      <c r="D1188" s="3">
        <v>105.68</v>
      </c>
      <c r="E1188" s="58">
        <f t="shared" si="54"/>
        <v>11056.8</v>
      </c>
      <c r="F1188" s="11">
        <f t="shared" si="56"/>
        <v>2.9854978115255465E-4</v>
      </c>
      <c r="G1188" s="11">
        <f>B1188/MAX($B$2:B1188)-1</f>
        <v>-5.6270875239672336E-2</v>
      </c>
      <c r="H1188" s="11">
        <f>E1188/MAX($E$2:E1188)-1</f>
        <v>-7.4507648051561626E-3</v>
      </c>
    </row>
    <row r="1189" spans="1:8" x14ac:dyDescent="0.25">
      <c r="A1189" s="1">
        <v>42269</v>
      </c>
      <c r="B1189" s="3">
        <v>76.410047000000006</v>
      </c>
      <c r="C1189" s="11">
        <f t="shared" si="55"/>
        <v>-1.0248475018057193E-2</v>
      </c>
      <c r="D1189" s="3">
        <v>104.099998</v>
      </c>
      <c r="E1189" s="58">
        <f t="shared" si="54"/>
        <v>11040.999980000001</v>
      </c>
      <c r="F1189" s="11">
        <f t="shared" si="56"/>
        <v>-1.4289866869255814E-3</v>
      </c>
      <c r="G1189" s="11">
        <f>B1189/MAX($B$2:B1189)-1</f>
        <v>-6.5942659598591469E-2</v>
      </c>
      <c r="H1189" s="11">
        <f>E1189/MAX($E$2:E1189)-1</f>
        <v>-8.8691044483677484E-3</v>
      </c>
    </row>
    <row r="1190" spans="1:8" x14ac:dyDescent="0.25">
      <c r="A1190" s="1">
        <v>42270</v>
      </c>
      <c r="B1190" s="3">
        <v>76.775971999999996</v>
      </c>
      <c r="C1190" s="11">
        <f t="shared" si="55"/>
        <v>4.7889644669370512E-3</v>
      </c>
      <c r="D1190" s="3">
        <v>104.18</v>
      </c>
      <c r="E1190" s="58">
        <f t="shared" si="54"/>
        <v>11041.8</v>
      </c>
      <c r="F1190" s="11">
        <f t="shared" si="56"/>
        <v>7.2459016524585403E-5</v>
      </c>
      <c r="G1190" s="11">
        <f>B1190/MAX($B$2:B1190)-1</f>
        <v>-6.1469492185327379E-2</v>
      </c>
      <c r="H1190" s="11">
        <f>E1190/MAX($E$2:E1190)-1</f>
        <v>-8.7972880784289442E-3</v>
      </c>
    </row>
    <row r="1191" spans="1:8" x14ac:dyDescent="0.25">
      <c r="A1191" s="1">
        <v>42271</v>
      </c>
      <c r="B1191" s="3">
        <v>76.963883999999993</v>
      </c>
      <c r="C1191" s="11">
        <f t="shared" si="55"/>
        <v>2.4475365808458564E-3</v>
      </c>
      <c r="D1191" s="3">
        <v>103.800003</v>
      </c>
      <c r="E1191" s="58">
        <f t="shared" si="54"/>
        <v>11038.000029999999</v>
      </c>
      <c r="F1191" s="11">
        <f t="shared" si="56"/>
        <v>-3.4414407071311115E-4</v>
      </c>
      <c r="G1191" s="11">
        <f>B1191/MAX($B$2:B1191)-1</f>
        <v>-5.9172404435211212E-2</v>
      </c>
      <c r="H1191" s="11">
        <f>E1191/MAX($E$2:E1191)-1</f>
        <v>-9.1384046146114617E-3</v>
      </c>
    </row>
    <row r="1192" spans="1:8" x14ac:dyDescent="0.25">
      <c r="A1192" s="1">
        <v>42272</v>
      </c>
      <c r="B1192" s="3">
        <v>77.349592999999999</v>
      </c>
      <c r="C1192" s="11">
        <f t="shared" si="55"/>
        <v>5.0115584083569075E-3</v>
      </c>
      <c r="D1192" s="3">
        <v>102.91999800000001</v>
      </c>
      <c r="E1192" s="58">
        <f t="shared" si="54"/>
        <v>11029.199979999999</v>
      </c>
      <c r="F1192" s="11">
        <f t="shared" si="56"/>
        <v>-7.9725040551570185E-4</v>
      </c>
      <c r="G1192" s="11">
        <f>B1192/MAX($B$2:B1192)-1</f>
        <v>-5.4457391987844272E-2</v>
      </c>
      <c r="H1192" s="11">
        <f>E1192/MAX($E$2:E1192)-1</f>
        <v>-9.9283694233424091E-3</v>
      </c>
    </row>
    <row r="1193" spans="1:8" x14ac:dyDescent="0.25">
      <c r="A1193" s="1">
        <v>42275</v>
      </c>
      <c r="B1193" s="3">
        <v>76.340817999999999</v>
      </c>
      <c r="C1193" s="11">
        <f t="shared" si="55"/>
        <v>-1.3041762223622818E-2</v>
      </c>
      <c r="D1193" s="3">
        <v>99.989998</v>
      </c>
      <c r="E1193" s="58">
        <f t="shared" si="54"/>
        <v>10999.89998</v>
      </c>
      <c r="F1193" s="11">
        <f t="shared" si="56"/>
        <v>-2.6565843445699564E-3</v>
      </c>
      <c r="G1193" s="11">
        <f>B1193/MAX($B$2:B1193)-1</f>
        <v>-6.6788933853842991E-2</v>
      </c>
      <c r="H1193" s="11">
        <f>E1193/MAX($E$2:E1193)-1</f>
        <v>-1.2558578217135241E-2</v>
      </c>
    </row>
    <row r="1194" spans="1:8" x14ac:dyDescent="0.25">
      <c r="A1194" s="1">
        <v>42276</v>
      </c>
      <c r="B1194" s="3">
        <v>77.379261999999997</v>
      </c>
      <c r="C1194" s="11">
        <f t="shared" si="55"/>
        <v>1.3602736088051851E-2</v>
      </c>
      <c r="D1194" s="3">
        <v>99.470000999999996</v>
      </c>
      <c r="E1194" s="58">
        <f t="shared" si="54"/>
        <v>10994.70001</v>
      </c>
      <c r="F1194" s="11">
        <f t="shared" si="56"/>
        <v>-4.7272884384896619E-4</v>
      </c>
      <c r="G1194" s="11">
        <f>B1194/MAX($B$2:B1194)-1</f>
        <v>-5.4094710006607261E-2</v>
      </c>
      <c r="H1194" s="11">
        <f>E1194/MAX($E$2:E1194)-1</f>
        <v>-1.3025370258823221E-2</v>
      </c>
    </row>
    <row r="1195" spans="1:8" x14ac:dyDescent="0.25">
      <c r="A1195" s="1">
        <v>42277</v>
      </c>
      <c r="B1195" s="3">
        <v>78.180356000000003</v>
      </c>
      <c r="C1195" s="11">
        <f t="shared" si="55"/>
        <v>1.0352825541293043E-2</v>
      </c>
      <c r="D1195" s="3">
        <v>101.760002</v>
      </c>
      <c r="E1195" s="58">
        <f t="shared" si="54"/>
        <v>11017.60002</v>
      </c>
      <c r="F1195" s="11">
        <f t="shared" si="56"/>
        <v>2.0828226308285953E-3</v>
      </c>
      <c r="G1195" s="11">
        <f>B1195/MAX($B$2:B1195)-1</f>
        <v>-4.4301917560719439E-2</v>
      </c>
      <c r="H1195" s="11">
        <f>E1195/MAX($E$2:E1195)-1</f>
        <v>-1.0969677163944591E-2</v>
      </c>
    </row>
    <row r="1196" spans="1:8" x14ac:dyDescent="0.25">
      <c r="A1196" s="1">
        <v>42278</v>
      </c>
      <c r="B1196" s="3">
        <v>78.348483999999999</v>
      </c>
      <c r="C1196" s="11">
        <f t="shared" si="55"/>
        <v>2.1505146382295296E-3</v>
      </c>
      <c r="D1196" s="3">
        <v>102.220001</v>
      </c>
      <c r="E1196" s="58">
        <f t="shared" si="54"/>
        <v>11022.20001</v>
      </c>
      <c r="F1196" s="11">
        <f t="shared" si="56"/>
        <v>4.1751288771151235E-4</v>
      </c>
      <c r="G1196" s="11">
        <f>B1196/MAX($B$2:B1196)-1</f>
        <v>-4.22466748447059E-2</v>
      </c>
      <c r="H1196" s="11">
        <f>E1196/MAX($E$2:E1196)-1</f>
        <v>-1.0556744257823047E-2</v>
      </c>
    </row>
    <row r="1197" spans="1:8" x14ac:dyDescent="0.25">
      <c r="A1197" s="1">
        <v>42279</v>
      </c>
      <c r="B1197" s="3">
        <v>78.694631999999999</v>
      </c>
      <c r="C1197" s="11">
        <f t="shared" si="55"/>
        <v>4.4180561298416375E-3</v>
      </c>
      <c r="D1197" s="3">
        <v>104.010002</v>
      </c>
      <c r="E1197" s="58">
        <f t="shared" si="54"/>
        <v>11040.10002</v>
      </c>
      <c r="F1197" s="11">
        <f t="shared" si="56"/>
        <v>1.6239961154542125E-3</v>
      </c>
      <c r="G1197" s="11">
        <f>B1197/MAX($B$2:B1197)-1</f>
        <v>-3.8015266895627398E-2</v>
      </c>
      <c r="H1197" s="11">
        <f>E1197/MAX($E$2:E1197)-1</f>
        <v>-8.9498922540354187E-3</v>
      </c>
    </row>
    <row r="1198" spans="1:8" x14ac:dyDescent="0.25">
      <c r="A1198" s="1">
        <v>42282</v>
      </c>
      <c r="B1198" s="3">
        <v>81.661627999999993</v>
      </c>
      <c r="C1198" s="11">
        <f t="shared" si="55"/>
        <v>3.7702647875651731E-2</v>
      </c>
      <c r="D1198" s="3">
        <v>105.5</v>
      </c>
      <c r="E1198" s="58">
        <f t="shared" si="54"/>
        <v>11055</v>
      </c>
      <c r="F1198" s="11">
        <f t="shared" si="56"/>
        <v>1.3496236422684278E-3</v>
      </c>
      <c r="G1198" s="11">
        <f>B1198/MAX($B$2:B1198)-1</f>
        <v>-1.7458952416403717E-3</v>
      </c>
      <c r="H1198" s="11">
        <f>E1198/MAX($E$2:E1198)-1</f>
        <v>-7.6123475979488209E-3</v>
      </c>
    </row>
    <row r="1199" spans="1:8" x14ac:dyDescent="0.25">
      <c r="A1199" s="1">
        <v>42283</v>
      </c>
      <c r="B1199" s="3">
        <v>81.058338000000006</v>
      </c>
      <c r="C1199" s="11">
        <f t="shared" si="55"/>
        <v>-7.3876802945930381E-3</v>
      </c>
      <c r="D1199" s="3">
        <v>105</v>
      </c>
      <c r="E1199" s="58">
        <f t="shared" si="54"/>
        <v>11050</v>
      </c>
      <c r="F1199" s="11">
        <f t="shared" si="56"/>
        <v>-4.5228403437358661E-4</v>
      </c>
      <c r="G1199" s="11">
        <f>B1199/MAX($B$2:B1199)-1</f>
        <v>-9.1206774203603791E-3</v>
      </c>
      <c r="H1199" s="11">
        <f>E1199/MAX($E$2:E1199)-1</f>
        <v>-8.0611886890397111E-3</v>
      </c>
    </row>
    <row r="1200" spans="1:8" x14ac:dyDescent="0.25">
      <c r="A1200" s="1">
        <v>42284</v>
      </c>
      <c r="B1200" s="3">
        <v>82.195688000000004</v>
      </c>
      <c r="C1200" s="11">
        <f t="shared" si="55"/>
        <v>1.4031252404903711E-2</v>
      </c>
      <c r="D1200" s="3">
        <v>105.629997</v>
      </c>
      <c r="E1200" s="58">
        <f t="shared" si="54"/>
        <v>11056.29997</v>
      </c>
      <c r="F1200" s="11">
        <f t="shared" si="56"/>
        <v>5.701330316742109E-4</v>
      </c>
      <c r="G1200" s="11">
        <f>B1200/MAX($B$2:B1200)-1</f>
        <v>0</v>
      </c>
      <c r="H1200" s="11">
        <f>E1200/MAX($E$2:E1200)-1</f>
        <v>-7.495651607311693E-3</v>
      </c>
    </row>
    <row r="1201" spans="1:8" x14ac:dyDescent="0.25">
      <c r="A1201" s="1">
        <v>42285</v>
      </c>
      <c r="B1201" s="3">
        <v>82.680295999999998</v>
      </c>
      <c r="C1201" s="11">
        <f t="shared" si="55"/>
        <v>5.8957837301634895E-3</v>
      </c>
      <c r="D1201" s="3">
        <v>106.050003</v>
      </c>
      <c r="E1201" s="58">
        <f t="shared" si="54"/>
        <v>11060.500029999999</v>
      </c>
      <c r="F1201" s="11">
        <f t="shared" si="56"/>
        <v>3.7987934583862522E-4</v>
      </c>
      <c r="G1201" s="11">
        <f>B1201/MAX($B$2:B1201)-1</f>
        <v>0</v>
      </c>
      <c r="H1201" s="11">
        <f>E1201/MAX($E$2:E1201)-1</f>
        <v>-7.1186197047022892E-3</v>
      </c>
    </row>
    <row r="1202" spans="1:8" x14ac:dyDescent="0.25">
      <c r="A1202" s="1">
        <v>42286</v>
      </c>
      <c r="B1202" s="3">
        <v>82.779194000000004</v>
      </c>
      <c r="C1202" s="11">
        <f t="shared" si="55"/>
        <v>1.1961495638574573E-3</v>
      </c>
      <c r="D1202" s="3">
        <v>106.529999</v>
      </c>
      <c r="E1202" s="58">
        <f t="shared" si="54"/>
        <v>11065.29999</v>
      </c>
      <c r="F1202" s="11">
        <f t="shared" si="56"/>
        <v>4.3397314651065402E-4</v>
      </c>
      <c r="G1202" s="11">
        <f>B1202/MAX($B$2:B1202)-1</f>
        <v>0</v>
      </c>
      <c r="H1202" s="11">
        <f>E1202/MAX($E$2:E1202)-1</f>
        <v>-6.6877358479836557E-3</v>
      </c>
    </row>
    <row r="1203" spans="1:8" x14ac:dyDescent="0.25">
      <c r="A1203" s="1">
        <v>42289</v>
      </c>
      <c r="B1203" s="3">
        <v>83.105564999999999</v>
      </c>
      <c r="C1203" s="11">
        <f t="shared" si="55"/>
        <v>3.9426694587047393E-3</v>
      </c>
      <c r="D1203" s="3">
        <v>106.790001</v>
      </c>
      <c r="E1203" s="58">
        <f t="shared" si="54"/>
        <v>11067.900009999999</v>
      </c>
      <c r="F1203" s="11">
        <f t="shared" si="56"/>
        <v>2.3497058392900008E-4</v>
      </c>
      <c r="G1203" s="11">
        <f>B1203/MAX($B$2:B1203)-1</f>
        <v>0</v>
      </c>
      <c r="H1203" s="11">
        <f>E1203/MAX($E$2:E1203)-1</f>
        <v>-6.4543366852520823E-3</v>
      </c>
    </row>
    <row r="1204" spans="1:8" x14ac:dyDescent="0.25">
      <c r="A1204" s="1">
        <v>42290</v>
      </c>
      <c r="B1204" s="3">
        <v>82.680295999999998</v>
      </c>
      <c r="C1204" s="11">
        <f t="shared" si="55"/>
        <v>-5.1172144729417354E-3</v>
      </c>
      <c r="D1204" s="3">
        <v>106.099998</v>
      </c>
      <c r="E1204" s="58">
        <f t="shared" si="54"/>
        <v>11060.999980000001</v>
      </c>
      <c r="F1204" s="11">
        <f t="shared" si="56"/>
        <v>-6.2342720785014385E-4</v>
      </c>
      <c r="G1204" s="11">
        <f>B1204/MAX($B$2:B1204)-1</f>
        <v>-5.1172144729417779E-3</v>
      </c>
      <c r="H1204" s="11">
        <f>E1204/MAX($E$2:E1204)-1</f>
        <v>-7.0737400840039655E-3</v>
      </c>
    </row>
    <row r="1205" spans="1:8" x14ac:dyDescent="0.25">
      <c r="A1205" s="1">
        <v>42291</v>
      </c>
      <c r="B1205" s="3">
        <v>81.889100999999997</v>
      </c>
      <c r="C1205" s="11">
        <f t="shared" si="55"/>
        <v>-9.5693295534404216E-3</v>
      </c>
      <c r="D1205" s="3">
        <v>105.93</v>
      </c>
      <c r="E1205" s="58">
        <f t="shared" si="54"/>
        <v>11059.3</v>
      </c>
      <c r="F1205" s="11">
        <f t="shared" si="56"/>
        <v>-1.5369134825739624E-4</v>
      </c>
      <c r="G1205" s="11">
        <f>B1205/MAX($B$2:B1205)-1</f>
        <v>-1.4637575714694928E-2</v>
      </c>
      <c r="H1205" s="11">
        <f>E1205/MAX($E$2:E1205)-1</f>
        <v>-7.226344259610662E-3</v>
      </c>
    </row>
    <row r="1206" spans="1:8" x14ac:dyDescent="0.25">
      <c r="A1206" s="1">
        <v>42292</v>
      </c>
      <c r="B1206" s="3">
        <v>82.067121</v>
      </c>
      <c r="C1206" s="11">
        <f t="shared" si="55"/>
        <v>2.1739156716350278E-3</v>
      </c>
      <c r="D1206" s="3">
        <v>107.66999800000001</v>
      </c>
      <c r="E1206" s="58">
        <f t="shared" si="54"/>
        <v>11076.699979999999</v>
      </c>
      <c r="F1206" s="11">
        <f t="shared" si="56"/>
        <v>1.5733346595173422E-3</v>
      </c>
      <c r="G1206" s="11">
        <f>B1206/MAX($B$2:B1206)-1</f>
        <v>-1.2495480898300881E-2</v>
      </c>
      <c r="H1206" s="11">
        <f>E1206/MAX($E$2:E1206)-1</f>
        <v>-5.6643790579785636E-3</v>
      </c>
    </row>
    <row r="1207" spans="1:8" x14ac:dyDescent="0.25">
      <c r="A1207" s="1">
        <v>42293</v>
      </c>
      <c r="B1207" s="3">
        <v>83.204464000000002</v>
      </c>
      <c r="C1207" s="11">
        <f t="shared" si="55"/>
        <v>1.385869256946398E-2</v>
      </c>
      <c r="D1207" s="3">
        <v>108.120003</v>
      </c>
      <c r="E1207" s="58">
        <f t="shared" si="54"/>
        <v>11081.20003</v>
      </c>
      <c r="F1207" s="11">
        <f t="shared" si="56"/>
        <v>4.0626269630176951E-4</v>
      </c>
      <c r="G1207" s="11">
        <f>B1207/MAX($B$2:B1207)-1</f>
        <v>0</v>
      </c>
      <c r="H1207" s="11">
        <f>E1207/MAX($E$2:E1207)-1</f>
        <v>-5.260417587585775E-3</v>
      </c>
    </row>
    <row r="1208" spans="1:8" x14ac:dyDescent="0.25">
      <c r="A1208" s="1">
        <v>42296</v>
      </c>
      <c r="B1208" s="3">
        <v>83.965997000000002</v>
      </c>
      <c r="C1208" s="11">
        <f t="shared" si="55"/>
        <v>9.152549795885952E-3</v>
      </c>
      <c r="D1208" s="3">
        <v>108.739998</v>
      </c>
      <c r="E1208" s="58">
        <f t="shared" si="54"/>
        <v>11087.39998</v>
      </c>
      <c r="F1208" s="11">
        <f t="shared" si="56"/>
        <v>5.5950167700385533E-4</v>
      </c>
      <c r="G1208" s="11">
        <f>B1208/MAX($B$2:B1208)-1</f>
        <v>0</v>
      </c>
      <c r="H1208" s="11">
        <f>E1208/MAX($E$2:E1208)-1</f>
        <v>-4.7038591230439408E-3</v>
      </c>
    </row>
    <row r="1209" spans="1:8" x14ac:dyDescent="0.25">
      <c r="A1209" s="1">
        <v>42297</v>
      </c>
      <c r="B1209" s="3">
        <v>83.797869000000006</v>
      </c>
      <c r="C1209" s="11">
        <f t="shared" si="55"/>
        <v>-2.002334349701056E-3</v>
      </c>
      <c r="D1209" s="3">
        <v>108.18</v>
      </c>
      <c r="E1209" s="58">
        <f t="shared" si="54"/>
        <v>11081.8</v>
      </c>
      <c r="F1209" s="11">
        <f t="shared" si="56"/>
        <v>-5.0507603316398699E-4</v>
      </c>
      <c r="G1209" s="11">
        <f>B1209/MAX($B$2:B1209)-1</f>
        <v>-2.0023343497010959E-3</v>
      </c>
      <c r="H1209" s="11">
        <f>E1209/MAX($E$2:E1209)-1</f>
        <v>-5.2065593497014895E-3</v>
      </c>
    </row>
    <row r="1210" spans="1:8" x14ac:dyDescent="0.25">
      <c r="A1210" s="1">
        <v>42298</v>
      </c>
      <c r="B1210" s="3">
        <v>83.886875000000003</v>
      </c>
      <c r="C1210" s="11">
        <f t="shared" si="55"/>
        <v>1.0621511150838178E-3</v>
      </c>
      <c r="D1210" s="3">
        <v>107.519997</v>
      </c>
      <c r="E1210" s="58">
        <f t="shared" si="54"/>
        <v>11075.19997</v>
      </c>
      <c r="F1210" s="11">
        <f t="shared" si="56"/>
        <v>-5.9557382374700915E-4</v>
      </c>
      <c r="G1210" s="11">
        <f>B1210/MAX($B$2:B1210)-1</f>
        <v>-9.4231001627953503E-4</v>
      </c>
      <c r="H1210" s="11">
        <f>E1210/MAX($E$2:E1210)-1</f>
        <v>-5.7990322829879482E-3</v>
      </c>
    </row>
    <row r="1211" spans="1:8" x14ac:dyDescent="0.25">
      <c r="A1211" s="1">
        <v>42299</v>
      </c>
      <c r="B1211" s="3">
        <v>88.614288000000002</v>
      </c>
      <c r="C1211" s="11">
        <f t="shared" si="55"/>
        <v>5.6354620433768675E-2</v>
      </c>
      <c r="D1211" s="3">
        <v>109.709999</v>
      </c>
      <c r="E1211" s="58">
        <f t="shared" si="54"/>
        <v>11097.099990000001</v>
      </c>
      <c r="F1211" s="11">
        <f t="shared" si="56"/>
        <v>1.9773927386704288E-3</v>
      </c>
      <c r="G1211" s="11">
        <f>B1211/MAX($B$2:B1211)-1</f>
        <v>0</v>
      </c>
      <c r="H1211" s="11">
        <f>E1211/MAX($E$2:E1211)-1</f>
        <v>-3.8331065086452121E-3</v>
      </c>
    </row>
    <row r="1212" spans="1:8" x14ac:dyDescent="0.25">
      <c r="A1212" s="1">
        <v>42300</v>
      </c>
      <c r="B1212" s="3">
        <v>88.901099000000002</v>
      </c>
      <c r="C1212" s="11">
        <f t="shared" si="55"/>
        <v>3.2366225184814455E-3</v>
      </c>
      <c r="D1212" s="3">
        <v>112.779999</v>
      </c>
      <c r="E1212" s="58">
        <f t="shared" si="54"/>
        <v>11127.79999</v>
      </c>
      <c r="F1212" s="11">
        <f t="shared" si="56"/>
        <v>2.7664885445444118E-3</v>
      </c>
      <c r="G1212" s="11">
        <f>B1212/MAX($B$2:B1212)-1</f>
        <v>0</v>
      </c>
      <c r="H1212" s="11">
        <f>E1212/MAX($E$2:E1212)-1</f>
        <v>-1.0772222093470285E-3</v>
      </c>
    </row>
    <row r="1213" spans="1:8" x14ac:dyDescent="0.25">
      <c r="A1213" s="1">
        <v>42303</v>
      </c>
      <c r="B1213" s="3">
        <v>88.891206999999994</v>
      </c>
      <c r="C1213" s="11">
        <f t="shared" si="55"/>
        <v>-1.1126971557469479E-4</v>
      </c>
      <c r="D1213" s="3">
        <v>112.849998</v>
      </c>
      <c r="E1213" s="58">
        <f t="shared" si="54"/>
        <v>11128.499980000001</v>
      </c>
      <c r="F1213" s="11">
        <f t="shared" si="56"/>
        <v>6.2904617321485508E-5</v>
      </c>
      <c r="G1213" s="11">
        <f>B1213/MAX($B$2:B1213)-1</f>
        <v>-1.1126971557473553E-4</v>
      </c>
      <c r="H1213" s="11">
        <f>E1213/MAX($E$2:E1213)-1</f>
        <v>-1.014385354276448E-3</v>
      </c>
    </row>
    <row r="1214" spans="1:8" x14ac:dyDescent="0.25">
      <c r="A1214" s="1">
        <v>42304</v>
      </c>
      <c r="B1214" s="3">
        <v>89.494496999999996</v>
      </c>
      <c r="C1214" s="11">
        <f t="shared" si="55"/>
        <v>6.7868355078135149E-3</v>
      </c>
      <c r="D1214" s="3">
        <v>113.08000199999999</v>
      </c>
      <c r="E1214" s="58">
        <f t="shared" si="54"/>
        <v>11130.800020000001</v>
      </c>
      <c r="F1214" s="11">
        <f t="shared" si="56"/>
        <v>2.0668014594362976E-4</v>
      </c>
      <c r="G1214" s="11">
        <f>B1214/MAX($B$2:B1214)-1</f>
        <v>0</v>
      </c>
      <c r="H1214" s="11">
        <f>E1214/MAX($E$2:E1214)-1</f>
        <v>-8.0791486164588644E-4</v>
      </c>
    </row>
    <row r="1215" spans="1:8" x14ac:dyDescent="0.25">
      <c r="A1215" s="1">
        <v>42305</v>
      </c>
      <c r="B1215" s="3">
        <v>89.929659000000001</v>
      </c>
      <c r="C1215" s="11">
        <f t="shared" si="55"/>
        <v>4.8624442238052405E-3</v>
      </c>
      <c r="D1215" s="3">
        <v>114.019997</v>
      </c>
      <c r="E1215" s="58">
        <f t="shared" si="54"/>
        <v>11140.19997</v>
      </c>
      <c r="F1215" s="11">
        <f t="shared" si="56"/>
        <v>8.4449904617000561E-4</v>
      </c>
      <c r="G1215" s="11">
        <f>B1215/MAX($B$2:B1215)-1</f>
        <v>0</v>
      </c>
      <c r="H1215" s="11">
        <f>E1215/MAX($E$2:E1215)-1</f>
        <v>0</v>
      </c>
    </row>
    <row r="1216" spans="1:8" x14ac:dyDescent="0.25">
      <c r="A1216" s="1">
        <v>42306</v>
      </c>
      <c r="B1216" s="3">
        <v>89.089010999999999</v>
      </c>
      <c r="C1216" s="11">
        <f t="shared" si="55"/>
        <v>-9.3478392929300623E-3</v>
      </c>
      <c r="D1216" s="3">
        <v>113.839996</v>
      </c>
      <c r="E1216" s="58">
        <f t="shared" si="54"/>
        <v>11138.399960000001</v>
      </c>
      <c r="F1216" s="11">
        <f t="shared" si="56"/>
        <v>-1.6157788952140504E-4</v>
      </c>
      <c r="G1216" s="11">
        <f>B1216/MAX($B$2:B1216)-1</f>
        <v>-9.347839292930038E-3</v>
      </c>
      <c r="H1216" s="11">
        <f>E1216/MAX($E$2:E1216)-1</f>
        <v>-1.6157788952142482E-4</v>
      </c>
    </row>
    <row r="1217" spans="1:8" x14ac:dyDescent="0.25">
      <c r="A1217" s="1">
        <v>42307</v>
      </c>
      <c r="B1217" s="3">
        <v>88.386823000000007</v>
      </c>
      <c r="C1217" s="11">
        <f t="shared" si="55"/>
        <v>-7.8818699648601168E-3</v>
      </c>
      <c r="D1217" s="3">
        <v>113.33000199999999</v>
      </c>
      <c r="E1217" s="58">
        <f t="shared" si="54"/>
        <v>11133.300020000001</v>
      </c>
      <c r="F1217" s="11">
        <f t="shared" si="56"/>
        <v>-4.5787007274966451E-4</v>
      </c>
      <c r="G1217" s="11">
        <f>B1217/MAX($B$2:B1217)-1</f>
        <v>-1.7156030804030942E-2</v>
      </c>
      <c r="H1217" s="11">
        <f>E1217/MAX($E$2:E1217)-1</f>
        <v>-6.1937398059108695E-4</v>
      </c>
    </row>
    <row r="1218" spans="1:8" x14ac:dyDescent="0.25">
      <c r="A1218" s="1">
        <v>42310</v>
      </c>
      <c r="B1218" s="3">
        <v>88.159350000000003</v>
      </c>
      <c r="C1218" s="11">
        <f t="shared" si="55"/>
        <v>-2.5736076066452049E-3</v>
      </c>
      <c r="D1218" s="3">
        <v>114.610001</v>
      </c>
      <c r="E1218" s="58">
        <f t="shared" si="54"/>
        <v>11146.10001</v>
      </c>
      <c r="F1218" s="11">
        <f t="shared" si="56"/>
        <v>1.1497031407583971E-3</v>
      </c>
      <c r="G1218" s="11">
        <f>B1218/MAX($B$2:B1218)-1</f>
        <v>-1.9685485519299051E-2</v>
      </c>
      <c r="H1218" s="11">
        <f>E1218/MAX($E$2:E1218)-1</f>
        <v>0</v>
      </c>
    </row>
    <row r="1219" spans="1:8" x14ac:dyDescent="0.25">
      <c r="A1219" s="1">
        <v>42311</v>
      </c>
      <c r="B1219" s="3">
        <v>87.259365000000003</v>
      </c>
      <c r="C1219" s="11">
        <f t="shared" si="55"/>
        <v>-1.0208616556269992E-2</v>
      </c>
      <c r="D1219" s="3">
        <v>115.010002</v>
      </c>
      <c r="E1219" s="58">
        <f t="shared" ref="E1219:E1259" si="57">10000+(10*D1219)</f>
        <v>11150.10002</v>
      </c>
      <c r="F1219" s="11">
        <f t="shared" si="56"/>
        <v>3.5887081547905002E-4</v>
      </c>
      <c r="G1219" s="11">
        <f>B1219/MAX($B$2:B1219)-1</f>
        <v>-2.9693140502178417E-2</v>
      </c>
      <c r="H1219" s="11">
        <f>E1219/MAX($E$2:E1219)-1</f>
        <v>0</v>
      </c>
    </row>
    <row r="1220" spans="1:8" x14ac:dyDescent="0.25">
      <c r="A1220" s="1">
        <v>42312</v>
      </c>
      <c r="B1220" s="3">
        <v>87.209912000000003</v>
      </c>
      <c r="C1220" s="11">
        <f t="shared" ref="C1220:C1259" si="58">(B1220-B1219)/B1219</f>
        <v>-5.667357308868767E-4</v>
      </c>
      <c r="D1220" s="3">
        <v>115.019997</v>
      </c>
      <c r="E1220" s="58">
        <f t="shared" si="57"/>
        <v>11150.19997</v>
      </c>
      <c r="F1220" s="11">
        <f t="shared" ref="F1220:F1259" si="59">(E1220-E1219)/E1219</f>
        <v>8.9640451494181237E-6</v>
      </c>
      <c r="G1220" s="11">
        <f>B1220/MAX($B$2:B1220)-1</f>
        <v>-3.0243048069380496E-2</v>
      </c>
      <c r="H1220" s="11">
        <f>E1220/MAX($E$2:E1220)-1</f>
        <v>0</v>
      </c>
    </row>
    <row r="1221" spans="1:8" x14ac:dyDescent="0.25">
      <c r="A1221" s="1">
        <v>42313</v>
      </c>
      <c r="B1221" s="3">
        <v>86.735189000000005</v>
      </c>
      <c r="C1221" s="11">
        <f t="shared" si="58"/>
        <v>-5.4434523451875206E-3</v>
      </c>
      <c r="D1221" s="3">
        <v>114.709999</v>
      </c>
      <c r="E1221" s="58">
        <f t="shared" si="57"/>
        <v>11147.099990000001</v>
      </c>
      <c r="F1221" s="11">
        <f t="shared" si="59"/>
        <v>-2.7802012594748559E-4</v>
      </c>
      <c r="G1221" s="11">
        <f>B1221/MAX($B$2:B1221)-1</f>
        <v>-3.5521873823629146E-2</v>
      </c>
      <c r="H1221" s="11">
        <f>E1221/MAX($E$2:E1221)-1</f>
        <v>-2.7802012594746461E-4</v>
      </c>
    </row>
    <row r="1222" spans="1:8" x14ac:dyDescent="0.25">
      <c r="A1222" s="1">
        <v>42314</v>
      </c>
      <c r="B1222" s="3">
        <v>85.311036000000001</v>
      </c>
      <c r="C1222" s="11">
        <f t="shared" si="58"/>
        <v>-1.6419552622408004E-2</v>
      </c>
      <c r="D1222" s="3">
        <v>114.790001</v>
      </c>
      <c r="E1222" s="58">
        <f t="shared" si="57"/>
        <v>11147.900009999999</v>
      </c>
      <c r="F1222" s="11">
        <f t="shared" si="59"/>
        <v>7.1769339174893964E-5</v>
      </c>
      <c r="G1222" s="11">
        <f>B1222/MAX($B$2:B1222)-1</f>
        <v>-5.1358173169543497E-2</v>
      </c>
      <c r="H1222" s="11">
        <f>E1222/MAX($E$2:E1222)-1</f>
        <v>-2.0627074009327284E-4</v>
      </c>
    </row>
    <row r="1223" spans="1:8" x14ac:dyDescent="0.25">
      <c r="A1223" s="1">
        <v>42317</v>
      </c>
      <c r="B1223" s="3">
        <v>84.954995999999994</v>
      </c>
      <c r="C1223" s="11">
        <f t="shared" si="58"/>
        <v>-4.1734342553290203E-3</v>
      </c>
      <c r="D1223" s="3">
        <v>113.57</v>
      </c>
      <c r="E1223" s="58">
        <f t="shared" si="57"/>
        <v>11135.7</v>
      </c>
      <c r="F1223" s="11">
        <f t="shared" si="59"/>
        <v>-1.0943774153925746E-3</v>
      </c>
      <c r="G1223" s="11">
        <f>B1223/MAX($B$2:B1223)-1</f>
        <v>-5.5317267465675668E-2</v>
      </c>
      <c r="H1223" s="11">
        <f>E1223/MAX($E$2:E1223)-1</f>
        <v>-1.3004224174464341E-3</v>
      </c>
    </row>
    <row r="1224" spans="1:8" x14ac:dyDescent="0.25">
      <c r="A1224" s="1">
        <v>42318</v>
      </c>
      <c r="B1224" s="3">
        <v>86.181352000000004</v>
      </c>
      <c r="C1224" s="11">
        <f t="shared" si="58"/>
        <v>1.4435360576086777E-2</v>
      </c>
      <c r="D1224" s="3">
        <v>113.279999</v>
      </c>
      <c r="E1224" s="58">
        <f t="shared" si="57"/>
        <v>11132.79999</v>
      </c>
      <c r="F1224" s="11">
        <f t="shared" si="59"/>
        <v>-2.6042458040367487E-4</v>
      </c>
      <c r="G1224" s="11">
        <f>B1224/MAX($B$2:B1224)-1</f>
        <v>-4.1680431591539779E-2</v>
      </c>
      <c r="H1224" s="11">
        <f>E1224/MAX($E$2:E1224)-1</f>
        <v>-1.5605083358877225E-3</v>
      </c>
    </row>
    <row r="1225" spans="1:8" x14ac:dyDescent="0.25">
      <c r="A1225" s="1">
        <v>42319</v>
      </c>
      <c r="B1225" s="3">
        <v>87.506614999999996</v>
      </c>
      <c r="C1225" s="11">
        <f t="shared" si="58"/>
        <v>1.5377607443429206E-2</v>
      </c>
      <c r="D1225" s="3">
        <v>113.139999</v>
      </c>
      <c r="E1225" s="58">
        <f t="shared" si="57"/>
        <v>11131.39999</v>
      </c>
      <c r="F1225" s="11">
        <f t="shared" si="59"/>
        <v>-1.2575452727590377E-4</v>
      </c>
      <c r="G1225" s="11">
        <f>B1225/MAX($B$2:B1225)-1</f>
        <v>-2.6943769463197986E-2</v>
      </c>
      <c r="H1225" s="11">
        <f>E1225/MAX($E$2:E1225)-1</f>
        <v>-1.6860666221755194E-3</v>
      </c>
    </row>
    <row r="1226" spans="1:8" x14ac:dyDescent="0.25">
      <c r="A1226" s="1">
        <v>42320</v>
      </c>
      <c r="B1226" s="3">
        <v>85.864873000000003</v>
      </c>
      <c r="C1226" s="11">
        <f t="shared" si="58"/>
        <v>-1.8761347356425494E-2</v>
      </c>
      <c r="D1226" s="3">
        <v>112.040001</v>
      </c>
      <c r="E1226" s="58">
        <f t="shared" si="57"/>
        <v>11120.400009999999</v>
      </c>
      <c r="F1226" s="11">
        <f t="shared" si="59"/>
        <v>-9.8819375908533002E-4</v>
      </c>
      <c r="G1226" s="11">
        <f>B1226/MAX($B$2:B1226)-1</f>
        <v>-4.5199615401632975E-2</v>
      </c>
      <c r="H1226" s="11">
        <f>E1226/MAX($E$2:E1226)-1</f>
        <v>-2.6725942207473929E-3</v>
      </c>
    </row>
    <row r="1227" spans="1:8" x14ac:dyDescent="0.25">
      <c r="A1227" s="1">
        <v>42321</v>
      </c>
      <c r="B1227" s="3">
        <v>85.904433999999995</v>
      </c>
      <c r="C1227" s="11">
        <f t="shared" si="58"/>
        <v>4.6073555597050687E-4</v>
      </c>
      <c r="D1227" s="3">
        <v>109.839996</v>
      </c>
      <c r="E1227" s="58">
        <f t="shared" si="57"/>
        <v>11098.399960000001</v>
      </c>
      <c r="F1227" s="11">
        <f t="shared" si="59"/>
        <v>-1.9783505971201786E-3</v>
      </c>
      <c r="G1227" s="11">
        <f>B1227/MAX($B$2:B1227)-1</f>
        <v>-4.4759704915594112E-2</v>
      </c>
      <c r="H1227" s="11">
        <f>E1227/MAX($E$2:E1227)-1</f>
        <v>-4.6456574894951919E-3</v>
      </c>
    </row>
    <row r="1228" spans="1:8" x14ac:dyDescent="0.25">
      <c r="A1228" s="1">
        <v>42324</v>
      </c>
      <c r="B1228" s="3">
        <v>87.051668000000006</v>
      </c>
      <c r="C1228" s="11">
        <f t="shared" si="58"/>
        <v>1.3354770488331391E-2</v>
      </c>
      <c r="D1228" s="3">
        <v>111.41999800000001</v>
      </c>
      <c r="E1228" s="58">
        <f t="shared" si="57"/>
        <v>11114.199979999999</v>
      </c>
      <c r="F1228" s="11">
        <f t="shared" si="59"/>
        <v>1.4236304383464268E-3</v>
      </c>
      <c r="G1228" s="11">
        <f>B1228/MAX($B$2:B1228)-1</f>
        <v>-3.200269001353595E-2</v>
      </c>
      <c r="H1228" s="11">
        <f>E1228/MAX($E$2:E1228)-1</f>
        <v>-3.2286407505568437E-3</v>
      </c>
    </row>
    <row r="1229" spans="1:8" x14ac:dyDescent="0.25">
      <c r="A1229" s="1">
        <v>42325</v>
      </c>
      <c r="B1229" s="3">
        <v>86.201136000000005</v>
      </c>
      <c r="C1229" s="11">
        <f t="shared" si="58"/>
        <v>-9.7704273742348184E-3</v>
      </c>
      <c r="D1229" s="3">
        <v>111.489998</v>
      </c>
      <c r="E1229" s="58">
        <f t="shared" si="57"/>
        <v>11114.89998</v>
      </c>
      <c r="F1229" s="11">
        <f t="shared" si="59"/>
        <v>6.2982490980941275E-5</v>
      </c>
      <c r="G1229" s="11">
        <f>B1229/MAX($B$2:B1229)-1</f>
        <v>-4.1460437429213348E-2</v>
      </c>
      <c r="H1229" s="11">
        <f>E1229/MAX($E$2:E1229)-1</f>
        <v>-3.1658616074129453E-3</v>
      </c>
    </row>
    <row r="1230" spans="1:8" x14ac:dyDescent="0.25">
      <c r="A1230" s="1">
        <v>42326</v>
      </c>
      <c r="B1230" s="3">
        <v>87.793418000000003</v>
      </c>
      <c r="C1230" s="11">
        <f t="shared" si="58"/>
        <v>1.8471705523695155E-2</v>
      </c>
      <c r="D1230" s="3">
        <v>113.629997</v>
      </c>
      <c r="E1230" s="58">
        <f t="shared" si="57"/>
        <v>11136.29997</v>
      </c>
      <c r="F1230" s="11">
        <f t="shared" si="59"/>
        <v>1.9253425616520832E-3</v>
      </c>
      <c r="G1230" s="11">
        <f>B1230/MAX($B$2:B1230)-1</f>
        <v>-2.3754576896594215E-2</v>
      </c>
      <c r="H1230" s="11">
        <f>E1230/MAX($E$2:E1230)-1</f>
        <v>-1.2466144138578716E-3</v>
      </c>
    </row>
    <row r="1231" spans="1:8" x14ac:dyDescent="0.25">
      <c r="A1231" s="1">
        <v>42327</v>
      </c>
      <c r="B1231" s="3">
        <v>88.337370000000007</v>
      </c>
      <c r="C1231" s="11">
        <f t="shared" si="58"/>
        <v>6.195817549784933E-3</v>
      </c>
      <c r="D1231" s="3">
        <v>113.709999</v>
      </c>
      <c r="E1231" s="58">
        <f t="shared" si="57"/>
        <v>11137.099990000001</v>
      </c>
      <c r="F1231" s="11">
        <f t="shared" si="59"/>
        <v>7.1838941314058925E-5</v>
      </c>
      <c r="G1231" s="11">
        <f>B1231/MAX($B$2:B1231)-1</f>
        <v>-1.770593837123291E-2</v>
      </c>
      <c r="H1231" s="11">
        <f>E1231/MAX($E$2:E1231)-1</f>
        <v>-1.1748650280035688E-3</v>
      </c>
    </row>
    <row r="1232" spans="1:8" x14ac:dyDescent="0.25">
      <c r="A1232" s="1">
        <v>42328</v>
      </c>
      <c r="B1232" s="3">
        <v>86.913208999999995</v>
      </c>
      <c r="C1232" s="11">
        <f t="shared" si="58"/>
        <v>-1.6121840620792902E-2</v>
      </c>
      <c r="D1232" s="3">
        <v>114.480003</v>
      </c>
      <c r="E1232" s="58">
        <f t="shared" si="57"/>
        <v>11144.80003</v>
      </c>
      <c r="F1232" s="11">
        <f t="shared" si="59"/>
        <v>6.9138644772100285E-4</v>
      </c>
      <c r="G1232" s="11">
        <f>B1232/MAX($B$2:B1232)-1</f>
        <v>-3.3542326675563228E-2</v>
      </c>
      <c r="H1232" s="11">
        <f>E1232/MAX($E$2:E1232)-1</f>
        <v>-4.8429086604084848E-4</v>
      </c>
    </row>
    <row r="1233" spans="1:8" x14ac:dyDescent="0.25">
      <c r="A1233" s="1">
        <v>42331</v>
      </c>
      <c r="B1233" s="3">
        <v>88.159350000000003</v>
      </c>
      <c r="C1233" s="11">
        <f t="shared" si="58"/>
        <v>1.4337763089612866E-2</v>
      </c>
      <c r="D1233" s="3">
        <v>114.150002</v>
      </c>
      <c r="E1233" s="58">
        <f t="shared" si="57"/>
        <v>11141.500019999999</v>
      </c>
      <c r="F1233" s="11">
        <f t="shared" si="59"/>
        <v>-2.9610311455725944E-4</v>
      </c>
      <c r="G1233" s="11">
        <f>B1233/MAX($B$2:B1233)-1</f>
        <v>-1.9685485519299051E-2</v>
      </c>
      <c r="H1233" s="11">
        <f>E1233/MAX($E$2:E1233)-1</f>
        <v>-7.8025058056430119E-4</v>
      </c>
    </row>
    <row r="1234" spans="1:8" x14ac:dyDescent="0.25">
      <c r="A1234" s="1">
        <v>42332</v>
      </c>
      <c r="B1234" s="3">
        <v>88.456052</v>
      </c>
      <c r="C1234" s="11">
        <f t="shared" si="58"/>
        <v>3.3655193691876839E-3</v>
      </c>
      <c r="D1234" s="3">
        <v>114.050003</v>
      </c>
      <c r="E1234" s="58">
        <f t="shared" si="57"/>
        <v>11140.500029999999</v>
      </c>
      <c r="F1234" s="11">
        <f t="shared" si="59"/>
        <v>-8.9753623677707683E-5</v>
      </c>
      <c r="G1234" s="11">
        <f>B1234/MAX($B$2:B1234)-1</f>
        <v>-1.6386218032918398E-2</v>
      </c>
      <c r="H1234" s="11">
        <f>E1234/MAX($E$2:E1234)-1</f>
        <v>-8.6993417392500216E-4</v>
      </c>
    </row>
    <row r="1235" spans="1:8" x14ac:dyDescent="0.25">
      <c r="A1235" s="1">
        <v>42333</v>
      </c>
      <c r="B1235" s="3">
        <v>88.802200999999997</v>
      </c>
      <c r="C1235" s="11">
        <f t="shared" si="58"/>
        <v>3.9132313976662321E-3</v>
      </c>
      <c r="D1235" s="3">
        <v>114.150002</v>
      </c>
      <c r="E1235" s="58">
        <f t="shared" si="57"/>
        <v>11141.500019999999</v>
      </c>
      <c r="F1235" s="11">
        <f t="shared" si="59"/>
        <v>8.9761680113765297E-5</v>
      </c>
      <c r="G1235" s="11">
        <f>B1235/MAX($B$2:B1235)-1</f>
        <v>-1.2537109698147586E-2</v>
      </c>
      <c r="H1235" s="11">
        <f>E1235/MAX($E$2:E1235)-1</f>
        <v>-7.8025058056430119E-4</v>
      </c>
    </row>
    <row r="1236" spans="1:8" x14ac:dyDescent="0.25">
      <c r="A1236" s="1">
        <v>42335</v>
      </c>
      <c r="B1236" s="3">
        <v>89.573617999999996</v>
      </c>
      <c r="C1236" s="11">
        <f t="shared" si="58"/>
        <v>8.686913064238121E-3</v>
      </c>
      <c r="D1236" s="3">
        <v>114.30999799999999</v>
      </c>
      <c r="E1236" s="58">
        <f t="shared" si="57"/>
        <v>11143.099979999999</v>
      </c>
      <c r="F1236" s="11">
        <f t="shared" si="59"/>
        <v>1.4360364377574676E-4</v>
      </c>
      <c r="G1236" s="11">
        <f>B1236/MAX($B$2:B1236)-1</f>
        <v>-3.9591054159340278E-3</v>
      </c>
      <c r="H1236" s="11">
        <f>E1236/MAX($E$2:E1236)-1</f>
        <v>-6.3675898361492678E-4</v>
      </c>
    </row>
    <row r="1237" spans="1:8" x14ac:dyDescent="0.25">
      <c r="A1237" s="1">
        <v>42338</v>
      </c>
      <c r="B1237" s="3">
        <v>88.762640000000005</v>
      </c>
      <c r="C1237" s="11">
        <f t="shared" si="58"/>
        <v>-9.0537595567479652E-3</v>
      </c>
      <c r="D1237" s="3">
        <v>114.019997</v>
      </c>
      <c r="E1237" s="58">
        <f t="shared" si="57"/>
        <v>11140.19997</v>
      </c>
      <c r="F1237" s="11">
        <f t="shared" si="59"/>
        <v>-2.6025163600832952E-4</v>
      </c>
      <c r="G1237" s="11">
        <f>B1237/MAX($B$2:B1237)-1</f>
        <v>-1.2977020184186339E-2</v>
      </c>
      <c r="H1237" s="11">
        <f>E1237/MAX($E$2:E1237)-1</f>
        <v>-8.9684490205599321E-4</v>
      </c>
    </row>
    <row r="1238" spans="1:8" x14ac:dyDescent="0.25">
      <c r="A1238" s="1">
        <v>42339</v>
      </c>
      <c r="B1238" s="3">
        <v>90.631846999999993</v>
      </c>
      <c r="C1238" s="11">
        <f t="shared" si="58"/>
        <v>2.1058488120677669E-2</v>
      </c>
      <c r="D1238" s="3">
        <v>115.160004</v>
      </c>
      <c r="E1238" s="58">
        <f t="shared" si="57"/>
        <v>11151.600039999999</v>
      </c>
      <c r="F1238" s="11">
        <f t="shared" si="59"/>
        <v>1.0233272320693976E-3</v>
      </c>
      <c r="G1238" s="11">
        <f>B1238/MAX($B$2:B1238)-1</f>
        <v>0</v>
      </c>
      <c r="H1238" s="11">
        <f>E1238/MAX($E$2:E1238)-1</f>
        <v>0</v>
      </c>
    </row>
    <row r="1239" spans="1:8" x14ac:dyDescent="0.25">
      <c r="A1239" s="1">
        <v>42340</v>
      </c>
      <c r="B1239" s="3">
        <v>89.850537000000003</v>
      </c>
      <c r="C1239" s="11">
        <f t="shared" si="58"/>
        <v>-8.6207004034684481E-3</v>
      </c>
      <c r="D1239" s="3">
        <v>114.449997</v>
      </c>
      <c r="E1239" s="58">
        <f t="shared" si="57"/>
        <v>11144.499970000001</v>
      </c>
      <c r="F1239" s="11">
        <f t="shared" si="59"/>
        <v>-6.3668621314709527E-4</v>
      </c>
      <c r="G1239" s="11">
        <f>B1239/MAX($B$2:B1239)-1</f>
        <v>-8.6207004034684065E-3</v>
      </c>
      <c r="H1239" s="11">
        <f>E1239/MAX($E$2:E1239)-1</f>
        <v>-6.3668621314705298E-4</v>
      </c>
    </row>
    <row r="1240" spans="1:8" x14ac:dyDescent="0.25">
      <c r="A1240" s="1">
        <v>42341</v>
      </c>
      <c r="B1240" s="3">
        <v>88.802200999999997</v>
      </c>
      <c r="C1240" s="11">
        <f t="shared" si="58"/>
        <v>-1.166755408484655E-2</v>
      </c>
      <c r="D1240" s="3">
        <v>112.510002</v>
      </c>
      <c r="E1240" s="58">
        <f t="shared" si="57"/>
        <v>11125.10002</v>
      </c>
      <c r="F1240" s="11">
        <f t="shared" si="59"/>
        <v>-1.7407645073555416E-3</v>
      </c>
      <c r="G1240" s="11">
        <f>B1240/MAX($B$2:B1240)-1</f>
        <v>-2.0187672000108292E-2</v>
      </c>
      <c r="H1240" s="11">
        <f>E1240/MAX($E$2:E1240)-1</f>
        <v>-2.3763423997404942E-3</v>
      </c>
    </row>
    <row r="1241" spans="1:8" x14ac:dyDescent="0.25">
      <c r="A1241" s="1">
        <v>42342</v>
      </c>
      <c r="B1241" s="3">
        <v>91.403265000000005</v>
      </c>
      <c r="C1241" s="11">
        <f t="shared" si="58"/>
        <v>2.9290535264998759E-2</v>
      </c>
      <c r="D1241" s="3">
        <v>115.139999</v>
      </c>
      <c r="E1241" s="58">
        <f t="shared" si="57"/>
        <v>11151.39999</v>
      </c>
      <c r="F1241" s="11">
        <f t="shared" si="59"/>
        <v>2.3640209933141823E-3</v>
      </c>
      <c r="G1241" s="11">
        <f>B1241/MAX($B$2:B1241)-1</f>
        <v>0</v>
      </c>
      <c r="H1241" s="11">
        <f>E1241/MAX($E$2:E1241)-1</f>
        <v>-1.7939129746569193E-5</v>
      </c>
    </row>
    <row r="1242" spans="1:8" x14ac:dyDescent="0.25">
      <c r="A1242" s="1">
        <v>42345</v>
      </c>
      <c r="B1242" s="3">
        <v>90.809866999999997</v>
      </c>
      <c r="C1242" s="11">
        <f t="shared" si="58"/>
        <v>-6.4920875638305436E-3</v>
      </c>
      <c r="D1242" s="3">
        <v>114.620003</v>
      </c>
      <c r="E1242" s="58">
        <f t="shared" si="57"/>
        <v>11146.20003</v>
      </c>
      <c r="F1242" s="11">
        <f t="shared" si="59"/>
        <v>-4.6630557639964262E-4</v>
      </c>
      <c r="G1242" s="11">
        <f>B1242/MAX($B$2:B1242)-1</f>
        <v>-6.4920875638305731E-3</v>
      </c>
      <c r="H1242" s="11">
        <f>E1242/MAX($E$2:E1242)-1</f>
        <v>-4.8423634103000879E-4</v>
      </c>
    </row>
    <row r="1243" spans="1:8" x14ac:dyDescent="0.25">
      <c r="A1243" s="1">
        <v>42346</v>
      </c>
      <c r="B1243" s="3">
        <v>91.541724000000002</v>
      </c>
      <c r="C1243" s="11">
        <f t="shared" si="58"/>
        <v>8.0592233440888658E-3</v>
      </c>
      <c r="D1243" s="3">
        <v>114.629997</v>
      </c>
      <c r="E1243" s="58">
        <f t="shared" si="57"/>
        <v>11146.29997</v>
      </c>
      <c r="F1243" s="11">
        <f t="shared" si="59"/>
        <v>8.9662844495049441E-6</v>
      </c>
      <c r="G1243" s="11">
        <f>B1243/MAX($B$2:B1243)-1</f>
        <v>0</v>
      </c>
      <c r="H1243" s="11">
        <f>E1243/MAX($E$2:E1243)-1</f>
        <v>-4.7527439838124241E-4</v>
      </c>
    </row>
    <row r="1244" spans="1:8" x14ac:dyDescent="0.25">
      <c r="A1244" s="1">
        <v>42347</v>
      </c>
      <c r="B1244" s="3">
        <v>89.939550999999994</v>
      </c>
      <c r="C1244" s="11">
        <f t="shared" si="58"/>
        <v>-1.7502106471143232E-2</v>
      </c>
      <c r="D1244" s="3">
        <v>112.889999</v>
      </c>
      <c r="E1244" s="58">
        <f t="shared" si="57"/>
        <v>11128.89999</v>
      </c>
      <c r="F1244" s="11">
        <f t="shared" si="59"/>
        <v>-1.5610543451039154E-3</v>
      </c>
      <c r="G1244" s="11">
        <f>B1244/MAX($B$2:B1244)-1</f>
        <v>-1.7502106471143253E-2</v>
      </c>
      <c r="H1244" s="11">
        <f>E1244/MAX($E$2:E1244)-1</f>
        <v>-2.0355868143204781E-3</v>
      </c>
    </row>
    <row r="1245" spans="1:8" x14ac:dyDescent="0.25">
      <c r="A1245" s="1">
        <v>42348</v>
      </c>
      <c r="B1245" s="3">
        <v>90.555987999999999</v>
      </c>
      <c r="C1245" s="11">
        <f t="shared" si="58"/>
        <v>6.8539034623377746E-3</v>
      </c>
      <c r="D1245" s="3">
        <v>113.400002</v>
      </c>
      <c r="E1245" s="58">
        <f t="shared" si="57"/>
        <v>11134.000019999999</v>
      </c>
      <c r="F1245" s="11">
        <f t="shared" si="59"/>
        <v>4.582690117246355E-4</v>
      </c>
      <c r="G1245" s="11">
        <f>B1245/MAX($B$2:B1245)-1</f>
        <v>-1.0768160756946199E-2</v>
      </c>
      <c r="H1245" s="11">
        <f>E1245/MAX($E$2:E1245)-1</f>
        <v>-1.5782506489534498E-3</v>
      </c>
    </row>
    <row r="1246" spans="1:8" x14ac:dyDescent="0.25">
      <c r="A1246" s="1">
        <v>42349</v>
      </c>
      <c r="B1246" s="3">
        <v>89.919670999999994</v>
      </c>
      <c r="C1246" s="11">
        <f t="shared" si="58"/>
        <v>-7.0267799408251759E-3</v>
      </c>
      <c r="D1246" s="3">
        <v>110.790001</v>
      </c>
      <c r="E1246" s="58">
        <f t="shared" si="57"/>
        <v>11107.900009999999</v>
      </c>
      <c r="F1246" s="11">
        <f t="shared" si="59"/>
        <v>-2.3441719016630749E-3</v>
      </c>
      <c r="G1246" s="11">
        <f>B1246/MAX($B$2:B1246)-1</f>
        <v>-1.7719275201764861E-2</v>
      </c>
      <c r="H1246" s="11">
        <f>E1246/MAX($E$2:E1246)-1</f>
        <v>-3.9187228597915569E-3</v>
      </c>
    </row>
    <row r="1247" spans="1:8" x14ac:dyDescent="0.25">
      <c r="A1247" s="1">
        <v>42352</v>
      </c>
      <c r="B1247" s="3">
        <v>91.301672999999994</v>
      </c>
      <c r="C1247" s="11">
        <f t="shared" si="58"/>
        <v>1.536929555714233E-2</v>
      </c>
      <c r="D1247" s="3">
        <v>111.629997</v>
      </c>
      <c r="E1247" s="58">
        <f t="shared" si="57"/>
        <v>11116.29997</v>
      </c>
      <c r="F1247" s="11">
        <f t="shared" si="59"/>
        <v>7.5621494543869658E-4</v>
      </c>
      <c r="G1247" s="11">
        <f>B1247/MAX($B$2:B1247)-1</f>
        <v>-2.6223124222568561E-3</v>
      </c>
      <c r="H1247" s="11">
        <f>E1247/MAX($E$2:E1247)-1</f>
        <v>-3.1654713111464172E-3</v>
      </c>
    </row>
    <row r="1248" spans="1:8" x14ac:dyDescent="0.25">
      <c r="A1248" s="1">
        <v>42353</v>
      </c>
      <c r="B1248" s="3">
        <v>92.793042999999997</v>
      </c>
      <c r="C1248" s="11">
        <f t="shared" si="58"/>
        <v>1.6334530912703028E-2</v>
      </c>
      <c r="D1248" s="3">
        <v>112.30999799999999</v>
      </c>
      <c r="E1248" s="58">
        <f t="shared" si="57"/>
        <v>11123.099979999999</v>
      </c>
      <c r="F1248" s="11">
        <f t="shared" si="59"/>
        <v>6.1171523063883462E-4</v>
      </c>
      <c r="G1248" s="11">
        <f>B1248/MAX($B$2:B1248)-1</f>
        <v>0</v>
      </c>
      <c r="H1248" s="11">
        <f>E1248/MAX($E$2:E1248)-1</f>
        <v>-2.555692447520741E-3</v>
      </c>
    </row>
    <row r="1249" spans="1:8" x14ac:dyDescent="0.25">
      <c r="A1249" s="1">
        <v>42354</v>
      </c>
      <c r="B1249" s="3">
        <v>93.538728000000006</v>
      </c>
      <c r="C1249" s="11">
        <f t="shared" si="58"/>
        <v>8.0360011471981678E-3</v>
      </c>
      <c r="D1249" s="3">
        <v>113.980003</v>
      </c>
      <c r="E1249" s="58">
        <f t="shared" si="57"/>
        <v>11139.80003</v>
      </c>
      <c r="F1249" s="11">
        <f t="shared" si="59"/>
        <v>1.5013845088175937E-3</v>
      </c>
      <c r="G1249" s="11">
        <f>B1249/MAX($B$2:B1249)-1</f>
        <v>0</v>
      </c>
      <c r="H1249" s="11">
        <f>E1249/MAX($E$2:E1249)-1</f>
        <v>-1.0581450157531869E-3</v>
      </c>
    </row>
    <row r="1250" spans="1:8" x14ac:dyDescent="0.25">
      <c r="A1250" s="1">
        <v>42355</v>
      </c>
      <c r="B1250" s="3">
        <v>92.494765999999998</v>
      </c>
      <c r="C1250" s="11">
        <f t="shared" si="58"/>
        <v>-1.1160746167085012E-2</v>
      </c>
      <c r="D1250" s="3">
        <v>112.32</v>
      </c>
      <c r="E1250" s="58">
        <f t="shared" si="57"/>
        <v>11123.2</v>
      </c>
      <c r="F1250" s="11">
        <f t="shared" si="59"/>
        <v>-1.4901551154684063E-3</v>
      </c>
      <c r="G1250" s="11">
        <f>B1250/MAX($B$2:B1250)-1</f>
        <v>-1.1160746167085067E-2</v>
      </c>
      <c r="H1250" s="11">
        <f>E1250/MAX($E$2:E1250)-1</f>
        <v>-2.5467233310134674E-3</v>
      </c>
    </row>
    <row r="1251" spans="1:8" x14ac:dyDescent="0.25">
      <c r="A1251" s="1">
        <v>42356</v>
      </c>
      <c r="B1251" s="3">
        <v>91.112763000000001</v>
      </c>
      <c r="C1251" s="11">
        <f t="shared" si="58"/>
        <v>-1.494141841496196E-2</v>
      </c>
      <c r="D1251" s="3">
        <v>109.83000199999999</v>
      </c>
      <c r="E1251" s="58">
        <f t="shared" si="57"/>
        <v>11098.300020000001</v>
      </c>
      <c r="F1251" s="11">
        <f t="shared" si="59"/>
        <v>-2.238562643843511E-3</v>
      </c>
      <c r="G1251" s="11">
        <f>B1251/MAX($B$2:B1251)-1</f>
        <v>-2.5935407203741323E-2</v>
      </c>
      <c r="H1251" s="11">
        <f>E1251/MAX($E$2:E1251)-1</f>
        <v>-4.779584975143969E-3</v>
      </c>
    </row>
    <row r="1252" spans="1:8" x14ac:dyDescent="0.25">
      <c r="A1252" s="1">
        <v>42359</v>
      </c>
      <c r="B1252" s="3">
        <v>91.649658000000002</v>
      </c>
      <c r="C1252" s="11">
        <f t="shared" si="58"/>
        <v>5.892643163504999E-3</v>
      </c>
      <c r="D1252" s="3">
        <v>111.050003</v>
      </c>
      <c r="E1252" s="58">
        <f t="shared" si="57"/>
        <v>11110.500029999999</v>
      </c>
      <c r="F1252" s="11">
        <f t="shared" si="59"/>
        <v>1.0992683544338582E-3</v>
      </c>
      <c r="G1252" s="11">
        <f>B1252/MAX($B$2:B1252)-1</f>
        <v>-2.0195592140188179E-2</v>
      </c>
      <c r="H1252" s="11">
        <f>E1252/MAX($E$2:E1252)-1</f>
        <v>-3.685570667220639E-3</v>
      </c>
    </row>
    <row r="1253" spans="1:8" x14ac:dyDescent="0.25">
      <c r="A1253" s="1">
        <v>42360</v>
      </c>
      <c r="B1253" s="3">
        <v>93.001834000000002</v>
      </c>
      <c r="C1253" s="11">
        <f t="shared" si="58"/>
        <v>1.4753748453703995E-2</v>
      </c>
      <c r="D1253" s="3">
        <v>111.779999</v>
      </c>
      <c r="E1253" s="58">
        <f t="shared" si="57"/>
        <v>11117.79999</v>
      </c>
      <c r="F1253" s="11">
        <f t="shared" si="59"/>
        <v>6.5703253501546346E-4</v>
      </c>
      <c r="G1253" s="11">
        <f>B1253/MAX($B$2:B1253)-1</f>
        <v>-5.7398043727941994E-3</v>
      </c>
      <c r="H1253" s="11">
        <f>E1253/MAX($E$2:E1253)-1</f>
        <v>-3.0309596720435872E-3</v>
      </c>
    </row>
    <row r="1254" spans="1:8" x14ac:dyDescent="0.25">
      <c r="A1254" s="1">
        <v>42361</v>
      </c>
      <c r="B1254" s="3">
        <v>93.310047999999995</v>
      </c>
      <c r="C1254" s="11">
        <f t="shared" si="58"/>
        <v>3.3140636774968593E-3</v>
      </c>
      <c r="D1254" s="3">
        <v>112.610001</v>
      </c>
      <c r="E1254" s="58">
        <f t="shared" si="57"/>
        <v>11126.10001</v>
      </c>
      <c r="F1254" s="11">
        <f t="shared" si="59"/>
        <v>7.4655237614151273E-4</v>
      </c>
      <c r="G1254" s="11">
        <f>B1254/MAX($B$2:B1254)-1</f>
        <v>-2.4447627724850651E-3</v>
      </c>
      <c r="H1254" s="11">
        <f>E1254/MAX($E$2:E1254)-1</f>
        <v>-2.2866700660472139E-3</v>
      </c>
    </row>
    <row r="1255" spans="1:8" x14ac:dyDescent="0.25">
      <c r="A1255" s="1">
        <v>42362</v>
      </c>
      <c r="B1255" s="3">
        <v>93.379644999999996</v>
      </c>
      <c r="C1255" s="11">
        <f t="shared" si="58"/>
        <v>7.4586822632436854E-4</v>
      </c>
      <c r="D1255" s="3">
        <v>112.589996</v>
      </c>
      <c r="E1255" s="58">
        <f t="shared" si="57"/>
        <v>11125.899960000001</v>
      </c>
      <c r="F1255" s="11">
        <f t="shared" si="59"/>
        <v>-1.7980244633758645E-5</v>
      </c>
      <c r="G1255" s="11">
        <f>B1255/MAX($B$2:B1255)-1</f>
        <v>-1.7007180170336422E-3</v>
      </c>
      <c r="H1255" s="11">
        <f>E1255/MAX($E$2:E1255)-1</f>
        <v>-2.3046091957937831E-3</v>
      </c>
    </row>
    <row r="1256" spans="1:8" x14ac:dyDescent="0.25">
      <c r="A1256" s="1">
        <v>42366</v>
      </c>
      <c r="B1256" s="3">
        <v>93.787289000000001</v>
      </c>
      <c r="C1256" s="11">
        <f t="shared" si="58"/>
        <v>4.3654481659252909E-3</v>
      </c>
      <c r="D1256" s="3">
        <v>112.529999</v>
      </c>
      <c r="E1256" s="58">
        <f t="shared" si="57"/>
        <v>11125.29999</v>
      </c>
      <c r="F1256" s="11">
        <f t="shared" si="59"/>
        <v>-5.3925525320031876E-5</v>
      </c>
      <c r="G1256" s="11">
        <f>B1256/MAX($B$2:B1256)-1</f>
        <v>0</v>
      </c>
      <c r="H1256" s="11">
        <f>E1256/MAX($E$2:E1256)-1</f>
        <v>-2.3584104438523212E-3</v>
      </c>
    </row>
    <row r="1257" spans="1:8" x14ac:dyDescent="0.25">
      <c r="A1257" s="1">
        <v>42367</v>
      </c>
      <c r="B1257" s="3">
        <v>94.443488000000002</v>
      </c>
      <c r="C1257" s="11">
        <f t="shared" si="58"/>
        <v>6.996673077947704E-3</v>
      </c>
      <c r="D1257" s="3">
        <v>114.300003</v>
      </c>
      <c r="E1257" s="58">
        <f t="shared" si="57"/>
        <v>11143.000029999999</v>
      </c>
      <c r="F1257" s="11">
        <f t="shared" si="59"/>
        <v>1.5909719302768857E-3</v>
      </c>
      <c r="G1257" s="11">
        <f>B1257/MAX($B$2:B1257)-1</f>
        <v>0</v>
      </c>
      <c r="H1257" s="11">
        <f>E1257/MAX($E$2:E1257)-1</f>
        <v>-7.7119067839170885E-4</v>
      </c>
    </row>
    <row r="1258" spans="1:8" x14ac:dyDescent="0.25">
      <c r="A1258" s="1">
        <v>42368</v>
      </c>
      <c r="B1258" s="3">
        <v>94.105447999999996</v>
      </c>
      <c r="C1258" s="11">
        <f t="shared" si="58"/>
        <v>-3.5792833064361893E-3</v>
      </c>
      <c r="D1258" s="3">
        <v>113.269997</v>
      </c>
      <c r="E1258" s="58">
        <f t="shared" si="57"/>
        <v>11132.69997</v>
      </c>
      <c r="F1258" s="11">
        <f t="shared" si="59"/>
        <v>-9.2435250581252818E-4</v>
      </c>
      <c r="G1258" s="11">
        <f>B1258/MAX($B$2:B1258)-1</f>
        <v>-3.5792833064361984E-3</v>
      </c>
      <c r="H1258" s="11">
        <f>E1258/MAX($E$2:E1258)-1</f>
        <v>-1.6948303321681069E-3</v>
      </c>
    </row>
    <row r="1259" spans="1:8" x14ac:dyDescent="0.25">
      <c r="A1259" s="1">
        <v>42369</v>
      </c>
      <c r="B1259" s="3">
        <v>92.663786000000002</v>
      </c>
      <c r="C1259" s="11">
        <f t="shared" si="58"/>
        <v>-1.5319644405709581E-2</v>
      </c>
      <c r="D1259" s="3">
        <v>111.860001</v>
      </c>
      <c r="E1259" s="58">
        <f t="shared" si="57"/>
        <v>11118.60001</v>
      </c>
      <c r="F1259" s="11">
        <f t="shared" si="59"/>
        <v>-1.2665355248947354E-3</v>
      </c>
      <c r="G1259" s="11">
        <f>B1259/MAX($B$2:B1259)-1</f>
        <v>-1.8844094364663833E-2</v>
      </c>
      <c r="H1259" s="11">
        <f>E1259/MAX($E$2:E1259)-1</f>
        <v>-2.9592192942385909E-3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037B1-3186-4370-964D-32CBEE4C9D33}">
  <dimension ref="A1:K1259"/>
  <sheetViews>
    <sheetView tabSelected="1" workbookViewId="0">
      <selection activeCell="J25" sqref="J25"/>
    </sheetView>
  </sheetViews>
  <sheetFormatPr defaultRowHeight="15" x14ac:dyDescent="0.25"/>
  <cols>
    <col min="1" max="1" width="10.7109375" bestFit="1" customWidth="1"/>
    <col min="3" max="3" width="18.5703125" bestFit="1" customWidth="1"/>
    <col min="4" max="4" width="15.85546875" bestFit="1" customWidth="1"/>
    <col min="5" max="5" width="11.5703125" bestFit="1" customWidth="1"/>
    <col min="6" max="6" width="12.85546875" bestFit="1" customWidth="1"/>
    <col min="7" max="7" width="15.85546875" bestFit="1" customWidth="1"/>
    <col min="8" max="8" width="21.140625" bestFit="1" customWidth="1"/>
    <col min="9" max="9" width="24.42578125" bestFit="1" customWidth="1"/>
    <col min="10" max="10" width="26.28515625" bestFit="1" customWidth="1"/>
    <col min="11" max="11" width="23" bestFit="1" customWidth="1"/>
  </cols>
  <sheetData>
    <row r="1" spans="1:11" x14ac:dyDescent="0.25">
      <c r="A1" s="56" t="s">
        <v>0</v>
      </c>
      <c r="B1" s="56" t="s">
        <v>6</v>
      </c>
      <c r="C1" s="56" t="s">
        <v>45</v>
      </c>
      <c r="D1" s="56" t="s">
        <v>75</v>
      </c>
      <c r="E1" s="56" t="s">
        <v>71</v>
      </c>
      <c r="F1" s="56" t="s">
        <v>72</v>
      </c>
      <c r="G1" s="56" t="s">
        <v>82</v>
      </c>
      <c r="H1" s="56" t="s">
        <v>83</v>
      </c>
      <c r="I1" s="56" t="s">
        <v>87</v>
      </c>
      <c r="J1" s="56" t="s">
        <v>88</v>
      </c>
      <c r="K1" s="56" t="s">
        <v>89</v>
      </c>
    </row>
    <row r="2" spans="1:11" x14ac:dyDescent="0.25">
      <c r="A2" s="1">
        <v>40546</v>
      </c>
      <c r="B2" s="3">
        <v>30.336245000000002</v>
      </c>
      <c r="D2" s="3">
        <v>55.310001</v>
      </c>
      <c r="E2" s="58">
        <f>10000+(10*D2)</f>
        <v>10553.10001</v>
      </c>
      <c r="G2" s="11">
        <f>B2/MAX($B$2:B2)-1</f>
        <v>0</v>
      </c>
      <c r="H2" s="11">
        <f>E2/MAX($E$2:E2)-1</f>
        <v>0</v>
      </c>
      <c r="I2" s="44">
        <f>CORREL(G2:G1259,H2:H1259)</f>
        <v>0.2021750716725311</v>
      </c>
      <c r="J2" s="44">
        <f>PEARSON(G2:G1259,H2:H1259)</f>
        <v>0.2021750716725311</v>
      </c>
      <c r="K2" t="e">
        <f>NA()</f>
        <v>#N/A</v>
      </c>
    </row>
    <row r="3" spans="1:11" x14ac:dyDescent="0.25">
      <c r="A3" s="1">
        <v>40547</v>
      </c>
      <c r="B3" s="3">
        <v>30.430537000000001</v>
      </c>
      <c r="C3" s="11">
        <f>(B3-B2)/B2</f>
        <v>3.1082291166886137E-3</v>
      </c>
      <c r="D3" s="3">
        <v>55.27</v>
      </c>
      <c r="E3" s="58">
        <f t="shared" ref="E3:E66" si="0">10000+(10*D3)</f>
        <v>10552.7</v>
      </c>
      <c r="F3" s="11">
        <f>(E3-E2)/E2</f>
        <v>-3.7904501958698255E-5</v>
      </c>
      <c r="G3" s="11">
        <f>B3/MAX($B$2:B3)-1</f>
        <v>0</v>
      </c>
      <c r="H3" s="11">
        <f>E3/MAX($E$2:E3)-1</f>
        <v>-3.7904501958729853E-5</v>
      </c>
      <c r="K3" t="e">
        <f>NA()</f>
        <v>#N/A</v>
      </c>
    </row>
    <row r="4" spans="1:11" x14ac:dyDescent="0.25">
      <c r="A4" s="1">
        <v>40548</v>
      </c>
      <c r="B4" s="3">
        <v>31.073436000000001</v>
      </c>
      <c r="C4" s="11">
        <f t="shared" ref="C4:C67" si="1">(B4-B3)/B3</f>
        <v>2.1126771440149079E-2</v>
      </c>
      <c r="D4" s="3">
        <v>55.740001999999997</v>
      </c>
      <c r="E4" s="58">
        <f t="shared" si="0"/>
        <v>10557.400019999999</v>
      </c>
      <c r="F4" s="11">
        <f t="shared" ref="F4:F67" si="2">(E4-E3)/E3</f>
        <v>4.453855411409784E-4</v>
      </c>
      <c r="G4" s="11">
        <f>B4/MAX($B$2:B4)-1</f>
        <v>0</v>
      </c>
      <c r="H4" s="11">
        <f>E4/MAX($E$2:E4)-1</f>
        <v>0</v>
      </c>
      <c r="K4" t="e">
        <f>NA()</f>
        <v>#N/A</v>
      </c>
    </row>
    <row r="5" spans="1:11" x14ac:dyDescent="0.25">
      <c r="A5" s="1">
        <v>40549</v>
      </c>
      <c r="B5" s="3">
        <v>31.356313</v>
      </c>
      <c r="C5" s="11">
        <f t="shared" si="1"/>
        <v>9.1034992074902552E-3</v>
      </c>
      <c r="D5" s="3">
        <v>55.919998</v>
      </c>
      <c r="E5" s="58">
        <f t="shared" si="0"/>
        <v>10559.199979999999</v>
      </c>
      <c r="F5" s="11">
        <f t="shared" si="2"/>
        <v>1.7049273463072616E-4</v>
      </c>
      <c r="G5" s="11">
        <f>B5/MAX($B$2:B5)-1</f>
        <v>0</v>
      </c>
      <c r="H5" s="11">
        <f>E5/MAX($E$2:E5)-1</f>
        <v>0</v>
      </c>
      <c r="K5" t="e">
        <f>NA()</f>
        <v>#N/A</v>
      </c>
    </row>
    <row r="6" spans="1:11" x14ac:dyDescent="0.25">
      <c r="A6" s="1">
        <v>40550</v>
      </c>
      <c r="B6" s="3">
        <v>30.379104000000002</v>
      </c>
      <c r="C6" s="11">
        <f t="shared" si="1"/>
        <v>-3.1164665309980751E-2</v>
      </c>
      <c r="D6" s="3">
        <v>55.869999</v>
      </c>
      <c r="E6" s="58">
        <f t="shared" si="0"/>
        <v>10558.699989999999</v>
      </c>
      <c r="F6" s="11">
        <f t="shared" si="2"/>
        <v>-4.7351125174944609E-5</v>
      </c>
      <c r="G6" s="11">
        <f>B6/MAX($B$2:B6)-1</f>
        <v>-3.1164665309980744E-2</v>
      </c>
      <c r="H6" s="11">
        <f>E6/MAX($E$2:E6)-1</f>
        <v>-4.7351125174954767E-5</v>
      </c>
      <c r="K6" t="e">
        <f>NA()</f>
        <v>#N/A</v>
      </c>
    </row>
    <row r="7" spans="1:11" x14ac:dyDescent="0.25">
      <c r="A7" s="1">
        <v>40553</v>
      </c>
      <c r="B7" s="3">
        <v>30.070516000000001</v>
      </c>
      <c r="C7" s="11">
        <f t="shared" si="1"/>
        <v>-1.0157903274566633E-2</v>
      </c>
      <c r="D7" s="3">
        <v>56.080002</v>
      </c>
      <c r="E7" s="58">
        <f t="shared" si="0"/>
        <v>10560.800020000001</v>
      </c>
      <c r="F7" s="11">
        <f t="shared" si="2"/>
        <v>1.9889096214404563E-4</v>
      </c>
      <c r="G7" s="11">
        <f>B7/MAX($B$2:B7)-1</f>
        <v>-4.1006000928744402E-2</v>
      </c>
      <c r="H7" s="11">
        <f>E7/MAX($E$2:E7)-1</f>
        <v>0</v>
      </c>
      <c r="K7" t="e">
        <f>NA()</f>
        <v>#N/A</v>
      </c>
    </row>
    <row r="8" spans="1:11" x14ac:dyDescent="0.25">
      <c r="A8" s="1">
        <v>40554</v>
      </c>
      <c r="B8" s="3">
        <v>30.541974</v>
      </c>
      <c r="C8" s="11">
        <f t="shared" si="1"/>
        <v>1.56784140318709E-2</v>
      </c>
      <c r="D8" s="3">
        <v>56.16</v>
      </c>
      <c r="E8" s="58">
        <f t="shared" si="0"/>
        <v>10561.6</v>
      </c>
      <c r="F8" s="11">
        <f t="shared" si="2"/>
        <v>7.5749943042646275E-5</v>
      </c>
      <c r="G8" s="11">
        <f>B8/MAX($B$2:B8)-1</f>
        <v>-2.5970495957225559E-2</v>
      </c>
      <c r="H8" s="11">
        <f>E8/MAX($E$2:E8)-1</f>
        <v>0</v>
      </c>
      <c r="K8" t="e">
        <f>NA()</f>
        <v>#N/A</v>
      </c>
    </row>
    <row r="9" spans="1:11" x14ac:dyDescent="0.25">
      <c r="A9" s="1">
        <v>40555</v>
      </c>
      <c r="B9" s="3">
        <v>30.739128999999998</v>
      </c>
      <c r="C9" s="11">
        <f t="shared" si="1"/>
        <v>6.4552147153290954E-3</v>
      </c>
      <c r="D9" s="3">
        <v>56.560001</v>
      </c>
      <c r="E9" s="58">
        <f t="shared" si="0"/>
        <v>10565.60001</v>
      </c>
      <c r="F9" s="11">
        <f t="shared" si="2"/>
        <v>3.7873144220570249E-4</v>
      </c>
      <c r="G9" s="11">
        <f>B9/MAX($B$2:B9)-1</f>
        <v>-1.9682926369563924E-2</v>
      </c>
      <c r="H9" s="11">
        <f>E9/MAX($E$2:E9)-1</f>
        <v>0</v>
      </c>
      <c r="K9" t="e">
        <f>NA()</f>
        <v>#N/A</v>
      </c>
    </row>
    <row r="10" spans="1:11" x14ac:dyDescent="0.25">
      <c r="A10" s="1">
        <v>40556</v>
      </c>
      <c r="B10" s="3">
        <v>30.644836999999999</v>
      </c>
      <c r="C10" s="11">
        <f t="shared" si="1"/>
        <v>-3.067490949401962E-3</v>
      </c>
      <c r="D10" s="3">
        <v>56.580002</v>
      </c>
      <c r="E10" s="58">
        <f t="shared" si="0"/>
        <v>10565.800020000001</v>
      </c>
      <c r="F10" s="11">
        <f t="shared" si="2"/>
        <v>1.8930302094644124E-5</v>
      </c>
      <c r="G10" s="11">
        <f>B10/MAX($B$2:B10)-1</f>
        <v>-2.2690040120469601E-2</v>
      </c>
      <c r="H10" s="11">
        <f>E10/MAX($E$2:E10)-1</f>
        <v>0</v>
      </c>
      <c r="K10" t="e">
        <f>NA()</f>
        <v>#N/A</v>
      </c>
    </row>
    <row r="11" spans="1:11" x14ac:dyDescent="0.25">
      <c r="A11" s="1">
        <v>40557</v>
      </c>
      <c r="B11" s="3">
        <v>30.473396999999999</v>
      </c>
      <c r="C11" s="11">
        <f t="shared" si="1"/>
        <v>-5.5944170954474477E-3</v>
      </c>
      <c r="D11" s="3">
        <v>57</v>
      </c>
      <c r="E11" s="58">
        <f t="shared" si="0"/>
        <v>10570</v>
      </c>
      <c r="F11" s="11">
        <f t="shared" si="2"/>
        <v>3.9750705029900933E-4</v>
      </c>
      <c r="G11" s="11">
        <f>B11/MAX($B$2:B11)-1</f>
        <v>-2.815751966757063E-2</v>
      </c>
      <c r="H11" s="11">
        <f>E11/MAX($E$2:E11)-1</f>
        <v>0</v>
      </c>
      <c r="K11" t="e">
        <f>NA()</f>
        <v>#N/A</v>
      </c>
    </row>
    <row r="12" spans="1:11" x14ac:dyDescent="0.25">
      <c r="A12" s="1">
        <v>40561</v>
      </c>
      <c r="B12" s="3">
        <v>30.293386000000002</v>
      </c>
      <c r="C12" s="11">
        <f t="shared" si="1"/>
        <v>-5.9071523926261596E-3</v>
      </c>
      <c r="D12" s="3">
        <v>57.16</v>
      </c>
      <c r="E12" s="58">
        <f t="shared" si="0"/>
        <v>10571.6</v>
      </c>
      <c r="F12" s="11">
        <f t="shared" si="2"/>
        <v>1.513718070009805E-4</v>
      </c>
      <c r="G12" s="11">
        <f>B12/MAX($B$2:B12)-1</f>
        <v>-3.3898341300522161E-2</v>
      </c>
      <c r="H12" s="11">
        <f>E12/MAX($E$2:E12)-1</f>
        <v>0</v>
      </c>
      <c r="K12" t="e">
        <f>NA()</f>
        <v>#N/A</v>
      </c>
    </row>
    <row r="13" spans="1:11" x14ac:dyDescent="0.25">
      <c r="A13" s="1">
        <v>40562</v>
      </c>
      <c r="B13" s="3">
        <v>30.327674999999999</v>
      </c>
      <c r="C13" s="11">
        <f t="shared" si="1"/>
        <v>1.1318972398792783E-3</v>
      </c>
      <c r="D13" s="3">
        <v>56.509998000000003</v>
      </c>
      <c r="E13" s="58">
        <f t="shared" si="0"/>
        <v>10565.099980000001</v>
      </c>
      <c r="F13" s="11">
        <f t="shared" si="2"/>
        <v>-6.1485678610612344E-4</v>
      </c>
      <c r="G13" s="11">
        <f>B13/MAX($B$2:B13)-1</f>
        <v>-3.2804813499597407E-2</v>
      </c>
      <c r="H13" s="11">
        <f>E13/MAX($E$2:E13)-1</f>
        <v>-6.1485678610617711E-4</v>
      </c>
      <c r="K13" t="e">
        <f>NA()</f>
        <v>#N/A</v>
      </c>
    </row>
    <row r="14" spans="1:11" x14ac:dyDescent="0.25">
      <c r="A14" s="1">
        <v>40563</v>
      </c>
      <c r="B14" s="3">
        <v>30.019082999999998</v>
      </c>
      <c r="C14" s="11">
        <f t="shared" si="1"/>
        <v>-1.0175260714842165E-2</v>
      </c>
      <c r="D14" s="3">
        <v>56.110000999999997</v>
      </c>
      <c r="E14" s="58">
        <f t="shared" si="0"/>
        <v>10561.10001</v>
      </c>
      <c r="F14" s="11">
        <f t="shared" si="2"/>
        <v>-3.7860219094687237E-4</v>
      </c>
      <c r="G14" s="11">
        <f>B14/MAX($B$2:B14)-1</f>
        <v>-4.2646276684379369E-2</v>
      </c>
      <c r="H14" s="11">
        <f>E14/MAX($E$2:E14)-1</f>
        <v>-9.9322619092667708E-4</v>
      </c>
      <c r="K14" t="e">
        <f>NA()</f>
        <v>#N/A</v>
      </c>
    </row>
    <row r="15" spans="1:11" x14ac:dyDescent="0.25">
      <c r="A15" s="1">
        <v>40564</v>
      </c>
      <c r="B15" s="3">
        <v>30.156234000000001</v>
      </c>
      <c r="C15" s="11">
        <f t="shared" si="1"/>
        <v>4.5687937902701061E-3</v>
      </c>
      <c r="D15" s="3">
        <v>55.68</v>
      </c>
      <c r="E15" s="58">
        <f t="shared" si="0"/>
        <v>10556.8</v>
      </c>
      <c r="F15" s="11">
        <f t="shared" si="2"/>
        <v>-4.0715550424948952E-4</v>
      </c>
      <c r="G15" s="11">
        <f>B15/MAX($B$2:B15)-1</f>
        <v>-3.8272324938202984E-2</v>
      </c>
      <c r="H15" s="11">
        <f>E15/MAX($E$2:E15)-1</f>
        <v>-1.3999772976655001E-3</v>
      </c>
      <c r="K15" t="e">
        <f>NA()</f>
        <v>#N/A</v>
      </c>
    </row>
    <row r="16" spans="1:11" x14ac:dyDescent="0.25">
      <c r="A16" s="1">
        <v>40567</v>
      </c>
      <c r="B16" s="3">
        <v>29.950505</v>
      </c>
      <c r="C16" s="11">
        <f t="shared" si="1"/>
        <v>-6.8221051740081865E-3</v>
      </c>
      <c r="D16" s="3">
        <v>56.450001</v>
      </c>
      <c r="E16" s="58">
        <f t="shared" si="0"/>
        <v>10564.50001</v>
      </c>
      <c r="F16" s="11">
        <f t="shared" si="2"/>
        <v>7.2938864049716537E-4</v>
      </c>
      <c r="G16" s="11">
        <f>B16/MAX($B$2:B16)-1</f>
        <v>-4.4833332286228988E-2</v>
      </c>
      <c r="H16" s="11">
        <f>E16/MAX($E$2:E16)-1</f>
        <v>-6.7160978470626187E-4</v>
      </c>
      <c r="K16" t="e">
        <f>NA()</f>
        <v>#N/A</v>
      </c>
    </row>
    <row r="17" spans="1:11" x14ac:dyDescent="0.25">
      <c r="A17" s="1">
        <v>40568</v>
      </c>
      <c r="B17" s="3">
        <v>30.36196</v>
      </c>
      <c r="C17" s="11">
        <f t="shared" si="1"/>
        <v>1.3737831799497209E-2</v>
      </c>
      <c r="D17" s="3">
        <v>56.529998999999997</v>
      </c>
      <c r="E17" s="58">
        <f t="shared" si="0"/>
        <v>10565.29999</v>
      </c>
      <c r="F17" s="11">
        <f t="shared" si="2"/>
        <v>7.5723413246489999E-5</v>
      </c>
      <c r="G17" s="11">
        <f>B17/MAX($B$2:B17)-1</f>
        <v>-3.1711413264690957E-2</v>
      </c>
      <c r="H17" s="11">
        <f>E17/MAX($E$2:E17)-1</f>
        <v>-5.9593722804507365E-4</v>
      </c>
      <c r="K17" t="e">
        <f>NA()</f>
        <v>#N/A</v>
      </c>
    </row>
    <row r="18" spans="1:11" x14ac:dyDescent="0.25">
      <c r="A18" s="1">
        <v>40569</v>
      </c>
      <c r="B18" s="3">
        <v>30.319101</v>
      </c>
      <c r="C18" s="11">
        <f t="shared" si="1"/>
        <v>-1.4116018860442468E-3</v>
      </c>
      <c r="D18" s="3">
        <v>56.830002</v>
      </c>
      <c r="E18" s="58">
        <f t="shared" si="0"/>
        <v>10568.300020000001</v>
      </c>
      <c r="F18" s="11">
        <f t="shared" si="2"/>
        <v>2.839512368641282E-4</v>
      </c>
      <c r="G18" s="11">
        <f>B18/MAX($B$2:B18)-1</f>
        <v>-3.3078251259961555E-2</v>
      </c>
      <c r="H18" s="11">
        <f>E18/MAX($E$2:E18)-1</f>
        <v>-3.1215520829386278E-4</v>
      </c>
      <c r="K18" t="e">
        <f>NA()</f>
        <v>#N/A</v>
      </c>
    </row>
    <row r="19" spans="1:11" x14ac:dyDescent="0.25">
      <c r="A19" s="1">
        <v>40570</v>
      </c>
      <c r="B19" s="3">
        <v>30.36196</v>
      </c>
      <c r="C19" s="11">
        <f t="shared" si="1"/>
        <v>1.4135973226910646E-3</v>
      </c>
      <c r="D19" s="3">
        <v>57.18</v>
      </c>
      <c r="E19" s="58">
        <f t="shared" si="0"/>
        <v>10571.8</v>
      </c>
      <c r="F19" s="11">
        <f t="shared" si="2"/>
        <v>3.3117719911198037E-4</v>
      </c>
      <c r="G19" s="11">
        <f>B19/MAX($B$2:B19)-1</f>
        <v>-3.1711413264690957E-2</v>
      </c>
      <c r="H19" s="11">
        <f>E19/MAX($E$2:E19)-1</f>
        <v>0</v>
      </c>
      <c r="K19" t="e">
        <f>NA()</f>
        <v>#N/A</v>
      </c>
    </row>
    <row r="20" spans="1:11" x14ac:dyDescent="0.25">
      <c r="A20" s="1">
        <v>40571</v>
      </c>
      <c r="B20" s="3">
        <v>29.864787</v>
      </c>
      <c r="C20" s="11">
        <f t="shared" si="1"/>
        <v>-1.6374865127284276E-2</v>
      </c>
      <c r="D20" s="3">
        <v>55.73</v>
      </c>
      <c r="E20" s="58">
        <f t="shared" si="0"/>
        <v>10557.3</v>
      </c>
      <c r="F20" s="11">
        <f t="shared" si="2"/>
        <v>-1.3715734312037687E-3</v>
      </c>
      <c r="G20" s="11">
        <f>B20/MAX($B$2:B20)-1</f>
        <v>-4.7567008276770295E-2</v>
      </c>
      <c r="H20" s="11">
        <f>E20/MAX($E$2:E20)-1</f>
        <v>-1.3715734312037542E-3</v>
      </c>
      <c r="K20" t="e">
        <f>NA()</f>
        <v>#N/A</v>
      </c>
    </row>
    <row r="21" spans="1:11" x14ac:dyDescent="0.25">
      <c r="A21" s="1">
        <v>40574</v>
      </c>
      <c r="B21" s="3">
        <v>30.370533999999999</v>
      </c>
      <c r="C21" s="11">
        <f t="shared" si="1"/>
        <v>1.6934559084583443E-2</v>
      </c>
      <c r="D21" s="3">
        <v>56</v>
      </c>
      <c r="E21" s="58">
        <f t="shared" si="0"/>
        <v>10560</v>
      </c>
      <c r="F21" s="11">
        <f t="shared" si="2"/>
        <v>2.5574720809304726E-4</v>
      </c>
      <c r="G21" s="11">
        <f>B21/MAX($B$2:B21)-1</f>
        <v>-3.1437975504326698E-2</v>
      </c>
      <c r="H21" s="11">
        <f>E21/MAX($E$2:E21)-1</f>
        <v>-1.1161769991864245E-3</v>
      </c>
      <c r="K21" t="e">
        <f>NA()</f>
        <v>#N/A</v>
      </c>
    </row>
    <row r="22" spans="1:11" x14ac:dyDescent="0.25">
      <c r="A22" s="1">
        <v>40575</v>
      </c>
      <c r="B22" s="3">
        <v>30.301956000000001</v>
      </c>
      <c r="C22" s="11">
        <f t="shared" si="1"/>
        <v>-2.2580439316608227E-3</v>
      </c>
      <c r="D22" s="3">
        <v>57.049999</v>
      </c>
      <c r="E22" s="58">
        <f t="shared" si="0"/>
        <v>10570.49999</v>
      </c>
      <c r="F22" s="11">
        <f t="shared" si="2"/>
        <v>9.9431723484850868E-4</v>
      </c>
      <c r="G22" s="11">
        <f>B22/MAX($B$2:B22)-1</f>
        <v>-3.3625031106176317E-2</v>
      </c>
      <c r="H22" s="11">
        <f>E22/MAX($E$2:E22)-1</f>
        <v>-1.2296959836533006E-4</v>
      </c>
      <c r="K22" s="44">
        <f>CORREL(C3:C21,F3:F21)</f>
        <v>0.32656898080469632</v>
      </c>
    </row>
    <row r="23" spans="1:11" x14ac:dyDescent="0.25">
      <c r="A23" s="1">
        <v>40576</v>
      </c>
      <c r="B23" s="3">
        <v>30.336245000000002</v>
      </c>
      <c r="C23" s="11">
        <f t="shared" si="1"/>
        <v>1.1315771166719773E-3</v>
      </c>
      <c r="D23" s="3">
        <v>56.959999000000003</v>
      </c>
      <c r="E23" s="58">
        <f t="shared" si="0"/>
        <v>10569.599990000001</v>
      </c>
      <c r="F23" s="11">
        <f t="shared" si="2"/>
        <v>-8.5142613958759028E-5</v>
      </c>
      <c r="G23" s="11">
        <f>B23/MAX($B$2:B23)-1</f>
        <v>-3.2531503305251452E-2</v>
      </c>
      <c r="H23" s="11">
        <f>E23/MAX($E$2:E23)-1</f>
        <v>-2.081017423710696E-4</v>
      </c>
      <c r="K23" s="44">
        <f t="shared" ref="K23:K86" si="3">CORREL(C4:C22,F4:F22)</f>
        <v>0.28090912665231976</v>
      </c>
    </row>
    <row r="24" spans="1:11" x14ac:dyDescent="0.25">
      <c r="A24" s="1">
        <v>40577</v>
      </c>
      <c r="B24" s="3">
        <v>30.233381999999999</v>
      </c>
      <c r="C24" s="11">
        <f t="shared" si="1"/>
        <v>-3.3907624361552593E-3</v>
      </c>
      <c r="D24" s="3">
        <v>57.060001</v>
      </c>
      <c r="E24" s="58">
        <f t="shared" si="0"/>
        <v>10570.60001</v>
      </c>
      <c r="F24" s="11">
        <f t="shared" si="2"/>
        <v>9.4612852042236524E-5</v>
      </c>
      <c r="G24" s="11">
        <f>B24/MAX($B$2:B24)-1</f>
        <v>-3.5811959142007632E-2</v>
      </c>
      <c r="H24" s="11">
        <f>E24/MAX($E$2:E24)-1</f>
        <v>-1.1350857942815651E-4</v>
      </c>
      <c r="K24" s="44">
        <f t="shared" si="3"/>
        <v>0.23217679150900192</v>
      </c>
    </row>
    <row r="25" spans="1:11" x14ac:dyDescent="0.25">
      <c r="A25" s="1">
        <v>40578</v>
      </c>
      <c r="B25" s="3">
        <v>30.550545</v>
      </c>
      <c r="C25" s="11">
        <f t="shared" si="1"/>
        <v>1.0490490279916444E-2</v>
      </c>
      <c r="D25" s="3">
        <v>57.380001</v>
      </c>
      <c r="E25" s="58">
        <f t="shared" si="0"/>
        <v>10573.800010000001</v>
      </c>
      <c r="F25" s="11">
        <f t="shared" si="2"/>
        <v>3.0272642962305481E-4</v>
      </c>
      <c r="G25" s="11">
        <f>B25/MAX($B$2:B25)-1</f>
        <v>-2.5697153871375167E-2</v>
      </c>
      <c r="H25" s="11">
        <f>E25/MAX($E$2:E25)-1</f>
        <v>0</v>
      </c>
      <c r="K25" s="44">
        <f t="shared" si="3"/>
        <v>0.22585037864330557</v>
      </c>
    </row>
    <row r="26" spans="1:11" x14ac:dyDescent="0.25">
      <c r="A26" s="1">
        <v>40581</v>
      </c>
      <c r="B26" s="3">
        <v>30.610548000000001</v>
      </c>
      <c r="C26" s="11">
        <f t="shared" si="1"/>
        <v>1.9640566150293491E-3</v>
      </c>
      <c r="D26" s="3">
        <v>57.650002000000001</v>
      </c>
      <c r="E26" s="58">
        <f t="shared" si="0"/>
        <v>10576.500019999999</v>
      </c>
      <c r="F26" s="11">
        <f t="shared" si="2"/>
        <v>2.5534907010206026E-4</v>
      </c>
      <c r="G26" s="11">
        <f>B26/MAX($B$2:B26)-1</f>
        <v>-2.3783567921394244E-2</v>
      </c>
      <c r="H26" s="11">
        <f>E26/MAX($E$2:E26)-1</f>
        <v>0</v>
      </c>
      <c r="K26" s="44">
        <f t="shared" si="3"/>
        <v>0.26854235033542273</v>
      </c>
    </row>
    <row r="27" spans="1:11" x14ac:dyDescent="0.25">
      <c r="A27" s="1">
        <v>40582</v>
      </c>
      <c r="B27" s="3">
        <v>30.224807999999999</v>
      </c>
      <c r="C27" s="11">
        <f t="shared" si="1"/>
        <v>-1.2601538528483775E-2</v>
      </c>
      <c r="D27" s="3">
        <v>58.029998999999997</v>
      </c>
      <c r="E27" s="58">
        <f t="shared" si="0"/>
        <v>10580.29999</v>
      </c>
      <c r="F27" s="11">
        <f t="shared" si="2"/>
        <v>3.5928426160018392E-4</v>
      </c>
      <c r="G27" s="11">
        <f>B27/MAX($B$2:B27)-1</f>
        <v>-3.608539690237178E-2</v>
      </c>
      <c r="H27" s="11">
        <f>E27/MAX($E$2:E27)-1</f>
        <v>0</v>
      </c>
      <c r="K27" s="44">
        <f t="shared" si="3"/>
        <v>0.29799556455875592</v>
      </c>
    </row>
    <row r="28" spans="1:11" x14ac:dyDescent="0.25">
      <c r="A28" s="1">
        <v>40583</v>
      </c>
      <c r="B28" s="3">
        <v>30.156234000000001</v>
      </c>
      <c r="C28" s="11">
        <f t="shared" si="1"/>
        <v>-2.2687985313255966E-3</v>
      </c>
      <c r="D28" s="3">
        <v>57.93</v>
      </c>
      <c r="E28" s="58">
        <f t="shared" si="0"/>
        <v>10579.3</v>
      </c>
      <c r="F28" s="11">
        <f t="shared" si="2"/>
        <v>-9.4514333331322935E-5</v>
      </c>
      <c r="G28" s="11">
        <f>B28/MAX($B$2:B28)-1</f>
        <v>-3.8272324938202984E-2</v>
      </c>
      <c r="H28" s="11">
        <f>E28/MAX($E$2:E28)-1</f>
        <v>-9.4514333331296996E-5</v>
      </c>
      <c r="K28" s="44">
        <f t="shared" si="3"/>
        <v>0.26178651756474736</v>
      </c>
    </row>
    <row r="29" spans="1:11" x14ac:dyDescent="0.25">
      <c r="A29" s="1">
        <v>40584</v>
      </c>
      <c r="B29" s="3">
        <v>29.110451000000001</v>
      </c>
      <c r="C29" s="11">
        <f t="shared" si="1"/>
        <v>-3.4678832907318602E-2</v>
      </c>
      <c r="D29" s="3">
        <v>58.02</v>
      </c>
      <c r="E29" s="58">
        <f t="shared" si="0"/>
        <v>10580.2</v>
      </c>
      <c r="F29" s="11">
        <f t="shared" si="2"/>
        <v>8.5071791139437882E-5</v>
      </c>
      <c r="G29" s="11">
        <f>B29/MAX($B$2:B29)-1</f>
        <v>-7.1623918284015042E-2</v>
      </c>
      <c r="H29" s="11">
        <f>E29/MAX($E$2:E29)-1</f>
        <v>-9.4505826955249006E-6</v>
      </c>
      <c r="K29" s="44">
        <f t="shared" si="3"/>
        <v>0.24431609247768496</v>
      </c>
    </row>
    <row r="30" spans="1:11" x14ac:dyDescent="0.25">
      <c r="A30" s="1">
        <v>40585</v>
      </c>
      <c r="B30" s="3">
        <v>29.110451000000001</v>
      </c>
      <c r="C30" s="11">
        <f t="shared" si="1"/>
        <v>0</v>
      </c>
      <c r="D30" s="3">
        <v>58.439999</v>
      </c>
      <c r="E30" s="58">
        <f t="shared" si="0"/>
        <v>10584.39999</v>
      </c>
      <c r="F30" s="11">
        <f t="shared" si="2"/>
        <v>3.9696697604952279E-4</v>
      </c>
      <c r="G30" s="11">
        <f>B30/MAX($B$2:B30)-1</f>
        <v>-7.1623918284015042E-2</v>
      </c>
      <c r="H30" s="11">
        <f>E30/MAX($E$2:E30)-1</f>
        <v>0</v>
      </c>
      <c r="K30" s="44">
        <f t="shared" si="3"/>
        <v>0.17451472695264347</v>
      </c>
    </row>
    <row r="31" spans="1:11" x14ac:dyDescent="0.25">
      <c r="A31" s="1">
        <v>40588</v>
      </c>
      <c r="B31" s="3">
        <v>28.913295999999999</v>
      </c>
      <c r="C31" s="11">
        <f t="shared" si="1"/>
        <v>-6.7726535737973343E-3</v>
      </c>
      <c r="D31" s="3">
        <v>58.580002</v>
      </c>
      <c r="E31" s="58">
        <f t="shared" si="0"/>
        <v>10585.800020000001</v>
      </c>
      <c r="F31" s="11">
        <f t="shared" si="2"/>
        <v>1.3227296788891453E-4</v>
      </c>
      <c r="G31" s="11">
        <f>B31/MAX($B$2:B31)-1</f>
        <v>-7.7911487871676788E-2</v>
      </c>
      <c r="H31" s="11">
        <f>E31/MAX($E$2:E31)-1</f>
        <v>0</v>
      </c>
      <c r="K31" s="44">
        <f t="shared" si="3"/>
        <v>0.19188459689468745</v>
      </c>
    </row>
    <row r="32" spans="1:11" x14ac:dyDescent="0.25">
      <c r="A32" s="1">
        <v>40589</v>
      </c>
      <c r="B32" s="3">
        <v>29.144739999999999</v>
      </c>
      <c r="C32" s="11">
        <f t="shared" si="1"/>
        <v>8.0047601629367939E-3</v>
      </c>
      <c r="D32" s="3">
        <v>58.5</v>
      </c>
      <c r="E32" s="58">
        <f t="shared" si="0"/>
        <v>10585</v>
      </c>
      <c r="F32" s="11">
        <f t="shared" si="2"/>
        <v>-7.5574826511845067E-5</v>
      </c>
      <c r="G32" s="11">
        <f>B32/MAX($B$2:B32)-1</f>
        <v>-7.0530390483090288E-2</v>
      </c>
      <c r="H32" s="11">
        <f>E32/MAX($E$2:E32)-1</f>
        <v>-7.5574826511881632E-5</v>
      </c>
      <c r="K32" s="44">
        <f t="shared" si="3"/>
        <v>0.1917989366950901</v>
      </c>
    </row>
    <row r="33" spans="1:11" x14ac:dyDescent="0.25">
      <c r="A33" s="1">
        <v>40590</v>
      </c>
      <c r="B33" s="3">
        <v>29.35904</v>
      </c>
      <c r="C33" s="11">
        <f t="shared" si="1"/>
        <v>7.3529563139009477E-3</v>
      </c>
      <c r="D33" s="3">
        <v>58.880001</v>
      </c>
      <c r="E33" s="58">
        <f t="shared" si="0"/>
        <v>10588.800010000001</v>
      </c>
      <c r="F33" s="11">
        <f t="shared" si="2"/>
        <v>3.5899952763352279E-4</v>
      </c>
      <c r="G33" s="11">
        <f>B33/MAX($B$2:B33)-1</f>
        <v>-6.3696041049213892E-2</v>
      </c>
      <c r="H33" s="11">
        <f>E33/MAX($E$2:E33)-1</f>
        <v>0</v>
      </c>
      <c r="K33" s="44">
        <f t="shared" si="3"/>
        <v>0.20484956650877076</v>
      </c>
    </row>
    <row r="34" spans="1:11" x14ac:dyDescent="0.25">
      <c r="A34" s="1">
        <v>40591</v>
      </c>
      <c r="B34" s="3">
        <v>31.030577000000001</v>
      </c>
      <c r="C34" s="11">
        <f t="shared" si="1"/>
        <v>5.6934320740732694E-2</v>
      </c>
      <c r="D34" s="3">
        <v>58.860000999999997</v>
      </c>
      <c r="E34" s="58">
        <f t="shared" si="0"/>
        <v>10588.60001</v>
      </c>
      <c r="F34" s="11">
        <f t="shared" si="2"/>
        <v>-1.888788151743812E-5</v>
      </c>
      <c r="G34" s="11">
        <f>B34/MAX($B$2:B34)-1</f>
        <v>-1.0388211139492065E-2</v>
      </c>
      <c r="H34" s="11">
        <f>E34/MAX($E$2:E34)-1</f>
        <v>-1.8887881517493099E-5</v>
      </c>
      <c r="K34" s="44">
        <f t="shared" si="3"/>
        <v>0.18799278745898537</v>
      </c>
    </row>
    <row r="35" spans="1:11" x14ac:dyDescent="0.25">
      <c r="A35" s="1">
        <v>40592</v>
      </c>
      <c r="B35" s="3">
        <v>31.210588000000001</v>
      </c>
      <c r="C35" s="11">
        <f t="shared" si="1"/>
        <v>5.8010845238230784E-3</v>
      </c>
      <c r="D35" s="3">
        <v>58.73</v>
      </c>
      <c r="E35" s="58">
        <f t="shared" si="0"/>
        <v>10587.3</v>
      </c>
      <c r="F35" s="11">
        <f t="shared" si="2"/>
        <v>-1.227744932071373E-4</v>
      </c>
      <c r="G35" s="11">
        <f>B35/MAX($B$2:B35)-1</f>
        <v>-4.6473895065404225E-3</v>
      </c>
      <c r="H35" s="11">
        <f>E35/MAX($E$2:E35)-1</f>
        <v>-1.4166005577453955E-4</v>
      </c>
      <c r="K35" s="44">
        <f t="shared" si="3"/>
        <v>8.0164589442615897E-2</v>
      </c>
    </row>
    <row r="36" spans="1:11" x14ac:dyDescent="0.25">
      <c r="A36" s="1">
        <v>40596</v>
      </c>
      <c r="B36" s="3">
        <v>30.687695999999999</v>
      </c>
      <c r="C36" s="11">
        <f t="shared" si="1"/>
        <v>-1.6753673464915249E-2</v>
      </c>
      <c r="D36" s="3">
        <v>57.029998999999997</v>
      </c>
      <c r="E36" s="58">
        <f t="shared" si="0"/>
        <v>10570.29999</v>
      </c>
      <c r="F36" s="11">
        <f t="shared" si="2"/>
        <v>-1.6056983366863837E-3</v>
      </c>
      <c r="G36" s="11">
        <f>B36/MAX($B$2:B36)-1</f>
        <v>-2.1323202125198892E-2</v>
      </c>
      <c r="H36" s="11">
        <f>E36/MAX($E$2:E36)-1</f>
        <v>-1.7471309291449133E-3</v>
      </c>
      <c r="K36" s="44">
        <f t="shared" si="3"/>
        <v>0.11399648769605457</v>
      </c>
    </row>
    <row r="37" spans="1:11" x14ac:dyDescent="0.25">
      <c r="A37" s="1">
        <v>40597</v>
      </c>
      <c r="B37" s="3">
        <v>30.473396999999999</v>
      </c>
      <c r="C37" s="11">
        <f t="shared" si="1"/>
        <v>-6.9832222008455918E-3</v>
      </c>
      <c r="D37" s="3">
        <v>56.560001</v>
      </c>
      <c r="E37" s="58">
        <f t="shared" si="0"/>
        <v>10565.60001</v>
      </c>
      <c r="F37" s="11">
        <f t="shared" si="2"/>
        <v>-4.4464017146588229E-4</v>
      </c>
      <c r="G37" s="11">
        <f>B37/MAX($B$2:B37)-1</f>
        <v>-2.815751966757063E-2</v>
      </c>
      <c r="H37" s="11">
        <f>E37/MAX($E$2:E37)-1</f>
        <v>-2.1909942560148776E-3</v>
      </c>
      <c r="K37" s="44">
        <f t="shared" si="3"/>
        <v>0.24338263156271273</v>
      </c>
    </row>
    <row r="38" spans="1:11" x14ac:dyDescent="0.25">
      <c r="A38" s="1">
        <v>40598</v>
      </c>
      <c r="B38" s="3">
        <v>30.721985</v>
      </c>
      <c r="C38" s="11">
        <f t="shared" si="1"/>
        <v>8.1575414778996113E-3</v>
      </c>
      <c r="D38" s="3">
        <v>56.860000999999997</v>
      </c>
      <c r="E38" s="58">
        <f t="shared" si="0"/>
        <v>10568.60001</v>
      </c>
      <c r="F38" s="11">
        <f t="shared" si="2"/>
        <v>2.8394033440226743E-4</v>
      </c>
      <c r="G38" s="11">
        <f>B38/MAX($B$2:B38)-1</f>
        <v>-2.0229674324274027E-2</v>
      </c>
      <c r="H38" s="11">
        <f>E38/MAX($E$2:E38)-1</f>
        <v>-1.9076760332543685E-3</v>
      </c>
      <c r="K38" s="44">
        <f t="shared" si="3"/>
        <v>0.26027268904791478</v>
      </c>
    </row>
    <row r="39" spans="1:11" x14ac:dyDescent="0.25">
      <c r="A39" s="1">
        <v>40599</v>
      </c>
      <c r="B39" s="3">
        <v>31.227732</v>
      </c>
      <c r="C39" s="11">
        <f t="shared" si="1"/>
        <v>1.6462054779337973E-2</v>
      </c>
      <c r="D39" s="3">
        <v>57.650002000000001</v>
      </c>
      <c r="E39" s="58">
        <f t="shared" si="0"/>
        <v>10576.500019999999</v>
      </c>
      <c r="F39" s="11">
        <f t="shared" si="2"/>
        <v>7.474982488242909E-4</v>
      </c>
      <c r="G39" s="11">
        <f>B39/MAX($B$2:B39)-1</f>
        <v>-4.1006415518304307E-3</v>
      </c>
      <c r="H39" s="11">
        <f>E39/MAX($E$2:E39)-1</f>
        <v>-1.1616037689242686E-3</v>
      </c>
      <c r="K39" s="44">
        <f t="shared" si="3"/>
        <v>0.2697853445709118</v>
      </c>
    </row>
    <row r="40" spans="1:11" x14ac:dyDescent="0.25">
      <c r="A40" s="1">
        <v>40602</v>
      </c>
      <c r="B40" s="3">
        <v>30.91057</v>
      </c>
      <c r="C40" s="11">
        <f t="shared" si="1"/>
        <v>-1.0156421222008685E-2</v>
      </c>
      <c r="D40" s="3">
        <v>57.77</v>
      </c>
      <c r="E40" s="58">
        <f t="shared" si="0"/>
        <v>10577.7</v>
      </c>
      <c r="F40" s="11">
        <f t="shared" si="2"/>
        <v>1.1345719261873862E-4</v>
      </c>
      <c r="G40" s="11">
        <f>B40/MAX($B$2:B40)-1</f>
        <v>-1.4215414930958237E-2</v>
      </c>
      <c r="H40" s="11">
        <f>E40/MAX($E$2:E40)-1</f>
        <v>-1.0482783686081021E-3</v>
      </c>
      <c r="K40" s="44">
        <f t="shared" si="3"/>
        <v>0.22216360449708047</v>
      </c>
    </row>
    <row r="41" spans="1:11" x14ac:dyDescent="0.25">
      <c r="A41" s="1">
        <v>40603</v>
      </c>
      <c r="B41" s="3">
        <v>31.296306000000001</v>
      </c>
      <c r="C41" s="11">
        <f t="shared" si="1"/>
        <v>1.2479096956154526E-2</v>
      </c>
      <c r="D41" s="3">
        <v>56.84</v>
      </c>
      <c r="E41" s="58">
        <f t="shared" si="0"/>
        <v>10568.4</v>
      </c>
      <c r="F41" s="11">
        <f t="shared" si="2"/>
        <v>-8.7920814543814734E-4</v>
      </c>
      <c r="G41" s="11">
        <f>B41/MAX($B$2:B41)-1</f>
        <v>-1.9137135159991159E-3</v>
      </c>
      <c r="H41" s="11">
        <f>E41/MAX($E$2:E41)-1</f>
        <v>-1.9265648591658691E-3</v>
      </c>
      <c r="K41" s="44">
        <f t="shared" si="3"/>
        <v>0.20808056438286018</v>
      </c>
    </row>
    <row r="42" spans="1:11" x14ac:dyDescent="0.25">
      <c r="A42" s="1">
        <v>40604</v>
      </c>
      <c r="B42" s="3">
        <v>31.219158</v>
      </c>
      <c r="C42" s="11">
        <f t="shared" si="1"/>
        <v>-2.4650832593470008E-3</v>
      </c>
      <c r="D42" s="3">
        <v>57.139999000000003</v>
      </c>
      <c r="E42" s="58">
        <f t="shared" si="0"/>
        <v>10571.39999</v>
      </c>
      <c r="F42" s="11">
        <f t="shared" si="2"/>
        <v>2.8386416108401016E-4</v>
      </c>
      <c r="G42" s="11">
        <f>B42/MAX($B$2:B42)-1</f>
        <v>-4.3740793121946897E-3</v>
      </c>
      <c r="H42" s="11">
        <f>E42/MAX($E$2:E42)-1</f>
        <v>-1.6432475807993674E-3</v>
      </c>
      <c r="K42" s="44">
        <f t="shared" si="3"/>
        <v>0.16845628221235234</v>
      </c>
    </row>
    <row r="43" spans="1:11" x14ac:dyDescent="0.25">
      <c r="A43" s="1">
        <v>40605</v>
      </c>
      <c r="B43" s="3">
        <v>31.982067000000001</v>
      </c>
      <c r="C43" s="11">
        <f t="shared" si="1"/>
        <v>2.4437206153990459E-2</v>
      </c>
      <c r="D43" s="3">
        <v>58.27</v>
      </c>
      <c r="E43" s="58">
        <f t="shared" si="0"/>
        <v>10582.7</v>
      </c>
      <c r="F43" s="11">
        <f t="shared" si="2"/>
        <v>1.0689227548565058E-3</v>
      </c>
      <c r="G43" s="11">
        <f>B43/MAX($B$2:B43)-1</f>
        <v>0</v>
      </c>
      <c r="H43" s="11">
        <f>E43/MAX($E$2:E43)-1</f>
        <v>-5.7608133067388323E-4</v>
      </c>
      <c r="K43" s="44">
        <f t="shared" si="3"/>
        <v>0.15951835382739185</v>
      </c>
    </row>
    <row r="44" spans="1:11" x14ac:dyDescent="0.25">
      <c r="A44" s="1">
        <v>40606</v>
      </c>
      <c r="B44" s="3">
        <v>32.067785999999998</v>
      </c>
      <c r="C44" s="11">
        <f t="shared" si="1"/>
        <v>2.680220762466586E-3</v>
      </c>
      <c r="D44" s="3">
        <v>57.970001000000003</v>
      </c>
      <c r="E44" s="58">
        <f t="shared" si="0"/>
        <v>10579.70001</v>
      </c>
      <c r="F44" s="11">
        <f t="shared" si="2"/>
        <v>-2.8348058623983035E-4</v>
      </c>
      <c r="G44" s="11">
        <f>B44/MAX($B$2:B44)-1</f>
        <v>0</v>
      </c>
      <c r="H44" s="11">
        <f>E44/MAX($E$2:E44)-1</f>
        <v>-8.593986090403849E-4</v>
      </c>
      <c r="K44" s="44">
        <f t="shared" si="3"/>
        <v>0.2588505247314889</v>
      </c>
    </row>
    <row r="45" spans="1:11" x14ac:dyDescent="0.25">
      <c r="A45" s="1">
        <v>40609</v>
      </c>
      <c r="B45" s="3">
        <v>32.016353000000002</v>
      </c>
      <c r="C45" s="11">
        <f t="shared" si="1"/>
        <v>-1.603883723060764E-3</v>
      </c>
      <c r="D45" s="3">
        <v>57.189999</v>
      </c>
      <c r="E45" s="58">
        <f t="shared" si="0"/>
        <v>10571.89999</v>
      </c>
      <c r="F45" s="11">
        <f t="shared" si="2"/>
        <v>-7.3726287065114865E-4</v>
      </c>
      <c r="G45" s="11">
        <f>B45/MAX($B$2:B45)-1</f>
        <v>-1.6038837230607506E-3</v>
      </c>
      <c r="H45" s="11">
        <f>E45/MAX($E$2:E45)-1</f>
        <v>-1.5960278770059677E-3</v>
      </c>
      <c r="K45" s="44">
        <f t="shared" si="3"/>
        <v>0.24946284404574057</v>
      </c>
    </row>
    <row r="46" spans="1:11" x14ac:dyDescent="0.25">
      <c r="A46" s="1">
        <v>40610</v>
      </c>
      <c r="B46" s="3">
        <v>32.213510999999997</v>
      </c>
      <c r="C46" s="11">
        <f t="shared" si="1"/>
        <v>6.1580405488406067E-3</v>
      </c>
      <c r="D46" s="3">
        <v>57.419998</v>
      </c>
      <c r="E46" s="58">
        <f t="shared" si="0"/>
        <v>10574.199979999999</v>
      </c>
      <c r="F46" s="11">
        <f t="shared" si="2"/>
        <v>2.175569199647267E-4</v>
      </c>
      <c r="G46" s="11">
        <f>B46/MAX($B$2:B46)-1</f>
        <v>0</v>
      </c>
      <c r="H46" s="11">
        <f>E46/MAX($E$2:E46)-1</f>
        <v>-1.3788181839503588E-3</v>
      </c>
      <c r="K46" s="44">
        <f t="shared" si="3"/>
        <v>0.25602359664754143</v>
      </c>
    </row>
    <row r="47" spans="1:11" x14ac:dyDescent="0.25">
      <c r="A47" s="1">
        <v>40611</v>
      </c>
      <c r="B47" s="3">
        <v>32.547817999999999</v>
      </c>
      <c r="C47" s="11">
        <f t="shared" si="1"/>
        <v>1.0377850461565726E-2</v>
      </c>
      <c r="D47" s="3">
        <v>57.029998999999997</v>
      </c>
      <c r="E47" s="58">
        <f t="shared" si="0"/>
        <v>10570.29999</v>
      </c>
      <c r="F47" s="11">
        <f t="shared" si="2"/>
        <v>-3.6882128268581212E-4</v>
      </c>
      <c r="G47" s="11">
        <f>B47/MAX($B$2:B47)-1</f>
        <v>0</v>
      </c>
      <c r="H47" s="11">
        <f>E47/MAX($E$2:E47)-1</f>
        <v>-1.7471309291449133E-3</v>
      </c>
      <c r="K47" s="44">
        <f t="shared" si="3"/>
        <v>0.29742782948427443</v>
      </c>
    </row>
    <row r="48" spans="1:11" x14ac:dyDescent="0.25">
      <c r="A48" s="1">
        <v>40612</v>
      </c>
      <c r="B48" s="3">
        <v>31.939205000000001</v>
      </c>
      <c r="C48" s="11">
        <f t="shared" si="1"/>
        <v>-1.8699041514856643E-2</v>
      </c>
      <c r="D48" s="3">
        <v>56.139999000000003</v>
      </c>
      <c r="E48" s="58">
        <f t="shared" si="0"/>
        <v>10561.39999</v>
      </c>
      <c r="F48" s="11">
        <f t="shared" si="2"/>
        <v>-8.4198177993240067E-4</v>
      </c>
      <c r="G48" s="11">
        <f>B48/MAX($B$2:B48)-1</f>
        <v>-1.8699041514856685E-2</v>
      </c>
      <c r="H48" s="11">
        <f>E48/MAX($E$2:E48)-1</f>
        <v>-2.5876416566678051E-3</v>
      </c>
      <c r="K48" s="44">
        <f t="shared" si="3"/>
        <v>0.2821523256822166</v>
      </c>
    </row>
    <row r="49" spans="1:11" x14ac:dyDescent="0.25">
      <c r="A49" s="1">
        <v>40613</v>
      </c>
      <c r="B49" s="3">
        <v>32.119219000000001</v>
      </c>
      <c r="C49" s="11">
        <f t="shared" si="1"/>
        <v>5.6361452954135803E-3</v>
      </c>
      <c r="D49" s="3">
        <v>56.490001999999997</v>
      </c>
      <c r="E49" s="58">
        <f t="shared" si="0"/>
        <v>10564.900019999999</v>
      </c>
      <c r="F49" s="11">
        <f t="shared" si="2"/>
        <v>3.3139829978158438E-4</v>
      </c>
      <c r="G49" s="11">
        <f>B49/MAX($B$2:B49)-1</f>
        <v>-1.3168286734305812E-2</v>
      </c>
      <c r="H49" s="11">
        <f>E49/MAX($E$2:E49)-1</f>
        <v>-2.257100896931763E-3</v>
      </c>
      <c r="K49" s="44">
        <f t="shared" si="3"/>
        <v>0.42414686351211878</v>
      </c>
    </row>
    <row r="50" spans="1:11" x14ac:dyDescent="0.25">
      <c r="A50" s="1">
        <v>40616</v>
      </c>
      <c r="B50" s="3">
        <v>32.316374000000003</v>
      </c>
      <c r="C50" s="11">
        <f t="shared" si="1"/>
        <v>6.1382252164973936E-3</v>
      </c>
      <c r="D50" s="3">
        <v>56.290000999999997</v>
      </c>
      <c r="E50" s="58">
        <f t="shared" si="0"/>
        <v>10562.900009999999</v>
      </c>
      <c r="F50" s="11">
        <f t="shared" si="2"/>
        <v>-1.8930704466806186E-4</v>
      </c>
      <c r="G50" s="11">
        <f>B50/MAX($B$2:B50)-1</f>
        <v>-7.1108914274989887E-3</v>
      </c>
      <c r="H50" s="11">
        <f>E50/MAX($E$2:E50)-1</f>
        <v>-2.4459806564994802E-3</v>
      </c>
      <c r="K50" s="44">
        <f t="shared" si="3"/>
        <v>0.44176073675366345</v>
      </c>
    </row>
    <row r="51" spans="1:11" x14ac:dyDescent="0.25">
      <c r="A51" s="1">
        <v>40617</v>
      </c>
      <c r="B51" s="3">
        <v>32.076357000000002</v>
      </c>
      <c r="C51" s="11">
        <f t="shared" si="1"/>
        <v>-7.4271018153212881E-3</v>
      </c>
      <c r="D51" s="3">
        <v>55.490001999999997</v>
      </c>
      <c r="E51" s="58">
        <f t="shared" si="0"/>
        <v>10554.900019999999</v>
      </c>
      <c r="F51" s="11">
        <f t="shared" si="2"/>
        <v>-7.5736682089450665E-4</v>
      </c>
      <c r="G51" s="11">
        <f>B51/MAX($B$2:B51)-1</f>
        <v>-1.4485179928190539E-2</v>
      </c>
      <c r="H51" s="11">
        <f>E51/MAX($E$2:E51)-1</f>
        <v>-3.2014949728002007E-3</v>
      </c>
      <c r="K51" s="44">
        <f t="shared" si="3"/>
        <v>0.46624978889002933</v>
      </c>
    </row>
    <row r="52" spans="1:11" x14ac:dyDescent="0.25">
      <c r="A52" s="1">
        <v>40618</v>
      </c>
      <c r="B52" s="3">
        <v>31.707764000000001</v>
      </c>
      <c r="C52" s="11">
        <f t="shared" si="1"/>
        <v>-1.1491111662088079E-2</v>
      </c>
      <c r="D52" s="3">
        <v>54.150002000000001</v>
      </c>
      <c r="E52" s="58">
        <f t="shared" si="0"/>
        <v>10541.500019999999</v>
      </c>
      <c r="F52" s="11">
        <f t="shared" si="2"/>
        <v>-1.2695525276988494E-3</v>
      </c>
      <c r="G52" s="11">
        <f>B52/MAX($B$2:B52)-1</f>
        <v>-2.5809840770278369E-2</v>
      </c>
      <c r="H52" s="11">
        <f>E52/MAX($E$2:E52)-1</f>
        <v>-4.4669830344639117E-3</v>
      </c>
      <c r="K52" s="44">
        <f t="shared" si="3"/>
        <v>0.48808859217764983</v>
      </c>
    </row>
    <row r="53" spans="1:11" x14ac:dyDescent="0.25">
      <c r="A53" s="1">
        <v>40619</v>
      </c>
      <c r="B53" s="3">
        <v>32.156537</v>
      </c>
      <c r="C53" s="11">
        <f t="shared" si="1"/>
        <v>1.4153410502235326E-2</v>
      </c>
      <c r="D53" s="3">
        <v>54.650002000000001</v>
      </c>
      <c r="E53" s="58">
        <f t="shared" si="0"/>
        <v>10546.500019999999</v>
      </c>
      <c r="F53" s="11">
        <f t="shared" si="2"/>
        <v>4.7431579855937808E-4</v>
      </c>
      <c r="G53" s="11">
        <f>B53/MAX($B$2:B53)-1</f>
        <v>-1.2021727539462068E-2</v>
      </c>
      <c r="H53" s="11">
        <f>E53/MAX($E$2:E53)-1</f>
        <v>-3.9947859965296928E-3</v>
      </c>
      <c r="K53" s="44">
        <f t="shared" si="3"/>
        <v>0.52752700933935748</v>
      </c>
    </row>
    <row r="54" spans="1:11" x14ac:dyDescent="0.25">
      <c r="A54" s="1">
        <v>40620</v>
      </c>
      <c r="B54" s="3">
        <v>32.691619000000003</v>
      </c>
      <c r="C54" s="11">
        <f t="shared" si="1"/>
        <v>1.6639913682247646E-2</v>
      </c>
      <c r="D54" s="3">
        <v>54.450001</v>
      </c>
      <c r="E54" s="58">
        <f t="shared" si="0"/>
        <v>10544.50001</v>
      </c>
      <c r="F54" s="11">
        <f t="shared" si="2"/>
        <v>-1.8963732007841474E-4</v>
      </c>
      <c r="G54" s="11">
        <f>B54/MAX($B$2:B54)-1</f>
        <v>0</v>
      </c>
      <c r="H54" s="11">
        <f>E54/MAX($E$2:E54)-1</f>
        <v>-4.18366575609741E-3</v>
      </c>
      <c r="K54" s="44">
        <f t="shared" si="3"/>
        <v>0.72822406553844587</v>
      </c>
    </row>
    <row r="55" spans="1:11" x14ac:dyDescent="0.25">
      <c r="A55" s="1">
        <v>40623</v>
      </c>
      <c r="B55" s="3">
        <v>31.93215</v>
      </c>
      <c r="C55" s="11">
        <f t="shared" si="1"/>
        <v>-2.3231305858544441E-2</v>
      </c>
      <c r="D55" s="3">
        <v>55.5</v>
      </c>
      <c r="E55" s="58">
        <f t="shared" si="0"/>
        <v>10555</v>
      </c>
      <c r="F55" s="11">
        <f t="shared" si="2"/>
        <v>9.9577884110602349E-4</v>
      </c>
      <c r="G55" s="11">
        <f>B55/MAX($B$2:B55)-1</f>
        <v>-2.3231305858544493E-2</v>
      </c>
      <c r="H55" s="11">
        <f>E55/MAX($E$2:E55)-1</f>
        <v>-3.19205292082958E-3</v>
      </c>
      <c r="K55" s="44">
        <f t="shared" si="3"/>
        <v>0.7011676447801507</v>
      </c>
    </row>
    <row r="56" spans="1:11" x14ac:dyDescent="0.25">
      <c r="A56" s="1">
        <v>40624</v>
      </c>
      <c r="B56" s="3">
        <v>32.260103000000001</v>
      </c>
      <c r="C56" s="11">
        <f t="shared" si="1"/>
        <v>1.0270307511395281E-2</v>
      </c>
      <c r="D56" s="3">
        <v>55.400002000000001</v>
      </c>
      <c r="E56" s="58">
        <f t="shared" si="0"/>
        <v>10554.000019999999</v>
      </c>
      <c r="F56" s="11">
        <f t="shared" si="2"/>
        <v>-9.4739933680767902E-5</v>
      </c>
      <c r="G56" s="11">
        <f>B56/MAX($B$2:B56)-1</f>
        <v>-1.3199591002207689E-2</v>
      </c>
      <c r="H56" s="11">
        <f>E56/MAX($E$2:E56)-1</f>
        <v>-3.2864904396283645E-3</v>
      </c>
      <c r="K56" s="44">
        <f t="shared" si="3"/>
        <v>0.32418650326890386</v>
      </c>
    </row>
    <row r="57" spans="1:11" x14ac:dyDescent="0.25">
      <c r="A57" s="1">
        <v>40625</v>
      </c>
      <c r="B57" s="3">
        <v>32.536273000000001</v>
      </c>
      <c r="C57" s="11">
        <f t="shared" si="1"/>
        <v>8.5607290218509373E-3</v>
      </c>
      <c r="D57" s="3">
        <v>55.709999000000003</v>
      </c>
      <c r="E57" s="58">
        <f t="shared" si="0"/>
        <v>10557.099990000001</v>
      </c>
      <c r="F57" s="11">
        <f t="shared" si="2"/>
        <v>2.9372465360305371E-4</v>
      </c>
      <c r="G57" s="11">
        <f>B57/MAX($B$2:B57)-1</f>
        <v>-4.7518601021259155E-3</v>
      </c>
      <c r="H57" s="11">
        <f>E57/MAX($E$2:E57)-1</f>
        <v>-2.9937311092912422E-3</v>
      </c>
      <c r="K57" s="44">
        <f t="shared" si="3"/>
        <v>0.30335005458506553</v>
      </c>
    </row>
    <row r="58" spans="1:11" x14ac:dyDescent="0.25">
      <c r="A58" s="1">
        <v>40626</v>
      </c>
      <c r="B58" s="3">
        <v>32.691619000000003</v>
      </c>
      <c r="C58" s="11">
        <f t="shared" si="1"/>
        <v>4.7745480866847141E-3</v>
      </c>
      <c r="D58" s="3">
        <v>56.700001</v>
      </c>
      <c r="E58" s="58">
        <f t="shared" si="0"/>
        <v>10567.00001</v>
      </c>
      <c r="F58" s="11">
        <f t="shared" si="2"/>
        <v>9.3775942345688916E-4</v>
      </c>
      <c r="G58" s="11">
        <f>B58/MAX($B$2:B58)-1</f>
        <v>0</v>
      </c>
      <c r="H58" s="11">
        <f>E58/MAX($E$2:E58)-1</f>
        <v>-2.0587790853933141E-3</v>
      </c>
      <c r="K58" s="44">
        <f t="shared" si="3"/>
        <v>0.30427225339338038</v>
      </c>
    </row>
    <row r="59" spans="1:11" x14ac:dyDescent="0.25">
      <c r="A59" s="1">
        <v>40627</v>
      </c>
      <c r="B59" s="3">
        <v>32.691619000000003</v>
      </c>
      <c r="C59" s="11">
        <f t="shared" si="1"/>
        <v>0</v>
      </c>
      <c r="D59" s="3">
        <v>56.84</v>
      </c>
      <c r="E59" s="58">
        <f t="shared" si="0"/>
        <v>10568.4</v>
      </c>
      <c r="F59" s="11">
        <f t="shared" si="2"/>
        <v>1.3248698766679464E-4</v>
      </c>
      <c r="G59" s="11">
        <f>B59/MAX($B$2:B59)-1</f>
        <v>0</v>
      </c>
      <c r="H59" s="11">
        <f>E59/MAX($E$2:E59)-1</f>
        <v>-1.9265648591658691E-3</v>
      </c>
      <c r="K59" s="44">
        <f t="shared" si="3"/>
        <v>0.24700665184712556</v>
      </c>
    </row>
    <row r="60" spans="1:11" x14ac:dyDescent="0.25">
      <c r="A60" s="1">
        <v>40630</v>
      </c>
      <c r="B60" s="3">
        <v>32.199691000000001</v>
      </c>
      <c r="C60" s="11">
        <f t="shared" si="1"/>
        <v>-1.504752640118562E-2</v>
      </c>
      <c r="D60" s="3">
        <v>56.529998999999997</v>
      </c>
      <c r="E60" s="58">
        <f t="shared" si="0"/>
        <v>10565.29999</v>
      </c>
      <c r="F60" s="11">
        <f t="shared" si="2"/>
        <v>-2.9332822376141243E-4</v>
      </c>
      <c r="G60" s="11">
        <f>B60/MAX($B$2:B60)-1</f>
        <v>-1.5047526401185674E-2</v>
      </c>
      <c r="H60" s="11">
        <f>E60/MAX($E$2:E60)-1</f>
        <v>-2.2193279670791322E-3</v>
      </c>
      <c r="K60" s="44">
        <f t="shared" si="3"/>
        <v>0.26539344652816904</v>
      </c>
    </row>
    <row r="61" spans="1:11" x14ac:dyDescent="0.25">
      <c r="A61" s="1">
        <v>40631</v>
      </c>
      <c r="B61" s="3">
        <v>32.406816999999997</v>
      </c>
      <c r="C61" s="11">
        <f t="shared" si="1"/>
        <v>6.4325462005208446E-3</v>
      </c>
      <c r="D61" s="3">
        <v>57.080002</v>
      </c>
      <c r="E61" s="58">
        <f t="shared" si="0"/>
        <v>10570.800020000001</v>
      </c>
      <c r="F61" s="11">
        <f t="shared" si="2"/>
        <v>5.205749013475065E-4</v>
      </c>
      <c r="G61" s="11">
        <f>B61/MAX($B$2:B61)-1</f>
        <v>-8.7117741094439038E-3</v>
      </c>
      <c r="H61" s="11">
        <f>E61/MAX($E$2:E61)-1</f>
        <v>-1.6999083921691582E-3</v>
      </c>
      <c r="K61" s="44">
        <f t="shared" si="3"/>
        <v>0.35907983862242876</v>
      </c>
    </row>
    <row r="62" spans="1:11" x14ac:dyDescent="0.25">
      <c r="A62" s="1">
        <v>40632</v>
      </c>
      <c r="B62" s="3">
        <v>32.285992999999998</v>
      </c>
      <c r="C62" s="11">
        <f t="shared" si="1"/>
        <v>-3.7283513527415833E-3</v>
      </c>
      <c r="D62" s="3">
        <v>57.349997999999999</v>
      </c>
      <c r="E62" s="58">
        <f t="shared" si="0"/>
        <v>10573.499980000001</v>
      </c>
      <c r="F62" s="11">
        <f t="shared" si="2"/>
        <v>2.554168080837385E-4</v>
      </c>
      <c r="G62" s="11">
        <f>B62/MAX($B$2:B62)-1</f>
        <v>-1.2407644907399873E-2</v>
      </c>
      <c r="H62" s="11">
        <f>E62/MAX($E$2:E62)-1</f>
        <v>-1.4449257692610296E-3</v>
      </c>
      <c r="K62" s="44">
        <f t="shared" si="3"/>
        <v>0.37978388673220181</v>
      </c>
    </row>
    <row r="63" spans="1:11" x14ac:dyDescent="0.25">
      <c r="A63" s="1">
        <v>40633</v>
      </c>
      <c r="B63" s="3">
        <v>32.070234999999997</v>
      </c>
      <c r="C63" s="11">
        <f t="shared" si="1"/>
        <v>-6.6827122213648817E-3</v>
      </c>
      <c r="D63" s="3">
        <v>57.43</v>
      </c>
      <c r="E63" s="58">
        <f t="shared" si="0"/>
        <v>10574.3</v>
      </c>
      <c r="F63" s="11">
        <f t="shared" si="2"/>
        <v>7.5662741903061617E-5</v>
      </c>
      <c r="G63" s="11">
        <f>B63/MAX($B$2:B63)-1</f>
        <v>-1.9007440408503662E-2</v>
      </c>
      <c r="H63" s="11">
        <f>E63/MAX($E$2:E63)-1</f>
        <v>-1.3693723544034864E-3</v>
      </c>
      <c r="K63" s="44">
        <f t="shared" si="3"/>
        <v>0.23444987533572381</v>
      </c>
    </row>
    <row r="64" spans="1:11" x14ac:dyDescent="0.25">
      <c r="A64" s="1">
        <v>40634</v>
      </c>
      <c r="B64" s="3">
        <v>32.372295000000001</v>
      </c>
      <c r="C64" s="11">
        <f t="shared" si="1"/>
        <v>9.4187024198607982E-3</v>
      </c>
      <c r="D64" s="3">
        <v>57.459999000000003</v>
      </c>
      <c r="E64" s="58">
        <f t="shared" si="0"/>
        <v>10574.599990000001</v>
      </c>
      <c r="F64" s="11">
        <f t="shared" si="2"/>
        <v>2.8369726601415132E-5</v>
      </c>
      <c r="G64" s="11">
        <f>B64/MAX($B$2:B64)-1</f>
        <v>-9.7677634136138503E-3</v>
      </c>
      <c r="H64" s="11">
        <f>E64/MAX($E$2:E64)-1</f>
        <v>-1.3410414765213652E-3</v>
      </c>
      <c r="K64" s="44">
        <f t="shared" si="3"/>
        <v>0.23149625401272506</v>
      </c>
    </row>
    <row r="65" spans="1:11" x14ac:dyDescent="0.25">
      <c r="A65" s="1">
        <v>40637</v>
      </c>
      <c r="B65" s="3">
        <v>32.570794999999997</v>
      </c>
      <c r="C65" s="11">
        <f t="shared" si="1"/>
        <v>6.1317864550534855E-3</v>
      </c>
      <c r="D65" s="3">
        <v>57.27</v>
      </c>
      <c r="E65" s="58">
        <f t="shared" si="0"/>
        <v>10572.7</v>
      </c>
      <c r="F65" s="11">
        <f t="shared" si="2"/>
        <v>-1.796748814892892E-4</v>
      </c>
      <c r="G65" s="11">
        <f>B65/MAX($B$2:B65)-1</f>
        <v>-3.6958707979560801E-3</v>
      </c>
      <c r="H65" s="11">
        <f>E65/MAX($E$2:E65)-1</f>
        <v>-1.5204754065423209E-3</v>
      </c>
      <c r="K65" s="44">
        <f t="shared" si="3"/>
        <v>0.22830091102584316</v>
      </c>
    </row>
    <row r="66" spans="1:11" x14ac:dyDescent="0.25">
      <c r="A66" s="1">
        <v>40638</v>
      </c>
      <c r="B66" s="3">
        <v>32.285992999999998</v>
      </c>
      <c r="C66" s="11">
        <f t="shared" si="1"/>
        <v>-8.7440911405447467E-3</v>
      </c>
      <c r="D66" s="3">
        <v>57.119999</v>
      </c>
      <c r="E66" s="58">
        <f t="shared" si="0"/>
        <v>10571.199989999999</v>
      </c>
      <c r="F66" s="11">
        <f t="shared" si="2"/>
        <v>-1.4187577440025407E-4</v>
      </c>
      <c r="G66" s="11">
        <f>B66/MAX($B$2:B66)-1</f>
        <v>-1.2407644907399873E-2</v>
      </c>
      <c r="H66" s="11">
        <f>E66/MAX($E$2:E66)-1</f>
        <v>-1.6621354623168605E-3</v>
      </c>
      <c r="K66" s="44">
        <f t="shared" si="3"/>
        <v>0.21007468101819732</v>
      </c>
    </row>
    <row r="67" spans="1:11" x14ac:dyDescent="0.25">
      <c r="A67" s="1">
        <v>40639</v>
      </c>
      <c r="B67" s="3">
        <v>32.424078000000002</v>
      </c>
      <c r="C67" s="11">
        <f t="shared" si="1"/>
        <v>4.2769321048915484E-3</v>
      </c>
      <c r="D67" s="3">
        <v>57.259998000000003</v>
      </c>
      <c r="E67" s="58">
        <f t="shared" ref="E67:E130" si="4">10000+(10*D67)</f>
        <v>10572.599980000001</v>
      </c>
      <c r="F67" s="11">
        <f t="shared" si="2"/>
        <v>1.3243435005733044E-4</v>
      </c>
      <c r="G67" s="11">
        <f>B67/MAX($B$2:B67)-1</f>
        <v>-8.1837794573588196E-3</v>
      </c>
      <c r="H67" s="11">
        <f>E67/MAX($E$2:E67)-1</f>
        <v>-1.5299212360891934E-3</v>
      </c>
      <c r="K67" s="44">
        <f t="shared" si="3"/>
        <v>0.25636330725379664</v>
      </c>
    </row>
    <row r="68" spans="1:11" x14ac:dyDescent="0.25">
      <c r="A68" s="1">
        <v>40640</v>
      </c>
      <c r="B68" s="3">
        <v>32.493122</v>
      </c>
      <c r="C68" s="11">
        <f t="shared" ref="C68:C131" si="5">(B68-B67)/B67</f>
        <v>2.1294051907967313E-3</v>
      </c>
      <c r="D68" s="3">
        <v>57.220001000000003</v>
      </c>
      <c r="E68" s="58">
        <f t="shared" si="4"/>
        <v>10572.20001</v>
      </c>
      <c r="F68" s="11">
        <f t="shared" ref="F68:F131" si="6">(E68-E67)/E67</f>
        <v>-3.7830808009099958E-5</v>
      </c>
      <c r="G68" s="11">
        <f>B68/MAX($B$2:B68)-1</f>
        <v>-6.0718008490189268E-3</v>
      </c>
      <c r="H68" s="11">
        <f>E68/MAX($E$2:E68)-1</f>
        <v>-1.5676941659417132E-3</v>
      </c>
      <c r="K68" s="44">
        <f t="shared" si="3"/>
        <v>0.13689281787183347</v>
      </c>
    </row>
    <row r="69" spans="1:11" x14ac:dyDescent="0.25">
      <c r="A69" s="1">
        <v>40641</v>
      </c>
      <c r="B69" s="3">
        <v>32.329143999999999</v>
      </c>
      <c r="C69" s="11">
        <f t="shared" si="5"/>
        <v>-5.0465449272618429E-3</v>
      </c>
      <c r="D69" s="3">
        <v>56.950001</v>
      </c>
      <c r="E69" s="58">
        <f t="shared" si="4"/>
        <v>10569.50001</v>
      </c>
      <c r="F69" s="11">
        <f t="shared" si="6"/>
        <v>-2.5538676883211253E-4</v>
      </c>
      <c r="G69" s="11">
        <f>B69/MAX($B$2:B69)-1</f>
        <v>-1.1087704160506862E-2</v>
      </c>
      <c r="H69" s="11">
        <f>E69/MAX($E$2:E69)-1</f>
        <v>-1.8226805664262047E-3</v>
      </c>
      <c r="K69" s="44">
        <f t="shared" si="3"/>
        <v>0.1234585563388179</v>
      </c>
    </row>
    <row r="70" spans="1:11" x14ac:dyDescent="0.25">
      <c r="A70" s="1">
        <v>40644</v>
      </c>
      <c r="B70" s="3">
        <v>32.924636999999997</v>
      </c>
      <c r="C70" s="11">
        <f t="shared" si="5"/>
        <v>1.8419695863274254E-2</v>
      </c>
      <c r="D70" s="3">
        <v>56.759998000000003</v>
      </c>
      <c r="E70" s="58">
        <f t="shared" si="4"/>
        <v>10567.599980000001</v>
      </c>
      <c r="F70" s="11">
        <f t="shared" si="6"/>
        <v>-1.7976536242974832E-4</v>
      </c>
      <c r="G70" s="11">
        <f>B70/MAX($B$2:B70)-1</f>
        <v>0</v>
      </c>
      <c r="H70" s="11">
        <f>E70/MAX($E$2:E70)-1</f>
        <v>-2.0021182740234122E-3</v>
      </c>
      <c r="K70" s="44">
        <f t="shared" si="3"/>
        <v>0.15199262184266141</v>
      </c>
    </row>
    <row r="71" spans="1:11" x14ac:dyDescent="0.25">
      <c r="A71" s="1">
        <v>40645</v>
      </c>
      <c r="B71" s="3">
        <v>33.373410999999997</v>
      </c>
      <c r="C71" s="11">
        <f t="shared" si="5"/>
        <v>1.36303401006365E-2</v>
      </c>
      <c r="D71" s="3">
        <v>56.369999</v>
      </c>
      <c r="E71" s="58">
        <f t="shared" si="4"/>
        <v>10563.699989999999</v>
      </c>
      <c r="F71" s="11">
        <f t="shared" si="6"/>
        <v>-3.6905163020768575E-4</v>
      </c>
      <c r="G71" s="11">
        <f>B71/MAX($B$2:B71)-1</f>
        <v>0</v>
      </c>
      <c r="H71" s="11">
        <f>E71/MAX($E$2:E71)-1</f>
        <v>-2.3704310192181888E-3</v>
      </c>
      <c r="K71" s="44">
        <f t="shared" si="3"/>
        <v>4.534936492433448E-2</v>
      </c>
    </row>
    <row r="72" spans="1:11" x14ac:dyDescent="0.25">
      <c r="A72" s="1">
        <v>40646</v>
      </c>
      <c r="B72" s="3">
        <v>33.269848000000003</v>
      </c>
      <c r="C72" s="11">
        <f t="shared" si="5"/>
        <v>-3.1031589788647639E-3</v>
      </c>
      <c r="D72" s="3">
        <v>56.849997999999999</v>
      </c>
      <c r="E72" s="58">
        <f t="shared" si="4"/>
        <v>10568.499980000001</v>
      </c>
      <c r="F72" s="11">
        <f t="shared" si="6"/>
        <v>4.5438530103516736E-4</v>
      </c>
      <c r="G72" s="11">
        <f>B72/MAX($B$2:B72)-1</f>
        <v>-3.1031589788648173E-3</v>
      </c>
      <c r="H72" s="11">
        <f>E72/MAX($E$2:E72)-1</f>
        <v>-1.9171228071952484E-3</v>
      </c>
      <c r="K72" s="44">
        <f t="shared" si="3"/>
        <v>-0.24855736836460998</v>
      </c>
    </row>
    <row r="73" spans="1:11" x14ac:dyDescent="0.25">
      <c r="A73" s="1">
        <v>40647</v>
      </c>
      <c r="B73" s="3">
        <v>33.364781999999998</v>
      </c>
      <c r="C73" s="11">
        <f t="shared" si="5"/>
        <v>2.8534545754460602E-3</v>
      </c>
      <c r="D73" s="3">
        <v>56.75</v>
      </c>
      <c r="E73" s="58">
        <f t="shared" si="4"/>
        <v>10567.5</v>
      </c>
      <c r="F73" s="11">
        <f t="shared" si="6"/>
        <v>-9.4618914878448547E-5</v>
      </c>
      <c r="G73" s="11">
        <f>B73/MAX($B$2:B73)-1</f>
        <v>-2.5855912660532887E-4</v>
      </c>
      <c r="H73" s="11">
        <f>E73/MAX($E$2:E73)-1</f>
        <v>-2.0115603259940329E-3</v>
      </c>
      <c r="K73" s="44">
        <f t="shared" si="3"/>
        <v>-0.33802851883516366</v>
      </c>
    </row>
    <row r="74" spans="1:11" x14ac:dyDescent="0.25">
      <c r="A74" s="1">
        <v>40648</v>
      </c>
      <c r="B74" s="3">
        <v>33.062722000000001</v>
      </c>
      <c r="C74" s="11">
        <f t="shared" si="5"/>
        <v>-9.0532586126292492E-3</v>
      </c>
      <c r="D74" s="3">
        <v>56.650002000000001</v>
      </c>
      <c r="E74" s="58">
        <f t="shared" si="4"/>
        <v>10566.500019999999</v>
      </c>
      <c r="F74" s="11">
        <f t="shared" si="6"/>
        <v>-9.4627868464679932E-5</v>
      </c>
      <c r="G74" s="11">
        <f>B74/MAX($B$2:B74)-1</f>
        <v>-9.3094769365946739E-3</v>
      </c>
      <c r="H74" s="11">
        <f>E74/MAX($E$2:E74)-1</f>
        <v>-2.1059978447927064E-3</v>
      </c>
      <c r="K74" s="44">
        <f t="shared" si="3"/>
        <v>-0.30045605621094651</v>
      </c>
    </row>
    <row r="75" spans="1:11" x14ac:dyDescent="0.25">
      <c r="A75" s="1">
        <v>40651</v>
      </c>
      <c r="B75" s="3">
        <v>33.261218999999997</v>
      </c>
      <c r="C75" s="11">
        <f t="shared" si="5"/>
        <v>6.0036496692557903E-3</v>
      </c>
      <c r="D75" s="3">
        <v>56.25</v>
      </c>
      <c r="E75" s="58">
        <f t="shared" si="4"/>
        <v>10562.5</v>
      </c>
      <c r="F75" s="11">
        <f t="shared" si="6"/>
        <v>-3.7855675885376991E-4</v>
      </c>
      <c r="G75" s="11">
        <f>B75/MAX($B$2:B75)-1</f>
        <v>-3.3617181054702572E-3</v>
      </c>
      <c r="H75" s="11">
        <f>E75/MAX($E$2:E75)-1</f>
        <v>-2.4837573639282517E-3</v>
      </c>
      <c r="K75" s="44">
        <f t="shared" si="3"/>
        <v>6.5736293846355986E-2</v>
      </c>
    </row>
    <row r="76" spans="1:11" x14ac:dyDescent="0.25">
      <c r="A76" s="1">
        <v>40652</v>
      </c>
      <c r="B76" s="3">
        <v>33.502867000000002</v>
      </c>
      <c r="C76" s="11">
        <f t="shared" si="5"/>
        <v>7.265157660036603E-3</v>
      </c>
      <c r="D76" s="3">
        <v>56.599997999999999</v>
      </c>
      <c r="E76" s="58">
        <f t="shared" si="4"/>
        <v>10565.999980000001</v>
      </c>
      <c r="F76" s="11">
        <f t="shared" si="6"/>
        <v>3.3135905325448571E-4</v>
      </c>
      <c r="G76" s="11">
        <f>B76/MAX($B$2:B76)-1</f>
        <v>0</v>
      </c>
      <c r="H76" s="11">
        <f>E76/MAX($E$2:E76)-1</f>
        <v>-2.1532213261623578E-3</v>
      </c>
      <c r="K76" s="44">
        <f t="shared" si="3"/>
        <v>5.292653151969335E-2</v>
      </c>
    </row>
    <row r="77" spans="1:11" x14ac:dyDescent="0.25">
      <c r="A77" s="1">
        <v>40653</v>
      </c>
      <c r="B77" s="3">
        <v>33.546017999999997</v>
      </c>
      <c r="C77" s="11">
        <f t="shared" si="5"/>
        <v>1.2879793242767733E-3</v>
      </c>
      <c r="D77" s="3">
        <v>57.880001</v>
      </c>
      <c r="E77" s="58">
        <f t="shared" si="4"/>
        <v>10578.800010000001</v>
      </c>
      <c r="F77" s="11">
        <f t="shared" si="6"/>
        <v>1.2114357395636047E-3</v>
      </c>
      <c r="G77" s="11">
        <f>B77/MAX($B$2:B77)-1</f>
        <v>0</v>
      </c>
      <c r="H77" s="11">
        <f>E77/MAX($E$2:E77)-1</f>
        <v>-9.4439407586843771E-4</v>
      </c>
      <c r="K77" s="44">
        <f t="shared" si="3"/>
        <v>5.0829665597394082E-2</v>
      </c>
    </row>
    <row r="78" spans="1:11" x14ac:dyDescent="0.25">
      <c r="A78" s="1">
        <v>40654</v>
      </c>
      <c r="B78" s="3">
        <v>33.718623999999998</v>
      </c>
      <c r="C78" s="11">
        <f t="shared" si="5"/>
        <v>5.1453498892179046E-3</v>
      </c>
      <c r="D78" s="3">
        <v>58.34</v>
      </c>
      <c r="E78" s="58">
        <f t="shared" si="4"/>
        <v>10583.4</v>
      </c>
      <c r="F78" s="11">
        <f t="shared" si="6"/>
        <v>4.348309823090036E-4</v>
      </c>
      <c r="G78" s="11">
        <f>B78/MAX($B$2:B78)-1</f>
        <v>0</v>
      </c>
      <c r="H78" s="11">
        <f>E78/MAX($E$2:E78)-1</f>
        <v>-5.0997374536321249E-4</v>
      </c>
      <c r="K78" s="44">
        <f t="shared" si="3"/>
        <v>-9.3907895601984329E-3</v>
      </c>
    </row>
    <row r="79" spans="1:11" x14ac:dyDescent="0.25">
      <c r="A79" s="1">
        <v>40658</v>
      </c>
      <c r="B79" s="3">
        <v>33.442455000000002</v>
      </c>
      <c r="C79" s="11">
        <f t="shared" si="5"/>
        <v>-8.1903994658855568E-3</v>
      </c>
      <c r="D79" s="3">
        <v>58.490001999999997</v>
      </c>
      <c r="E79" s="58">
        <f t="shared" si="4"/>
        <v>10584.900019999999</v>
      </c>
      <c r="F79" s="11">
        <f t="shared" si="6"/>
        <v>1.4173328042023307E-4</v>
      </c>
      <c r="G79" s="11">
        <f>B79/MAX($B$2:B79)-1</f>
        <v>-8.1903994658855117E-3</v>
      </c>
      <c r="H79" s="11">
        <f>E79/MAX($E$2:E79)-1</f>
        <v>-3.6831274519477653E-4</v>
      </c>
      <c r="K79" s="44">
        <f t="shared" si="3"/>
        <v>1.5085575853751783E-2</v>
      </c>
    </row>
    <row r="80" spans="1:11" x14ac:dyDescent="0.25">
      <c r="A80" s="1">
        <v>40659</v>
      </c>
      <c r="B80" s="3">
        <v>33.338892000000001</v>
      </c>
      <c r="C80" s="11">
        <f t="shared" si="5"/>
        <v>-3.0967523167782143E-3</v>
      </c>
      <c r="D80" s="3">
        <v>58.82</v>
      </c>
      <c r="E80" s="58">
        <f t="shared" si="4"/>
        <v>10588.2</v>
      </c>
      <c r="F80" s="11">
        <f t="shared" si="6"/>
        <v>3.1176298252853947E-4</v>
      </c>
      <c r="G80" s="11">
        <f>B80/MAX($B$2:B80)-1</f>
        <v>-1.1261788144142471E-2</v>
      </c>
      <c r="H80" s="11">
        <f>E80/MAX($E$2:E80)-1</f>
        <v>-5.6664588946153671E-5</v>
      </c>
      <c r="K80" s="44">
        <f t="shared" si="3"/>
        <v>-0.11407697573784163</v>
      </c>
    </row>
    <row r="81" spans="1:11" x14ac:dyDescent="0.25">
      <c r="A81" s="1">
        <v>40660</v>
      </c>
      <c r="B81" s="3">
        <v>34.573027000000003</v>
      </c>
      <c r="C81" s="11">
        <f t="shared" si="5"/>
        <v>3.7017876898848404E-2</v>
      </c>
      <c r="D81" s="3">
        <v>59.220001000000003</v>
      </c>
      <c r="E81" s="58">
        <f t="shared" si="4"/>
        <v>10592.20001</v>
      </c>
      <c r="F81" s="11">
        <f t="shared" si="6"/>
        <v>3.7777998148880328E-4</v>
      </c>
      <c r="G81" s="11">
        <f>B81/MAX($B$2:B81)-1</f>
        <v>0</v>
      </c>
      <c r="H81" s="11">
        <f>E81/MAX($E$2:E81)-1</f>
        <v>0</v>
      </c>
      <c r="K81" s="44">
        <f t="shared" si="3"/>
        <v>-0.17609720099284845</v>
      </c>
    </row>
    <row r="82" spans="1:11" x14ac:dyDescent="0.25">
      <c r="A82" s="1">
        <v>40661</v>
      </c>
      <c r="B82" s="3">
        <v>34.193291000000002</v>
      </c>
      <c r="C82" s="11">
        <f t="shared" si="5"/>
        <v>-1.0983591341307811E-2</v>
      </c>
      <c r="D82" s="3">
        <v>59.130001</v>
      </c>
      <c r="E82" s="58">
        <f t="shared" si="4"/>
        <v>10591.300010000001</v>
      </c>
      <c r="F82" s="11">
        <f t="shared" si="6"/>
        <v>-8.4968184055243896E-5</v>
      </c>
      <c r="G82" s="11">
        <f>B82/MAX($B$2:B82)-1</f>
        <v>-1.0983591341307775E-2</v>
      </c>
      <c r="H82" s="11">
        <f>E82/MAX($E$2:E82)-1</f>
        <v>-8.4968184055234097E-5</v>
      </c>
      <c r="K82" s="44">
        <f t="shared" si="3"/>
        <v>2.4144254881324947E-2</v>
      </c>
    </row>
    <row r="83" spans="1:11" x14ac:dyDescent="0.25">
      <c r="A83" s="1">
        <v>40662</v>
      </c>
      <c r="B83" s="3">
        <v>33.830818999999998</v>
      </c>
      <c r="C83" s="11">
        <f t="shared" si="5"/>
        <v>-1.0600676021503865E-2</v>
      </c>
      <c r="D83" s="3">
        <v>59.080002</v>
      </c>
      <c r="E83" s="58">
        <f t="shared" si="4"/>
        <v>10590.800020000001</v>
      </c>
      <c r="F83" s="11">
        <f t="shared" si="6"/>
        <v>-4.7207613751680762E-5</v>
      </c>
      <c r="G83" s="11">
        <f>B83/MAX($B$2:B83)-1</f>
        <v>-2.1467833869449837E-2</v>
      </c>
      <c r="H83" s="11">
        <f>E83/MAX($E$2:E83)-1</f>
        <v>-1.3217178666169449E-4</v>
      </c>
      <c r="K83" s="44">
        <f t="shared" si="3"/>
        <v>5.4312699331773316E-2</v>
      </c>
    </row>
    <row r="84" spans="1:11" x14ac:dyDescent="0.25">
      <c r="A84" s="1">
        <v>40665</v>
      </c>
      <c r="B84" s="3">
        <v>33.994793999999999</v>
      </c>
      <c r="C84" s="11">
        <f t="shared" si="5"/>
        <v>4.8469119237107639E-3</v>
      </c>
      <c r="D84" s="3">
        <v>58.970001000000003</v>
      </c>
      <c r="E84" s="58">
        <f t="shared" si="4"/>
        <v>10589.70001</v>
      </c>
      <c r="F84" s="11">
        <f t="shared" si="6"/>
        <v>-1.0386467480481339E-4</v>
      </c>
      <c r="G84" s="11">
        <f>B84/MAX($B$2:B84)-1</f>
        <v>-1.6724974645697221E-2</v>
      </c>
      <c r="H84" s="11">
        <f>E84/MAX($E$2:E84)-1</f>
        <v>-2.3602273348688474E-4</v>
      </c>
      <c r="K84" s="44">
        <f t="shared" si="3"/>
        <v>7.8952715665844789E-2</v>
      </c>
    </row>
    <row r="85" spans="1:11" x14ac:dyDescent="0.25">
      <c r="A85" s="1">
        <v>40666</v>
      </c>
      <c r="B85" s="3">
        <v>34.279595999999998</v>
      </c>
      <c r="C85" s="11">
        <f t="shared" si="5"/>
        <v>8.377812202656652E-3</v>
      </c>
      <c r="D85" s="3">
        <v>58.689999</v>
      </c>
      <c r="E85" s="58">
        <f t="shared" si="4"/>
        <v>10586.89999</v>
      </c>
      <c r="F85" s="11">
        <f t="shared" si="6"/>
        <v>-2.6440975640069957E-4</v>
      </c>
      <c r="G85" s="11">
        <f>B85/MAX($B$2:B85)-1</f>
        <v>-8.4872811397164183E-3</v>
      </c>
      <c r="H85" s="11">
        <f>E85/MAX($E$2:E85)-1</f>
        <v>-5.0037008317416198E-4</v>
      </c>
      <c r="K85" s="44">
        <f t="shared" si="3"/>
        <v>8.6237906303214817E-2</v>
      </c>
    </row>
    <row r="86" spans="1:11" x14ac:dyDescent="0.25">
      <c r="A86" s="1">
        <v>40667</v>
      </c>
      <c r="B86" s="3">
        <v>33.839447999999997</v>
      </c>
      <c r="C86" s="11">
        <f t="shared" si="5"/>
        <v>-1.2839941287522779E-2</v>
      </c>
      <c r="D86" s="3">
        <v>58.599997999999999</v>
      </c>
      <c r="E86" s="58">
        <f t="shared" si="4"/>
        <v>10585.999980000001</v>
      </c>
      <c r="F86" s="11">
        <f t="shared" si="6"/>
        <v>-8.5011665440261097E-5</v>
      </c>
      <c r="G86" s="11">
        <f>B86/MAX($B$2:B86)-1</f>
        <v>-2.1218246235714555E-2</v>
      </c>
      <c r="H86" s="11">
        <f>E86/MAX($E$2:E86)-1</f>
        <v>-5.8533921132031264E-4</v>
      </c>
      <c r="K86" s="44">
        <f t="shared" si="3"/>
        <v>2.9614917019576189E-2</v>
      </c>
    </row>
    <row r="87" spans="1:11" x14ac:dyDescent="0.25">
      <c r="A87" s="1">
        <v>40668</v>
      </c>
      <c r="B87" s="3">
        <v>33.899859999999997</v>
      </c>
      <c r="C87" s="11">
        <f t="shared" si="5"/>
        <v>1.7852537074481674E-3</v>
      </c>
      <c r="D87" s="3">
        <v>58.279998999999997</v>
      </c>
      <c r="E87" s="58">
        <f t="shared" si="4"/>
        <v>10582.79999</v>
      </c>
      <c r="F87" s="11">
        <f t="shared" si="6"/>
        <v>-3.0228509409093915E-4</v>
      </c>
      <c r="G87" s="11">
        <f>B87/MAX($B$2:B87)-1</f>
        <v>-1.9470872481024193E-2</v>
      </c>
      <c r="H87" s="11">
        <f>E87/MAX($E$2:E87)-1</f>
        <v>-8.8744736609258634E-4</v>
      </c>
      <c r="K87" s="44">
        <f t="shared" ref="K87:K150" si="7">CORREL(C68:C86,F68:F86)</f>
        <v>5.6619604691267172E-2</v>
      </c>
    </row>
    <row r="88" spans="1:11" x14ac:dyDescent="0.25">
      <c r="A88" s="1">
        <v>40669</v>
      </c>
      <c r="B88" s="3">
        <v>33.899859999999997</v>
      </c>
      <c r="C88" s="11">
        <f t="shared" si="5"/>
        <v>0</v>
      </c>
      <c r="D88" s="3">
        <v>58.470001000000003</v>
      </c>
      <c r="E88" s="58">
        <f t="shared" si="4"/>
        <v>10584.70001</v>
      </c>
      <c r="F88" s="11">
        <f t="shared" si="6"/>
        <v>1.7953849659790746E-4</v>
      </c>
      <c r="G88" s="11">
        <f>B88/MAX($B$2:B88)-1</f>
        <v>-1.9470872481024193E-2</v>
      </c>
      <c r="H88" s="11">
        <f>E88/MAX($E$2:E88)-1</f>
        <v>-7.0806820046065422E-4</v>
      </c>
      <c r="K88" s="44">
        <f t="shared" si="7"/>
        <v>5.7388096097995604E-2</v>
      </c>
    </row>
    <row r="89" spans="1:11" x14ac:dyDescent="0.25">
      <c r="A89" s="1">
        <v>40672</v>
      </c>
      <c r="B89" s="3">
        <v>33.986165</v>
      </c>
      <c r="C89" s="11">
        <f t="shared" si="5"/>
        <v>2.5458807204514406E-3</v>
      </c>
      <c r="D89" s="3">
        <v>58.689999</v>
      </c>
      <c r="E89" s="58">
        <f t="shared" si="4"/>
        <v>10586.89999</v>
      </c>
      <c r="F89" s="11">
        <f t="shared" si="6"/>
        <v>2.078452859241132E-4</v>
      </c>
      <c r="G89" s="11">
        <f>B89/MAX($B$2:B89)-1</f>
        <v>-1.6974562279432615E-2</v>
      </c>
      <c r="H89" s="11">
        <f>E89/MAX($E$2:E89)-1</f>
        <v>-5.0037008317416198E-4</v>
      </c>
      <c r="K89" s="44">
        <f t="shared" si="7"/>
        <v>2.6604629959329801E-2</v>
      </c>
    </row>
    <row r="90" spans="1:11" x14ac:dyDescent="0.25">
      <c r="A90" s="1">
        <v>40673</v>
      </c>
      <c r="B90" s="3">
        <v>34.219183999999998</v>
      </c>
      <c r="C90" s="11">
        <f t="shared" si="5"/>
        <v>6.8562899050245525E-3</v>
      </c>
      <c r="D90" s="3">
        <v>59.189999</v>
      </c>
      <c r="E90" s="58">
        <f t="shared" si="4"/>
        <v>10591.89999</v>
      </c>
      <c r="F90" s="11">
        <f t="shared" si="6"/>
        <v>4.7228178264863347E-4</v>
      </c>
      <c r="G90" s="11">
        <f>B90/MAX($B$2:B90)-1</f>
        <v>-1.023465489440667E-2</v>
      </c>
      <c r="H90" s="11">
        <f>E90/MAX($E$2:E90)-1</f>
        <v>-2.8324616200392505E-5</v>
      </c>
      <c r="K90" s="44">
        <f t="shared" si="7"/>
        <v>8.4790855893274744E-2</v>
      </c>
    </row>
    <row r="91" spans="1:11" x14ac:dyDescent="0.25">
      <c r="A91" s="1">
        <v>40674</v>
      </c>
      <c r="B91" s="3">
        <v>35.168517000000001</v>
      </c>
      <c r="C91" s="11">
        <f t="shared" si="5"/>
        <v>2.7742712976440435E-2</v>
      </c>
      <c r="D91" s="3">
        <v>58.759998000000003</v>
      </c>
      <c r="E91" s="58">
        <f t="shared" si="4"/>
        <v>10587.599980000001</v>
      </c>
      <c r="F91" s="11">
        <f t="shared" si="6"/>
        <v>-4.0597154467647307E-4</v>
      </c>
      <c r="G91" s="11">
        <f>B91/MAX($B$2:B91)-1</f>
        <v>0</v>
      </c>
      <c r="H91" s="11">
        <f>E91/MAX($E$2:E91)-1</f>
        <v>-4.3428466188866199E-4</v>
      </c>
      <c r="K91" s="44">
        <f t="shared" si="7"/>
        <v>0.19408569212039872</v>
      </c>
    </row>
    <row r="92" spans="1:11" x14ac:dyDescent="0.25">
      <c r="A92" s="1">
        <v>40675</v>
      </c>
      <c r="B92" s="3">
        <v>35.746746000000002</v>
      </c>
      <c r="C92" s="11">
        <f t="shared" si="5"/>
        <v>1.6441665709134117E-2</v>
      </c>
      <c r="D92" s="3">
        <v>59.110000999999997</v>
      </c>
      <c r="E92" s="58">
        <f t="shared" si="4"/>
        <v>10591.10001</v>
      </c>
      <c r="F92" s="11">
        <f t="shared" si="6"/>
        <v>3.3057822420669525E-4</v>
      </c>
      <c r="G92" s="11">
        <f>B92/MAX($B$2:B92)-1</f>
        <v>0</v>
      </c>
      <c r="H92" s="11">
        <f>E92/MAX($E$2:E92)-1</f>
        <v>-1.0385000273427369E-4</v>
      </c>
      <c r="K92" s="44">
        <f t="shared" si="7"/>
        <v>3.159289179236862E-2</v>
      </c>
    </row>
    <row r="93" spans="1:11" x14ac:dyDescent="0.25">
      <c r="A93" s="1">
        <v>40676</v>
      </c>
      <c r="B93" s="3">
        <v>36.057437999999998</v>
      </c>
      <c r="C93" s="11">
        <f t="shared" si="5"/>
        <v>8.6914764213782136E-3</v>
      </c>
      <c r="D93" s="3">
        <v>58.41</v>
      </c>
      <c r="E93" s="58">
        <f t="shared" si="4"/>
        <v>10584.1</v>
      </c>
      <c r="F93" s="11">
        <f t="shared" si="6"/>
        <v>-6.6093323577252742E-4</v>
      </c>
      <c r="G93" s="11">
        <f>B93/MAX($B$2:B93)-1</f>
        <v>0</v>
      </c>
      <c r="H93" s="11">
        <f>E93/MAX($E$2:E93)-1</f>
        <v>-7.6471460058846752E-4</v>
      </c>
      <c r="K93" s="44">
        <f t="shared" si="7"/>
        <v>6.2381075322385272E-2</v>
      </c>
    </row>
    <row r="94" spans="1:11" x14ac:dyDescent="0.25">
      <c r="A94" s="1">
        <v>40679</v>
      </c>
      <c r="B94" s="3">
        <v>36.126482000000003</v>
      </c>
      <c r="C94" s="11">
        <f t="shared" si="5"/>
        <v>1.9148337716064358E-3</v>
      </c>
      <c r="D94" s="3">
        <v>57.400002000000001</v>
      </c>
      <c r="E94" s="58">
        <f t="shared" si="4"/>
        <v>10574.000019999999</v>
      </c>
      <c r="F94" s="11">
        <f t="shared" si="6"/>
        <v>-9.5425969142401044E-4</v>
      </c>
      <c r="G94" s="11">
        <f>B94/MAX($B$2:B94)-1</f>
        <v>0</v>
      </c>
      <c r="H94" s="11">
        <f>E94/MAX($E$2:E94)-1</f>
        <v>-1.7182445556936932E-3</v>
      </c>
      <c r="K94" s="44">
        <f t="shared" si="7"/>
        <v>-5.1331672492425989E-3</v>
      </c>
    </row>
    <row r="95" spans="1:11" x14ac:dyDescent="0.25">
      <c r="A95" s="1">
        <v>40680</v>
      </c>
      <c r="B95" s="3">
        <v>36.437173999999999</v>
      </c>
      <c r="C95" s="11">
        <f t="shared" si="5"/>
        <v>8.6001177750990518E-3</v>
      </c>
      <c r="D95" s="3">
        <v>57.560001</v>
      </c>
      <c r="E95" s="58">
        <f t="shared" si="4"/>
        <v>10575.60001</v>
      </c>
      <c r="F95" s="11">
        <f t="shared" si="6"/>
        <v>1.5131359910860076E-4</v>
      </c>
      <c r="G95" s="11">
        <f>B95/MAX($B$2:B95)-1</f>
        <v>0</v>
      </c>
      <c r="H95" s="11">
        <f>E95/MAX($E$2:E95)-1</f>
        <v>-1.5671909503529591E-3</v>
      </c>
      <c r="K95" s="44">
        <f t="shared" si="7"/>
        <v>2.6737064753730114E-2</v>
      </c>
    </row>
    <row r="96" spans="1:11" x14ac:dyDescent="0.25">
      <c r="A96" s="1">
        <v>40681</v>
      </c>
      <c r="B96" s="3">
        <v>35.936613999999999</v>
      </c>
      <c r="C96" s="11">
        <f t="shared" si="5"/>
        <v>-1.37376186199292E-2</v>
      </c>
      <c r="D96" s="3">
        <v>58.040000999999997</v>
      </c>
      <c r="E96" s="58">
        <f t="shared" si="4"/>
        <v>10580.400009999999</v>
      </c>
      <c r="F96" s="11">
        <f t="shared" si="6"/>
        <v>4.5387495701998209E-4</v>
      </c>
      <c r="G96" s="11">
        <f>B96/MAX($B$2:B96)-1</f>
        <v>-1.3737618619929171E-2</v>
      </c>
      <c r="H96" s="11">
        <f>E96/MAX($E$2:E96)-1</f>
        <v>-1.1140273020582292E-3</v>
      </c>
      <c r="K96" s="44">
        <f t="shared" si="7"/>
        <v>2.3424880882235842E-2</v>
      </c>
    </row>
    <row r="97" spans="1:11" x14ac:dyDescent="0.25">
      <c r="A97" s="1">
        <v>40682</v>
      </c>
      <c r="B97" s="3">
        <v>36.488953000000002</v>
      </c>
      <c r="C97" s="11">
        <f t="shared" si="5"/>
        <v>1.5369811969486148E-2</v>
      </c>
      <c r="D97" s="3">
        <v>58.209999000000003</v>
      </c>
      <c r="E97" s="58">
        <f t="shared" si="4"/>
        <v>10582.099990000001</v>
      </c>
      <c r="F97" s="11">
        <f t="shared" si="6"/>
        <v>1.6067256421255409E-4</v>
      </c>
      <c r="G97" s="11">
        <f>B97/MAX($B$2:B97)-1</f>
        <v>0</v>
      </c>
      <c r="H97" s="11">
        <f>E97/MAX($E$2:E97)-1</f>
        <v>-9.5353373146889187E-4</v>
      </c>
      <c r="K97" s="44">
        <f t="shared" si="7"/>
        <v>-1.8916460265737182E-2</v>
      </c>
    </row>
    <row r="98" spans="1:11" x14ac:dyDescent="0.25">
      <c r="A98" s="1">
        <v>40683</v>
      </c>
      <c r="B98" s="3">
        <v>36.333607999999998</v>
      </c>
      <c r="C98" s="11">
        <f t="shared" si="5"/>
        <v>-4.2573159059950023E-3</v>
      </c>
      <c r="D98" s="3">
        <v>57.77</v>
      </c>
      <c r="E98" s="58">
        <f t="shared" si="4"/>
        <v>10577.7</v>
      </c>
      <c r="F98" s="11">
        <f t="shared" si="6"/>
        <v>-4.1579554192058702E-4</v>
      </c>
      <c r="G98" s="11">
        <f>B98/MAX($B$2:B98)-1</f>
        <v>-4.257315905994985E-3</v>
      </c>
      <c r="H98" s="11">
        <f>E98/MAX($E$2:E98)-1</f>
        <v>-1.368932798314848E-3</v>
      </c>
      <c r="K98" s="44">
        <f t="shared" si="7"/>
        <v>-4.9084796123628491E-3</v>
      </c>
    </row>
    <row r="99" spans="1:11" x14ac:dyDescent="0.25">
      <c r="A99" s="1">
        <v>40686</v>
      </c>
      <c r="B99" s="3">
        <v>36.161003999999998</v>
      </c>
      <c r="C99" s="11">
        <f t="shared" si="5"/>
        <v>-4.7505328950540717E-3</v>
      </c>
      <c r="D99" s="3">
        <v>56.919998</v>
      </c>
      <c r="E99" s="58">
        <f t="shared" si="4"/>
        <v>10569.199979999999</v>
      </c>
      <c r="F99" s="11">
        <f t="shared" si="6"/>
        <v>-8.0357922799864938E-4</v>
      </c>
      <c r="G99" s="11">
        <f>B99/MAX($B$2:B99)-1</f>
        <v>-8.9876242817930052E-3</v>
      </c>
      <c r="H99" s="11">
        <f>E99/MAX($E$2:E99)-1</f>
        <v>-2.1714119803522003E-3</v>
      </c>
      <c r="K99" s="44">
        <f t="shared" si="7"/>
        <v>5.3242318186746039E-2</v>
      </c>
    </row>
    <row r="100" spans="1:11" x14ac:dyDescent="0.25">
      <c r="A100" s="1">
        <v>40687</v>
      </c>
      <c r="B100" s="3">
        <v>36.169632999999997</v>
      </c>
      <c r="C100" s="11">
        <f t="shared" si="5"/>
        <v>2.3862722395647835E-4</v>
      </c>
      <c r="D100" s="3">
        <v>56.57</v>
      </c>
      <c r="E100" s="58">
        <f t="shared" si="4"/>
        <v>10565.7</v>
      </c>
      <c r="F100" s="11">
        <f t="shared" si="6"/>
        <v>-3.3114899960466892E-4</v>
      </c>
      <c r="G100" s="11">
        <f>B100/MAX($B$2:B100)-1</f>
        <v>-8.7511417496688448E-3</v>
      </c>
      <c r="H100" s="11">
        <f>E100/MAX($E$2:E100)-1</f>
        <v>-2.5018419190518948E-3</v>
      </c>
      <c r="K100" s="44">
        <f t="shared" si="7"/>
        <v>0.14480223988334026</v>
      </c>
    </row>
    <row r="101" spans="1:11" x14ac:dyDescent="0.25">
      <c r="A101" s="1">
        <v>40688</v>
      </c>
      <c r="B101" s="3">
        <v>35.764006999999999</v>
      </c>
      <c r="C101" s="11">
        <f t="shared" si="5"/>
        <v>-1.1214545638325886E-2</v>
      </c>
      <c r="D101" s="3">
        <v>56.790000999999997</v>
      </c>
      <c r="E101" s="58">
        <f t="shared" si="4"/>
        <v>10567.900009999999</v>
      </c>
      <c r="F101" s="11">
        <f t="shared" si="6"/>
        <v>2.0822188780664374E-4</v>
      </c>
      <c r="G101" s="11">
        <f>B101/MAX($B$2:B101)-1</f>
        <v>-1.9867547309455613E-2</v>
      </c>
      <c r="H101" s="11">
        <f>E101/MAX($E$2:E101)-1</f>
        <v>-2.2941409694926529E-3</v>
      </c>
      <c r="K101" s="44">
        <f t="shared" si="7"/>
        <v>-1.5593381572458516E-2</v>
      </c>
    </row>
    <row r="102" spans="1:11" x14ac:dyDescent="0.25">
      <c r="A102" s="1">
        <v>40689</v>
      </c>
      <c r="B102" s="3">
        <v>35.867573</v>
      </c>
      <c r="C102" s="11">
        <f t="shared" si="5"/>
        <v>2.8958164559133633E-3</v>
      </c>
      <c r="D102" s="3">
        <v>57.139999000000003</v>
      </c>
      <c r="E102" s="58">
        <f t="shared" si="4"/>
        <v>10571.39999</v>
      </c>
      <c r="F102" s="11">
        <f t="shared" si="6"/>
        <v>3.3118973463872747E-4</v>
      </c>
      <c r="G102" s="11">
        <f>B102/MAX($B$2:B102)-1</f>
        <v>-1.7029263623979607E-2</v>
      </c>
      <c r="H102" s="11">
        <f>E102/MAX($E$2:E102)-1</f>
        <v>-1.9637110307928474E-3</v>
      </c>
      <c r="K102" s="44">
        <f t="shared" si="7"/>
        <v>-6.520242295004619E-2</v>
      </c>
    </row>
    <row r="103" spans="1:11" x14ac:dyDescent="0.25">
      <c r="A103" s="1">
        <v>40690</v>
      </c>
      <c r="B103" s="3">
        <v>35.436058000000003</v>
      </c>
      <c r="C103" s="11">
        <f t="shared" si="5"/>
        <v>-1.203078334851364E-2</v>
      </c>
      <c r="D103" s="3">
        <v>57.43</v>
      </c>
      <c r="E103" s="58">
        <f t="shared" si="4"/>
        <v>10574.3</v>
      </c>
      <c r="F103" s="11">
        <f t="shared" si="6"/>
        <v>2.7432601195136349E-4</v>
      </c>
      <c r="G103" s="11">
        <f>B103/MAX($B$2:B103)-1</f>
        <v>-2.8855171591248396E-2</v>
      </c>
      <c r="H103" s="11">
        <f>E103/MAX($E$2:E103)-1</f>
        <v>-1.6899237158571889E-3</v>
      </c>
      <c r="K103" s="44">
        <f t="shared" si="7"/>
        <v>-5.5517197431694039E-2</v>
      </c>
    </row>
    <row r="104" spans="1:11" x14ac:dyDescent="0.25">
      <c r="A104" s="1">
        <v>40694</v>
      </c>
      <c r="B104" s="3">
        <v>35.556882000000002</v>
      </c>
      <c r="C104" s="11">
        <f t="shared" si="5"/>
        <v>3.4096343334802906E-3</v>
      </c>
      <c r="D104" s="3">
        <v>58.360000999999997</v>
      </c>
      <c r="E104" s="58">
        <f t="shared" si="4"/>
        <v>10583.60001</v>
      </c>
      <c r="F104" s="11">
        <f t="shared" si="6"/>
        <v>8.7949178669045132E-4</v>
      </c>
      <c r="G104" s="11">
        <f>B104/MAX($B$2:B104)-1</f>
        <v>-2.554392284152418E-2</v>
      </c>
      <c r="H104" s="11">
        <f>E104/MAX($E$2:E104)-1</f>
        <v>-8.1191820319492791E-4</v>
      </c>
      <c r="K104" s="44">
        <f t="shared" si="7"/>
        <v>-0.11367393223208311</v>
      </c>
    </row>
    <row r="105" spans="1:11" x14ac:dyDescent="0.25">
      <c r="A105" s="1">
        <v>40695</v>
      </c>
      <c r="B105" s="3">
        <v>35.332492000000002</v>
      </c>
      <c r="C105" s="11">
        <f t="shared" si="5"/>
        <v>-6.3107333202050628E-3</v>
      </c>
      <c r="D105" s="3">
        <v>57.09</v>
      </c>
      <c r="E105" s="58">
        <f t="shared" si="4"/>
        <v>10570.9</v>
      </c>
      <c r="F105" s="11">
        <f t="shared" si="6"/>
        <v>-1.199970708265691E-3</v>
      </c>
      <c r="G105" s="11">
        <f>B105/MAX($B$2:B105)-1</f>
        <v>-3.1693455276724403E-2</v>
      </c>
      <c r="H105" s="11">
        <f>E105/MAX($E$2:E105)-1</f>
        <v>-2.0109146333993078E-3</v>
      </c>
      <c r="K105" s="44">
        <f t="shared" si="7"/>
        <v>-7.5679343279192166E-2</v>
      </c>
    </row>
    <row r="106" spans="1:11" x14ac:dyDescent="0.25">
      <c r="A106" s="1">
        <v>40696</v>
      </c>
      <c r="B106" s="3">
        <v>35.177146</v>
      </c>
      <c r="C106" s="11">
        <f t="shared" si="5"/>
        <v>-4.3966895966466657E-3</v>
      </c>
      <c r="D106" s="3">
        <v>57.209999000000003</v>
      </c>
      <c r="E106" s="58">
        <f t="shared" si="4"/>
        <v>10572.099990000001</v>
      </c>
      <c r="F106" s="11">
        <f t="shared" si="6"/>
        <v>1.1351824347983428E-4</v>
      </c>
      <c r="G106" s="11">
        <f>B106/MAX($B$2:B106)-1</f>
        <v>-3.5950798588274102E-2</v>
      </c>
      <c r="H106" s="11">
        <f>E106/MAX($E$2:E106)-1</f>
        <v>-1.8976246654164308E-3</v>
      </c>
      <c r="K106" s="44">
        <f t="shared" si="7"/>
        <v>2.0076810536585353E-2</v>
      </c>
    </row>
    <row r="107" spans="1:11" x14ac:dyDescent="0.25">
      <c r="A107" s="1">
        <v>40697</v>
      </c>
      <c r="B107" s="3">
        <v>34.780152000000001</v>
      </c>
      <c r="C107" s="11">
        <f t="shared" si="5"/>
        <v>-1.1285565918281131E-2</v>
      </c>
      <c r="D107" s="3">
        <v>56.349997999999999</v>
      </c>
      <c r="E107" s="58">
        <f t="shared" si="4"/>
        <v>10563.499980000001</v>
      </c>
      <c r="F107" s="11">
        <f t="shared" si="6"/>
        <v>-8.1346279434878015E-4</v>
      </c>
      <c r="G107" s="11">
        <f>B107/MAX($B$2:B107)-1</f>
        <v>-4.6830639399272456E-2</v>
      </c>
      <c r="H107" s="11">
        <f>E107/MAX($E$2:E107)-1</f>
        <v>-2.7095438127022753E-3</v>
      </c>
      <c r="K107" s="44">
        <f t="shared" si="7"/>
        <v>7.9029354833915766E-3</v>
      </c>
    </row>
    <row r="108" spans="1:11" x14ac:dyDescent="0.25">
      <c r="A108" s="1">
        <v>40700</v>
      </c>
      <c r="B108" s="3">
        <v>34.581654999999998</v>
      </c>
      <c r="C108" s="11">
        <f t="shared" si="5"/>
        <v>-5.7071918489603858E-3</v>
      </c>
      <c r="D108" s="3">
        <v>55.889999000000003</v>
      </c>
      <c r="E108" s="58">
        <f t="shared" si="4"/>
        <v>10558.89999</v>
      </c>
      <c r="F108" s="11">
        <f t="shared" si="6"/>
        <v>-4.3546078560229392E-4</v>
      </c>
      <c r="G108" s="11">
        <f>B108/MAX($B$2:B108)-1</f>
        <v>-5.2270559804771688E-2</v>
      </c>
      <c r="H108" s="11">
        <f>E108/MAX($E$2:E108)-1</f>
        <v>-3.1438246982272711E-3</v>
      </c>
      <c r="K108" s="44">
        <f t="shared" si="7"/>
        <v>9.5273752489422894E-2</v>
      </c>
    </row>
    <row r="109" spans="1:11" x14ac:dyDescent="0.25">
      <c r="A109" s="1">
        <v>40701</v>
      </c>
      <c r="B109" s="3">
        <v>34.667957000000001</v>
      </c>
      <c r="C109" s="11">
        <f t="shared" si="5"/>
        <v>2.4956006298716311E-3</v>
      </c>
      <c r="D109" s="3">
        <v>55.790000999999997</v>
      </c>
      <c r="E109" s="58">
        <f t="shared" si="4"/>
        <v>10557.900009999999</v>
      </c>
      <c r="F109" s="11">
        <f t="shared" si="6"/>
        <v>-9.4704940945321449E-5</v>
      </c>
      <c r="G109" s="11">
        <f>B109/MAX($B$2:B109)-1</f>
        <v>-4.9905405616872622E-2</v>
      </c>
      <c r="H109" s="11">
        <f>E109/MAX($E$2:E109)-1</f>
        <v>-3.2382319034401919E-3</v>
      </c>
      <c r="K109" s="44">
        <f t="shared" si="7"/>
        <v>0.10931580661435977</v>
      </c>
    </row>
    <row r="110" spans="1:11" x14ac:dyDescent="0.25">
      <c r="A110" s="1">
        <v>40702</v>
      </c>
      <c r="B110" s="3">
        <v>34.296857000000003</v>
      </c>
      <c r="C110" s="11">
        <f t="shared" si="5"/>
        <v>-1.070440926184368E-2</v>
      </c>
      <c r="D110" s="3">
        <v>55.389999000000003</v>
      </c>
      <c r="E110" s="58">
        <f t="shared" si="4"/>
        <v>10553.89999</v>
      </c>
      <c r="F110" s="11">
        <f t="shared" si="6"/>
        <v>-3.7886511486288405E-4</v>
      </c>
      <c r="G110" s="11">
        <f>B110/MAX($B$2:B110)-1</f>
        <v>-6.0075606992614938E-2</v>
      </c>
      <c r="H110" s="11">
        <f>E110/MAX($E$2:E110)-1</f>
        <v>-3.6158701652010405E-3</v>
      </c>
      <c r="K110" s="44">
        <f t="shared" si="7"/>
        <v>8.0609369413885371E-2</v>
      </c>
    </row>
    <row r="111" spans="1:11" x14ac:dyDescent="0.25">
      <c r="A111" s="1">
        <v>40703</v>
      </c>
      <c r="B111" s="3">
        <v>34.443570999999999</v>
      </c>
      <c r="C111" s="11">
        <f t="shared" si="5"/>
        <v>4.2777680765323711E-3</v>
      </c>
      <c r="D111" s="3">
        <v>55.490001999999997</v>
      </c>
      <c r="E111" s="58">
        <f t="shared" si="4"/>
        <v>10554.900019999999</v>
      </c>
      <c r="F111" s="11">
        <f t="shared" si="6"/>
        <v>9.4754545802668924E-5</v>
      </c>
      <c r="G111" s="11">
        <f>B111/MAX($B$2:B111)-1</f>
        <v>-5.6054828429853876E-2</v>
      </c>
      <c r="H111" s="11">
        <f>E111/MAX($E$2:E111)-1</f>
        <v>-3.521458239533537E-3</v>
      </c>
      <c r="K111" s="44">
        <f t="shared" si="7"/>
        <v>0.19458791711239859</v>
      </c>
    </row>
    <row r="112" spans="1:11" x14ac:dyDescent="0.25">
      <c r="A112" s="1">
        <v>40704</v>
      </c>
      <c r="B112" s="3">
        <v>34.788784</v>
      </c>
      <c r="C112" s="11">
        <f t="shared" si="5"/>
        <v>1.0022567056127866E-2</v>
      </c>
      <c r="D112" s="3">
        <v>54.639999000000003</v>
      </c>
      <c r="E112" s="58">
        <f t="shared" si="4"/>
        <v>10546.39999</v>
      </c>
      <c r="F112" s="11">
        <f t="shared" si="6"/>
        <v>-8.0531601283696883E-4</v>
      </c>
      <c r="G112" s="11">
        <f>B112/MAX($B$2:B112)-1</f>
        <v>-4.6594074650484041E-2</v>
      </c>
      <c r="H112" s="11">
        <f>E112/MAX($E$2:E112)-1</f>
        <v>-4.3239383656615837E-3</v>
      </c>
      <c r="K112" s="44">
        <f t="shared" si="7"/>
        <v>0.12689092104454397</v>
      </c>
    </row>
    <row r="113" spans="1:11" x14ac:dyDescent="0.25">
      <c r="A113" s="1">
        <v>40707</v>
      </c>
      <c r="B113" s="3">
        <v>35.185777999999999</v>
      </c>
      <c r="C113" s="11">
        <f t="shared" si="5"/>
        <v>1.141155149314789E-2</v>
      </c>
      <c r="D113" s="3">
        <v>54.639999000000003</v>
      </c>
      <c r="E113" s="58">
        <f t="shared" si="4"/>
        <v>10546.39999</v>
      </c>
      <c r="F113" s="11">
        <f t="shared" si="6"/>
        <v>0</v>
      </c>
      <c r="G113" s="11">
        <f>B113/MAX($B$2:B113)-1</f>
        <v>-3.5714233839485687E-2</v>
      </c>
      <c r="H113" s="11">
        <f>E113/MAX($E$2:E113)-1</f>
        <v>-4.3239383656615837E-3</v>
      </c>
      <c r="K113" s="44">
        <f t="shared" si="7"/>
        <v>9.4976322883246561E-2</v>
      </c>
    </row>
    <row r="114" spans="1:11" x14ac:dyDescent="0.25">
      <c r="A114" s="1">
        <v>40708</v>
      </c>
      <c r="B114" s="3">
        <v>35.487836999999999</v>
      </c>
      <c r="C114" s="11">
        <f t="shared" si="5"/>
        <v>8.5846900983687184E-3</v>
      </c>
      <c r="D114" s="3">
        <v>55.34</v>
      </c>
      <c r="E114" s="58">
        <f t="shared" si="4"/>
        <v>10553.4</v>
      </c>
      <c r="F114" s="11">
        <f t="shared" si="6"/>
        <v>6.6373454511843783E-4</v>
      </c>
      <c r="G114" s="11">
        <f>B114/MAX($B$2:B114)-1</f>
        <v>-2.743613937072964E-2</v>
      </c>
      <c r="H114" s="11">
        <f>E114/MAX($E$2:E114)-1</f>
        <v>-3.6630737678075009E-3</v>
      </c>
      <c r="K114" s="44">
        <f t="shared" si="7"/>
        <v>0.15394401216349887</v>
      </c>
    </row>
    <row r="115" spans="1:11" x14ac:dyDescent="0.25">
      <c r="A115" s="1">
        <v>40709</v>
      </c>
      <c r="B115" s="3">
        <v>35.142626999999997</v>
      </c>
      <c r="C115" s="11">
        <f t="shared" si="5"/>
        <v>-9.7275582053648856E-3</v>
      </c>
      <c r="D115" s="3">
        <v>54.290000999999997</v>
      </c>
      <c r="E115" s="58">
        <f t="shared" si="4"/>
        <v>10542.900009999999</v>
      </c>
      <c r="F115" s="11">
        <f t="shared" si="6"/>
        <v>-9.9493907176836406E-4</v>
      </c>
      <c r="G115" s="11">
        <f>B115/MAX($B$2:B115)-1</f>
        <v>-3.689681093343522E-2</v>
      </c>
      <c r="H115" s="11">
        <f>E115/MAX($E$2:E115)-1</f>
        <v>-4.6543683043615003E-3</v>
      </c>
      <c r="K115" s="44">
        <f t="shared" si="7"/>
        <v>0.20450590453660386</v>
      </c>
    </row>
    <row r="116" spans="1:11" x14ac:dyDescent="0.25">
      <c r="A116" s="1">
        <v>40710</v>
      </c>
      <c r="B116" s="3">
        <v>35.386187999999997</v>
      </c>
      <c r="C116" s="11">
        <f t="shared" si="5"/>
        <v>6.9306429482349089E-3</v>
      </c>
      <c r="D116" s="3">
        <v>54.080002</v>
      </c>
      <c r="E116" s="58">
        <f t="shared" si="4"/>
        <v>10540.800020000001</v>
      </c>
      <c r="F116" s="11">
        <f t="shared" si="6"/>
        <v>-1.9918523347531943E-4</v>
      </c>
      <c r="G116" s="11">
        <f>B116/MAX($B$2:B116)-1</f>
        <v>-3.0221886607708526E-2</v>
      </c>
      <c r="H116" s="11">
        <f>E116/MAX($E$2:E116)-1</f>
        <v>-4.8526264563993893E-3</v>
      </c>
      <c r="K116" s="44">
        <f t="shared" si="7"/>
        <v>0.37330610096547151</v>
      </c>
    </row>
    <row r="117" spans="1:11" x14ac:dyDescent="0.25">
      <c r="A117" s="1">
        <v>40711</v>
      </c>
      <c r="B117" s="3">
        <v>35.264408000000003</v>
      </c>
      <c r="C117" s="11">
        <f t="shared" si="5"/>
        <v>-3.441455745388399E-3</v>
      </c>
      <c r="D117" s="3">
        <v>53.790000999999997</v>
      </c>
      <c r="E117" s="58">
        <f t="shared" si="4"/>
        <v>10537.900009999999</v>
      </c>
      <c r="F117" s="11">
        <f t="shared" si="6"/>
        <v>-2.7512238108101422E-4</v>
      </c>
      <c r="G117" s="11">
        <f>B117/MAX($B$2:B117)-1</f>
        <v>-3.3559335067794294E-2</v>
      </c>
      <c r="H117" s="11">
        <f>E117/MAX($E$2:E117)-1</f>
        <v>-5.1264137713352698E-3</v>
      </c>
      <c r="K117" s="44">
        <f t="shared" si="7"/>
        <v>0.3363919935121415</v>
      </c>
    </row>
    <row r="118" spans="1:11" x14ac:dyDescent="0.25">
      <c r="A118" s="1">
        <v>40714</v>
      </c>
      <c r="B118" s="3">
        <v>35.577559999999998</v>
      </c>
      <c r="C118" s="11">
        <f t="shared" si="5"/>
        <v>8.8801150440408691E-3</v>
      </c>
      <c r="D118" s="3">
        <v>54.07</v>
      </c>
      <c r="E118" s="58">
        <f t="shared" si="4"/>
        <v>10540.7</v>
      </c>
      <c r="F118" s="11">
        <f t="shared" si="6"/>
        <v>2.6570663959083667E-4</v>
      </c>
      <c r="G118" s="11">
        <f>B118/MAX($B$2:B118)-1</f>
        <v>-2.4977230779956949E-2</v>
      </c>
      <c r="H118" s="11">
        <f>E118/MAX($E$2:E118)-1</f>
        <v>-4.8620692539207422E-3</v>
      </c>
      <c r="K118" s="44">
        <f t="shared" si="7"/>
        <v>0.33257533996071525</v>
      </c>
    </row>
    <row r="119" spans="1:11" x14ac:dyDescent="0.25">
      <c r="A119" s="1">
        <v>40715</v>
      </c>
      <c r="B119" s="3">
        <v>35.499271999999998</v>
      </c>
      <c r="C119" s="11">
        <f t="shared" si="5"/>
        <v>-2.2004881728820242E-3</v>
      </c>
      <c r="D119" s="3">
        <v>55.23</v>
      </c>
      <c r="E119" s="58">
        <f t="shared" si="4"/>
        <v>10552.3</v>
      </c>
      <c r="F119" s="11">
        <f t="shared" si="6"/>
        <v>1.1004961719808498E-3</v>
      </c>
      <c r="G119" s="11">
        <f>B119/MAX($B$2:B119)-1</f>
        <v>-2.7122756851916341E-2</v>
      </c>
      <c r="H119" s="11">
        <f>E119/MAX($E$2:E119)-1</f>
        <v>-3.7669237705416636E-3</v>
      </c>
      <c r="K119" s="44">
        <f t="shared" si="7"/>
        <v>0.35247695796897038</v>
      </c>
    </row>
    <row r="120" spans="1:11" x14ac:dyDescent="0.25">
      <c r="A120" s="1">
        <v>40716</v>
      </c>
      <c r="B120" s="3">
        <v>35.177419</v>
      </c>
      <c r="C120" s="11">
        <f t="shared" si="5"/>
        <v>-9.0664676165752717E-3</v>
      </c>
      <c r="D120" s="3">
        <v>54.830002</v>
      </c>
      <c r="E120" s="58">
        <f t="shared" si="4"/>
        <v>10548.300020000001</v>
      </c>
      <c r="F120" s="11">
        <f t="shared" si="6"/>
        <v>-3.7906238450372779E-4</v>
      </c>
      <c r="G120" s="11">
        <f>B120/MAX($B$2:B120)-1</f>
        <v>-3.5943316871821507E-2</v>
      </c>
      <c r="H120" s="11">
        <f>E120/MAX($E$2:E120)-1</f>
        <v>-4.1445582559387351E-3</v>
      </c>
      <c r="K120" s="44">
        <f t="shared" si="7"/>
        <v>0.2996377452106217</v>
      </c>
    </row>
    <row r="121" spans="1:11" x14ac:dyDescent="0.25">
      <c r="A121" s="1">
        <v>40717</v>
      </c>
      <c r="B121" s="3">
        <v>34.829473999999998</v>
      </c>
      <c r="C121" s="11">
        <f t="shared" si="5"/>
        <v>-9.8911463629552474E-3</v>
      </c>
      <c r="D121" s="3">
        <v>55.34</v>
      </c>
      <c r="E121" s="58">
        <f t="shared" si="4"/>
        <v>10553.4</v>
      </c>
      <c r="F121" s="11">
        <f t="shared" si="6"/>
        <v>4.8348833369635708E-4</v>
      </c>
      <c r="G121" s="11">
        <f>B121/MAX($B$2:B121)-1</f>
        <v>-4.5478942626827501E-2</v>
      </c>
      <c r="H121" s="11">
        <f>E121/MAX($E$2:E121)-1</f>
        <v>-3.6630737678075009E-3</v>
      </c>
      <c r="K121" s="44">
        <f t="shared" si="7"/>
        <v>0.36619638509294367</v>
      </c>
    </row>
    <row r="122" spans="1:11" x14ac:dyDescent="0.25">
      <c r="A122" s="1">
        <v>40718</v>
      </c>
      <c r="B122" s="3">
        <v>34.698993000000002</v>
      </c>
      <c r="C122" s="11">
        <f t="shared" si="5"/>
        <v>-3.7462810951436154E-3</v>
      </c>
      <c r="D122" s="3">
        <v>54.380001</v>
      </c>
      <c r="E122" s="58">
        <f t="shared" si="4"/>
        <v>10543.800010000001</v>
      </c>
      <c r="F122" s="11">
        <f t="shared" si="6"/>
        <v>-9.0965849868277502E-4</v>
      </c>
      <c r="G122" s="11">
        <f>B122/MAX($B$2:B122)-1</f>
        <v>-4.905484681898109E-2</v>
      </c>
      <c r="H122" s="11">
        <f>E122/MAX($E$2:E122)-1</f>
        <v>-4.5694001203060441E-3</v>
      </c>
      <c r="K122" s="44">
        <f t="shared" si="7"/>
        <v>0.27922637034916487</v>
      </c>
    </row>
    <row r="123" spans="1:11" x14ac:dyDescent="0.25">
      <c r="A123" s="1">
        <v>40721</v>
      </c>
      <c r="B123" s="3">
        <v>35.273105000000001</v>
      </c>
      <c r="C123" s="11">
        <f t="shared" si="5"/>
        <v>1.6545494562334978E-2</v>
      </c>
      <c r="D123" s="3">
        <v>55.25</v>
      </c>
      <c r="E123" s="58">
        <f t="shared" si="4"/>
        <v>10552.5</v>
      </c>
      <c r="F123" s="11">
        <f t="shared" si="6"/>
        <v>8.2512851075967637E-4</v>
      </c>
      <c r="G123" s="11">
        <f>B123/MAX($B$2:B123)-1</f>
        <v>-3.3320988957945774E-2</v>
      </c>
      <c r="H123" s="11">
        <f>E123/MAX($E$2:E123)-1</f>
        <v>-3.748041951862735E-3</v>
      </c>
      <c r="K123" s="44">
        <f t="shared" si="7"/>
        <v>0.35221954875842348</v>
      </c>
    </row>
    <row r="124" spans="1:11" x14ac:dyDescent="0.25">
      <c r="A124" s="1">
        <v>40722</v>
      </c>
      <c r="B124" s="3">
        <v>35.473174</v>
      </c>
      <c r="C124" s="11">
        <f t="shared" si="5"/>
        <v>5.6719985382630523E-3</v>
      </c>
      <c r="D124" s="3">
        <v>56.07</v>
      </c>
      <c r="E124" s="58">
        <f t="shared" si="4"/>
        <v>10560.7</v>
      </c>
      <c r="F124" s="11">
        <f t="shared" si="6"/>
        <v>7.7706704572383107E-4</v>
      </c>
      <c r="G124" s="11">
        <f>B124/MAX($B$2:B124)-1</f>
        <v>-2.7837987020345678E-2</v>
      </c>
      <c r="H124" s="11">
        <f>E124/MAX($E$2:E124)-1</f>
        <v>-2.9738873860256643E-3</v>
      </c>
      <c r="K124" s="44">
        <f t="shared" si="7"/>
        <v>0.44199997718257844</v>
      </c>
    </row>
    <row r="125" spans="1:11" x14ac:dyDescent="0.25">
      <c r="A125" s="1">
        <v>40723</v>
      </c>
      <c r="B125" s="3">
        <v>36.021191000000002</v>
      </c>
      <c r="C125" s="11">
        <f t="shared" si="5"/>
        <v>1.5448772641546017E-2</v>
      </c>
      <c r="D125" s="3">
        <v>56.299999</v>
      </c>
      <c r="E125" s="58">
        <f t="shared" si="4"/>
        <v>10562.99999</v>
      </c>
      <c r="F125" s="11">
        <f t="shared" si="6"/>
        <v>2.1778764665216556E-4</v>
      </c>
      <c r="G125" s="11">
        <f>B125/MAX($B$2:B125)-1</f>
        <v>-1.2819277111075222E-2</v>
      </c>
      <c r="H125" s="11">
        <f>E125/MAX($E$2:E125)-1</f>
        <v>-2.7567474153087357E-3</v>
      </c>
      <c r="K125" s="44">
        <f t="shared" si="7"/>
        <v>0.43800345226187243</v>
      </c>
    </row>
    <row r="126" spans="1:11" x14ac:dyDescent="0.25">
      <c r="A126" s="1">
        <v>40724</v>
      </c>
      <c r="B126" s="3">
        <v>36.473522000000003</v>
      </c>
      <c r="C126" s="11">
        <f t="shared" si="5"/>
        <v>1.2557358250592017E-2</v>
      </c>
      <c r="D126" s="3">
        <v>57.049999</v>
      </c>
      <c r="E126" s="58">
        <f t="shared" si="4"/>
        <v>10570.49999</v>
      </c>
      <c r="F126" s="11">
        <f t="shared" si="6"/>
        <v>7.100255615923748E-4</v>
      </c>
      <c r="G126" s="11">
        <f>B126/MAX($B$2:B126)-1</f>
        <v>-4.2289511568061044E-4</v>
      </c>
      <c r="H126" s="11">
        <f>E126/MAX($E$2:E126)-1</f>
        <v>-2.0486792148480815E-3</v>
      </c>
      <c r="K126" s="44">
        <f t="shared" si="7"/>
        <v>0.45462265420740239</v>
      </c>
    </row>
    <row r="127" spans="1:11" x14ac:dyDescent="0.25">
      <c r="A127" s="1">
        <v>40725</v>
      </c>
      <c r="B127" s="3">
        <v>36.664893999999997</v>
      </c>
      <c r="C127" s="11">
        <f t="shared" si="5"/>
        <v>5.2468747054368395E-3</v>
      </c>
      <c r="D127" s="3">
        <v>57.91</v>
      </c>
      <c r="E127" s="58">
        <f t="shared" si="4"/>
        <v>10579.1</v>
      </c>
      <c r="F127" s="11">
        <f t="shared" si="6"/>
        <v>8.1358592385752523E-4</v>
      </c>
      <c r="G127" s="11">
        <f>B127/MAX($B$2:B127)-1</f>
        <v>0</v>
      </c>
      <c r="H127" s="11">
        <f>E127/MAX($E$2:E127)-1</f>
        <v>-1.236760067562237E-3</v>
      </c>
      <c r="K127" s="44">
        <f t="shared" si="7"/>
        <v>0.43828906522686806</v>
      </c>
    </row>
    <row r="128" spans="1:11" x14ac:dyDescent="0.25">
      <c r="A128" s="1">
        <v>40729</v>
      </c>
      <c r="B128" s="3">
        <v>37.178116000000003</v>
      </c>
      <c r="C128" s="11">
        <f t="shared" si="5"/>
        <v>1.3997640358649506E-2</v>
      </c>
      <c r="D128" s="3">
        <v>58.200001</v>
      </c>
      <c r="E128" s="58">
        <f t="shared" si="4"/>
        <v>10582.00001</v>
      </c>
      <c r="F128" s="11">
        <f t="shared" si="6"/>
        <v>2.7412634345070784E-4</v>
      </c>
      <c r="G128" s="11">
        <f>B128/MAX($B$2:B128)-1</f>
        <v>0</v>
      </c>
      <c r="H128" s="11">
        <f>E128/MAX($E$2:E128)-1</f>
        <v>-9.6297275262657855E-4</v>
      </c>
      <c r="K128" s="44">
        <f t="shared" si="7"/>
        <v>0.4141279815952027</v>
      </c>
    </row>
    <row r="129" spans="1:11" x14ac:dyDescent="0.25">
      <c r="A129" s="1">
        <v>40730</v>
      </c>
      <c r="B129" s="3">
        <v>37.239006000000003</v>
      </c>
      <c r="C129" s="11">
        <f t="shared" si="5"/>
        <v>1.6377914362309415E-3</v>
      </c>
      <c r="D129" s="3">
        <v>58.389999000000003</v>
      </c>
      <c r="E129" s="58">
        <f t="shared" si="4"/>
        <v>10583.89999</v>
      </c>
      <c r="F129" s="11">
        <f t="shared" si="6"/>
        <v>1.7954828937862962E-4</v>
      </c>
      <c r="G129" s="11">
        <f>B129/MAX($B$2:B129)-1</f>
        <v>0</v>
      </c>
      <c r="H129" s="11">
        <f>E129/MAX($E$2:E129)-1</f>
        <v>-7.8359736335842367E-4</v>
      </c>
      <c r="K129" s="44">
        <f t="shared" si="7"/>
        <v>0.41400707731422531</v>
      </c>
    </row>
    <row r="130" spans="1:11" x14ac:dyDescent="0.25">
      <c r="A130" s="1">
        <v>40731</v>
      </c>
      <c r="B130" s="3">
        <v>36.229961000000003</v>
      </c>
      <c r="C130" s="11">
        <f t="shared" si="5"/>
        <v>-2.7096453648628546E-2</v>
      </c>
      <c r="D130" s="3">
        <v>59.189999</v>
      </c>
      <c r="E130" s="58">
        <f t="shared" si="4"/>
        <v>10591.89999</v>
      </c>
      <c r="F130" s="11">
        <f t="shared" si="6"/>
        <v>7.5586504101121991E-4</v>
      </c>
      <c r="G130" s="11">
        <f>B130/MAX($B$2:B130)-1</f>
        <v>-2.709645364862856E-2</v>
      </c>
      <c r="H130" s="11">
        <f>E130/MAX($E$2:E130)-1</f>
        <v>-2.8324616200392505E-5</v>
      </c>
      <c r="K130" s="44">
        <f t="shared" si="7"/>
        <v>0.37368570699011405</v>
      </c>
    </row>
    <row r="131" spans="1:11" x14ac:dyDescent="0.25">
      <c r="A131" s="1">
        <v>40732</v>
      </c>
      <c r="B131" s="3">
        <v>36.464821999999998</v>
      </c>
      <c r="C131" s="11">
        <f t="shared" si="5"/>
        <v>6.4825076681698634E-3</v>
      </c>
      <c r="D131" s="3">
        <v>59.029998999999997</v>
      </c>
      <c r="E131" s="58">
        <f t="shared" ref="E131:E194" si="8">10000+(10*D131)</f>
        <v>10590.29999</v>
      </c>
      <c r="F131" s="11">
        <f t="shared" si="6"/>
        <v>-1.5105882811497013E-4</v>
      </c>
      <c r="G131" s="11">
        <f>B131/MAX($B$2:B131)-1</f>
        <v>-2.0789598949016108E-2</v>
      </c>
      <c r="H131" s="11">
        <f>E131/MAX($E$2:E131)-1</f>
        <v>-1.7937916563204315E-4</v>
      </c>
      <c r="K131" s="44">
        <f t="shared" si="7"/>
        <v>0.13780061085655795</v>
      </c>
    </row>
    <row r="132" spans="1:11" x14ac:dyDescent="0.25">
      <c r="A132" s="1">
        <v>40735</v>
      </c>
      <c r="B132" s="3">
        <v>35.890709999999999</v>
      </c>
      <c r="C132" s="11">
        <f t="shared" ref="C132:C195" si="9">(B132-B131)/B131</f>
        <v>-1.5744269915810901E-2</v>
      </c>
      <c r="D132" s="3">
        <v>57.959999000000003</v>
      </c>
      <c r="E132" s="58">
        <f t="shared" si="8"/>
        <v>10579.599990000001</v>
      </c>
      <c r="F132" s="11">
        <f t="shared" ref="F132:F195" si="10">(E132-E131)/E131</f>
        <v>-1.0103585365950441E-3</v>
      </c>
      <c r="G132" s="11">
        <f>B132/MAX($B$2:B132)-1</f>
        <v>-3.6206551807532295E-2</v>
      </c>
      <c r="H132" s="11">
        <f>E132/MAX($E$2:E132)-1</f>
        <v>-1.1895564649557766E-3</v>
      </c>
      <c r="K132" s="44">
        <f t="shared" si="7"/>
        <v>0.19986306863278444</v>
      </c>
    </row>
    <row r="133" spans="1:11" x14ac:dyDescent="0.25">
      <c r="A133" s="1">
        <v>40736</v>
      </c>
      <c r="B133" s="3">
        <v>36.064684</v>
      </c>
      <c r="C133" s="11">
        <f t="shared" si="9"/>
        <v>4.84732678734974E-3</v>
      </c>
      <c r="D133" s="3">
        <v>57.52</v>
      </c>
      <c r="E133" s="58">
        <f t="shared" si="8"/>
        <v>10575.2</v>
      </c>
      <c r="F133" s="11">
        <f t="shared" si="10"/>
        <v>-4.1589379599973783E-4</v>
      </c>
      <c r="G133" s="11">
        <f>B133/MAX($B$2:B133)-1</f>
        <v>-3.1534730008636713E-2</v>
      </c>
      <c r="H133" s="11">
        <f>E133/MAX($E$2:E133)-1</f>
        <v>-1.6049555318017328E-3</v>
      </c>
      <c r="K133" s="44">
        <f t="shared" si="7"/>
        <v>0.33990611223749628</v>
      </c>
    </row>
    <row r="134" spans="1:11" x14ac:dyDescent="0.25">
      <c r="A134" s="1">
        <v>40737</v>
      </c>
      <c r="B134" s="3">
        <v>36.073383999999997</v>
      </c>
      <c r="C134" s="11">
        <f t="shared" si="9"/>
        <v>2.4123322417014627E-4</v>
      </c>
      <c r="D134" s="3">
        <v>57.759998000000003</v>
      </c>
      <c r="E134" s="58">
        <f t="shared" si="8"/>
        <v>10577.599980000001</v>
      </c>
      <c r="F134" s="11">
        <f t="shared" si="10"/>
        <v>2.2694417126864185E-4</v>
      </c>
      <c r="G134" s="11">
        <f>B134/MAX($B$2:B134)-1</f>
        <v>-3.1301104009059944E-2</v>
      </c>
      <c r="H134" s="11">
        <f>E134/MAX($E$2:E134)-1</f>
        <v>-1.378375595836201E-3</v>
      </c>
      <c r="K134" s="44">
        <f t="shared" si="7"/>
        <v>0.29744584858533196</v>
      </c>
    </row>
    <row r="135" spans="1:11" x14ac:dyDescent="0.25">
      <c r="A135" s="1">
        <v>40738</v>
      </c>
      <c r="B135" s="3">
        <v>35.551462000000001</v>
      </c>
      <c r="C135" s="11">
        <f t="shared" si="9"/>
        <v>-1.4468340425173211E-2</v>
      </c>
      <c r="D135" s="3">
        <v>57.09</v>
      </c>
      <c r="E135" s="58">
        <f t="shared" si="8"/>
        <v>10570.9</v>
      </c>
      <c r="F135" s="11">
        <f t="shared" si="10"/>
        <v>-6.3341211736778419E-4</v>
      </c>
      <c r="G135" s="11">
        <f>B135/MAX($B$2:B135)-1</f>
        <v>-4.5316569405746243E-2</v>
      </c>
      <c r="H135" s="11">
        <f>E135/MAX($E$2:E135)-1</f>
        <v>-2.0109146333993078E-3</v>
      </c>
      <c r="K135" s="44">
        <f t="shared" si="7"/>
        <v>0.23122253380313823</v>
      </c>
    </row>
    <row r="136" spans="1:11" x14ac:dyDescent="0.25">
      <c r="A136" s="1">
        <v>40739</v>
      </c>
      <c r="B136" s="3">
        <v>35.516669999999998</v>
      </c>
      <c r="C136" s="11">
        <f t="shared" si="9"/>
        <v>-9.7863767177853458E-4</v>
      </c>
      <c r="D136" s="3">
        <v>57.849997999999999</v>
      </c>
      <c r="E136" s="58">
        <f t="shared" si="8"/>
        <v>10578.499980000001</v>
      </c>
      <c r="F136" s="11">
        <f t="shared" si="10"/>
        <v>7.189529746758431E-4</v>
      </c>
      <c r="G136" s="11">
        <f>B136/MAX($B$2:B136)-1</f>
        <v>-4.6250858575548559E-2</v>
      </c>
      <c r="H136" s="11">
        <f>E136/MAX($E$2:E136)-1</f>
        <v>-1.2934074117809669E-3</v>
      </c>
      <c r="K136" s="44">
        <f t="shared" si="7"/>
        <v>0.32310255192675214</v>
      </c>
    </row>
    <row r="137" spans="1:11" x14ac:dyDescent="0.25">
      <c r="A137" s="1">
        <v>40742</v>
      </c>
      <c r="B137" s="3">
        <v>34.594610000000003</v>
      </c>
      <c r="C137" s="11">
        <f t="shared" si="9"/>
        <v>-2.5961330271109168E-2</v>
      </c>
      <c r="D137" s="3">
        <v>57.540000999999997</v>
      </c>
      <c r="E137" s="58">
        <f t="shared" si="8"/>
        <v>10575.400009999999</v>
      </c>
      <c r="F137" s="11">
        <f t="shared" si="10"/>
        <v>-2.9304438302802944E-4</v>
      </c>
      <c r="G137" s="11">
        <f>B137/MAX($B$2:B137)-1</f>
        <v>-7.1011455031855575E-2</v>
      </c>
      <c r="H137" s="11">
        <f>E137/MAX($E$2:E137)-1</f>
        <v>-1.5860727690319987E-3</v>
      </c>
      <c r="K137" s="44">
        <f t="shared" si="7"/>
        <v>0.30322151780009649</v>
      </c>
    </row>
    <row r="138" spans="1:11" x14ac:dyDescent="0.25">
      <c r="A138" s="1">
        <v>40743</v>
      </c>
      <c r="B138" s="3">
        <v>35.473174</v>
      </c>
      <c r="C138" s="11">
        <f t="shared" si="9"/>
        <v>2.5395979315852878E-2</v>
      </c>
      <c r="D138" s="3">
        <v>58.849997999999999</v>
      </c>
      <c r="E138" s="58">
        <f t="shared" si="8"/>
        <v>10588.499980000001</v>
      </c>
      <c r="F138" s="11">
        <f t="shared" si="10"/>
        <v>1.238720992833738E-3</v>
      </c>
      <c r="G138" s="11">
        <f>B138/MAX($B$2:B138)-1</f>
        <v>-4.7418881159180359E-2</v>
      </c>
      <c r="H138" s="11">
        <f>E138/MAX($E$2:E138)-1</f>
        <v>-3.493164778334279E-4</v>
      </c>
      <c r="K138" s="44">
        <f t="shared" si="7"/>
        <v>0.34696739371774216</v>
      </c>
    </row>
    <row r="139" spans="1:11" x14ac:dyDescent="0.25">
      <c r="A139" s="1">
        <v>40744</v>
      </c>
      <c r="B139" s="3">
        <v>35.464477000000002</v>
      </c>
      <c r="C139" s="11">
        <f t="shared" si="9"/>
        <v>-2.4517118203175043E-4</v>
      </c>
      <c r="D139" s="3">
        <v>58.599997999999999</v>
      </c>
      <c r="E139" s="58">
        <f t="shared" si="8"/>
        <v>10585.999980000001</v>
      </c>
      <c r="F139" s="11">
        <f t="shared" si="10"/>
        <v>-2.3610520892686443E-4</v>
      </c>
      <c r="G139" s="11">
        <f>B139/MAX($B$2:B139)-1</f>
        <v>-4.7652426598067676E-2</v>
      </c>
      <c r="H139" s="11">
        <f>E139/MAX($E$2:E139)-1</f>
        <v>-5.8533921132031264E-4</v>
      </c>
      <c r="K139" s="44">
        <f t="shared" si="7"/>
        <v>0.48173555311746408</v>
      </c>
    </row>
    <row r="140" spans="1:11" x14ac:dyDescent="0.25">
      <c r="A140" s="1">
        <v>40745</v>
      </c>
      <c r="B140" s="3">
        <v>35.220914999999998</v>
      </c>
      <c r="C140" s="11">
        <f t="shared" si="9"/>
        <v>-6.8677736316259301E-3</v>
      </c>
      <c r="D140" s="3">
        <v>58.990001999999997</v>
      </c>
      <c r="E140" s="58">
        <f t="shared" si="8"/>
        <v>10589.900019999999</v>
      </c>
      <c r="F140" s="11">
        <f t="shared" si="10"/>
        <v>3.6841488828329145E-4</v>
      </c>
      <c r="G140" s="11">
        <f>B140/MAX($B$2:B140)-1</f>
        <v>-5.4192934150820382E-2</v>
      </c>
      <c r="H140" s="11">
        <f>E140/MAX($E$2:E140)-1</f>
        <v>-2.1713997071715063E-4</v>
      </c>
      <c r="K140" s="44">
        <f t="shared" si="7"/>
        <v>0.46131176714054617</v>
      </c>
    </row>
    <row r="141" spans="1:11" x14ac:dyDescent="0.25">
      <c r="A141" s="1">
        <v>40746</v>
      </c>
      <c r="B141" s="3">
        <v>35.107830999999997</v>
      </c>
      <c r="C141" s="11">
        <f t="shared" si="9"/>
        <v>-3.2107059115301416E-3</v>
      </c>
      <c r="D141" s="3">
        <v>59.599997999999999</v>
      </c>
      <c r="E141" s="58">
        <f t="shared" si="8"/>
        <v>10595.999980000001</v>
      </c>
      <c r="F141" s="11">
        <f t="shared" si="10"/>
        <v>5.7601676960887635E-4</v>
      </c>
      <c r="G141" s="11">
        <f>B141/MAX($B$2:B141)-1</f>
        <v>-5.7229642488309307E-2</v>
      </c>
      <c r="H141" s="11">
        <f>E141/MAX($E$2:E141)-1</f>
        <v>0</v>
      </c>
      <c r="K141" s="44">
        <f t="shared" si="7"/>
        <v>0.47744488341570968</v>
      </c>
    </row>
    <row r="142" spans="1:11" x14ac:dyDescent="0.25">
      <c r="A142" s="1">
        <v>40749</v>
      </c>
      <c r="B142" s="3">
        <v>34.551116999999998</v>
      </c>
      <c r="C142" s="11">
        <f t="shared" si="9"/>
        <v>-1.5857259880281398E-2</v>
      </c>
      <c r="D142" s="3">
        <v>59.48</v>
      </c>
      <c r="E142" s="58">
        <f t="shared" si="8"/>
        <v>10594.8</v>
      </c>
      <c r="F142" s="11">
        <f t="shared" si="10"/>
        <v>-1.1324839583486228E-4</v>
      </c>
      <c r="G142" s="11">
        <f>B142/MAX($B$2:B142)-1</f>
        <v>-7.2179397054798033E-2</v>
      </c>
      <c r="H142" s="11">
        <f>E142/MAX($E$2:E142)-1</f>
        <v>-1.132483958348196E-4</v>
      </c>
      <c r="K142" s="44">
        <f t="shared" si="7"/>
        <v>0.47700094332633919</v>
      </c>
    </row>
    <row r="143" spans="1:11" x14ac:dyDescent="0.25">
      <c r="A143" s="1">
        <v>40750</v>
      </c>
      <c r="B143" s="3">
        <v>34.481526000000002</v>
      </c>
      <c r="C143" s="11">
        <f t="shared" si="9"/>
        <v>-2.0141461707300383E-3</v>
      </c>
      <c r="D143" s="3">
        <v>59.630001</v>
      </c>
      <c r="E143" s="58">
        <f t="shared" si="8"/>
        <v>10596.300010000001</v>
      </c>
      <c r="F143" s="11">
        <f t="shared" si="10"/>
        <v>1.4157983161565735E-4</v>
      </c>
      <c r="G143" s="11">
        <f>B143/MAX($B$2:B143)-1</f>
        <v>-7.40481633693445E-2</v>
      </c>
      <c r="H143" s="11">
        <f>E143/MAX($E$2:E143)-1</f>
        <v>0</v>
      </c>
      <c r="K143" s="44">
        <f t="shared" si="7"/>
        <v>0.45806974466800704</v>
      </c>
    </row>
    <row r="144" spans="1:11" x14ac:dyDescent="0.25">
      <c r="A144" s="1">
        <v>40751</v>
      </c>
      <c r="B144" s="3">
        <v>33.602961999999998</v>
      </c>
      <c r="C144" s="11">
        <f t="shared" si="9"/>
        <v>-2.547926678187051E-2</v>
      </c>
      <c r="D144" s="3">
        <v>58.09</v>
      </c>
      <c r="E144" s="58">
        <f t="shared" si="8"/>
        <v>10580.9</v>
      </c>
      <c r="F144" s="11">
        <f t="shared" si="10"/>
        <v>-1.4533384280803504E-3</v>
      </c>
      <c r="G144" s="11">
        <f>B144/MAX($B$2:B144)-1</f>
        <v>-9.7640737242019937E-2</v>
      </c>
      <c r="H144" s="11">
        <f>E144/MAX($E$2:E144)-1</f>
        <v>-1.4533384280803752E-3</v>
      </c>
      <c r="K144" s="44">
        <f t="shared" si="7"/>
        <v>0.4464109804229367</v>
      </c>
    </row>
    <row r="145" spans="1:11" x14ac:dyDescent="0.25">
      <c r="A145" s="1">
        <v>40752</v>
      </c>
      <c r="B145" s="3">
        <v>33.272410999999998</v>
      </c>
      <c r="C145" s="11">
        <f t="shared" si="9"/>
        <v>-9.8369602060675437E-3</v>
      </c>
      <c r="D145" s="3">
        <v>58.189999</v>
      </c>
      <c r="E145" s="58">
        <f t="shared" si="8"/>
        <v>10581.89999</v>
      </c>
      <c r="F145" s="11">
        <f t="shared" si="10"/>
        <v>9.4508973716815454E-5</v>
      </c>
      <c r="G145" s="11">
        <f>B145/MAX($B$2:B145)-1</f>
        <v>-0.10651720940134668</v>
      </c>
      <c r="H145" s="11">
        <f>E145/MAX($E$2:E145)-1</f>
        <v>-1.35896680788683E-3</v>
      </c>
      <c r="K145" s="44">
        <f t="shared" si="7"/>
        <v>0.56259333446151882</v>
      </c>
    </row>
    <row r="146" spans="1:11" x14ac:dyDescent="0.25">
      <c r="A146" s="1">
        <v>40753</v>
      </c>
      <c r="B146" s="3">
        <v>32.846175000000002</v>
      </c>
      <c r="C146" s="11">
        <f t="shared" si="9"/>
        <v>-1.2810493354388892E-2</v>
      </c>
      <c r="D146" s="3">
        <v>58</v>
      </c>
      <c r="E146" s="58">
        <f t="shared" si="8"/>
        <v>10580</v>
      </c>
      <c r="F146" s="11">
        <f t="shared" si="10"/>
        <v>-1.7955093147689906E-4</v>
      </c>
      <c r="G146" s="11">
        <f>B146/MAX($B$2:B146)-1</f>
        <v>-0.11796316475257151</v>
      </c>
      <c r="H146" s="11">
        <f>E146/MAX($E$2:E146)-1</f>
        <v>-1.5382737356075538E-3</v>
      </c>
      <c r="K146" s="44">
        <f t="shared" si="7"/>
        <v>0.5315599122210235</v>
      </c>
    </row>
    <row r="147" spans="1:11" x14ac:dyDescent="0.25">
      <c r="A147" s="1">
        <v>40756</v>
      </c>
      <c r="B147" s="3">
        <v>32.680902000000003</v>
      </c>
      <c r="C147" s="11">
        <f t="shared" si="9"/>
        <v>-5.0317274385830038E-3</v>
      </c>
      <c r="D147" s="3">
        <v>57.73</v>
      </c>
      <c r="E147" s="58">
        <f t="shared" si="8"/>
        <v>10577.3</v>
      </c>
      <c r="F147" s="11">
        <f t="shared" si="10"/>
        <v>-2.5519848771273418E-4</v>
      </c>
      <c r="G147" s="11">
        <f>B147/MAX($B$2:B147)-1</f>
        <v>-0.12240133369832695</v>
      </c>
      <c r="H147" s="11">
        <f>E147/MAX($E$2:E147)-1</f>
        <v>-1.7930796581892006E-3</v>
      </c>
      <c r="K147" s="44">
        <f t="shared" si="7"/>
        <v>0.51415554407516317</v>
      </c>
    </row>
    <row r="148" spans="1:11" x14ac:dyDescent="0.25">
      <c r="A148" s="1">
        <v>40757</v>
      </c>
      <c r="B148" s="3">
        <v>32.454737999999999</v>
      </c>
      <c r="C148" s="11">
        <f t="shared" si="9"/>
        <v>-6.9203720264515416E-3</v>
      </c>
      <c r="D148" s="3">
        <v>56.27</v>
      </c>
      <c r="E148" s="58">
        <f t="shared" si="8"/>
        <v>10562.7</v>
      </c>
      <c r="F148" s="11">
        <f t="shared" si="10"/>
        <v>-1.380314446975934E-3</v>
      </c>
      <c r="G148" s="11">
        <f>B148/MAX($B$2:B148)-1</f>
        <v>-0.1284746429590522</v>
      </c>
      <c r="H148" s="11">
        <f>E148/MAX($E$2:E148)-1</f>
        <v>-3.1709190914084306E-3</v>
      </c>
      <c r="K148" s="44">
        <f t="shared" si="7"/>
        <v>0.5077680041538245</v>
      </c>
    </row>
    <row r="149" spans="1:11" x14ac:dyDescent="0.25">
      <c r="A149" s="1">
        <v>40758</v>
      </c>
      <c r="B149" s="3">
        <v>32.959259000000003</v>
      </c>
      <c r="C149" s="11">
        <f t="shared" si="9"/>
        <v>1.5545372758825044E-2</v>
      </c>
      <c r="D149" s="3">
        <v>56.810001</v>
      </c>
      <c r="E149" s="58">
        <f t="shared" si="8"/>
        <v>10568.10001</v>
      </c>
      <c r="F149" s="11">
        <f t="shared" si="10"/>
        <v>5.1123387012784449E-4</v>
      </c>
      <c r="G149" s="11">
        <f>B149/MAX($B$2:B149)-1</f>
        <v>-0.11492645641508259</v>
      </c>
      <c r="H149" s="11">
        <f>E149/MAX($E$2:E149)-1</f>
        <v>-2.6613063025194839E-3</v>
      </c>
      <c r="K149" s="44">
        <f t="shared" si="7"/>
        <v>0.45006430349782056</v>
      </c>
    </row>
    <row r="150" spans="1:11" x14ac:dyDescent="0.25">
      <c r="A150" s="1">
        <v>40759</v>
      </c>
      <c r="B150" s="3">
        <v>31.819735000000001</v>
      </c>
      <c r="C150" s="11">
        <f t="shared" si="9"/>
        <v>-3.4573714172396942E-2</v>
      </c>
      <c r="D150" s="3">
        <v>54.169998</v>
      </c>
      <c r="E150" s="58">
        <f t="shared" si="8"/>
        <v>10541.699979999999</v>
      </c>
      <c r="F150" s="11">
        <f t="shared" si="10"/>
        <v>-2.498086692501001E-3</v>
      </c>
      <c r="G150" s="11">
        <f>B150/MAX($B$2:B150)-1</f>
        <v>-0.14552673613253808</v>
      </c>
      <c r="H150" s="11">
        <f>E150/MAX($E$2:E150)-1</f>
        <v>-5.1527448211615701E-3</v>
      </c>
      <c r="K150" s="44">
        <f t="shared" si="7"/>
        <v>0.65939162805209195</v>
      </c>
    </row>
    <row r="151" spans="1:11" x14ac:dyDescent="0.25">
      <c r="A151" s="1">
        <v>40760</v>
      </c>
      <c r="B151" s="3">
        <v>32.567818000000003</v>
      </c>
      <c r="C151" s="11">
        <f t="shared" si="9"/>
        <v>2.3510032374562551E-2</v>
      </c>
      <c r="D151" s="3">
        <v>53.830002</v>
      </c>
      <c r="E151" s="58">
        <f t="shared" si="8"/>
        <v>10538.300020000001</v>
      </c>
      <c r="F151" s="11">
        <f t="shared" si="10"/>
        <v>-3.2252483057280365E-4</v>
      </c>
      <c r="G151" s="11">
        <f>B151/MAX($B$2:B151)-1</f>
        <v>-0.12543804203581588</v>
      </c>
      <c r="H151" s="11">
        <f>E151/MAX($E$2:E151)-1</f>
        <v>-5.4736077635838543E-3</v>
      </c>
      <c r="K151" s="44">
        <f t="shared" ref="K151:K214" si="11">CORREL(C132:C150,F132:F150)</f>
        <v>0.76156472099857309</v>
      </c>
    </row>
    <row r="152" spans="1:11" x14ac:dyDescent="0.25">
      <c r="A152" s="1">
        <v>40763</v>
      </c>
      <c r="B152" s="3">
        <v>30.932471</v>
      </c>
      <c r="C152" s="11">
        <f t="shared" si="9"/>
        <v>-5.0213588150118095E-2</v>
      </c>
      <c r="D152" s="3">
        <v>50.59</v>
      </c>
      <c r="E152" s="58">
        <f t="shared" si="8"/>
        <v>10505.9</v>
      </c>
      <c r="F152" s="11">
        <f t="shared" si="10"/>
        <v>-3.0745015741164053E-3</v>
      </c>
      <c r="G152" s="11">
        <f>B152/MAX($B$2:B152)-1</f>
        <v>-0.16935293600479029</v>
      </c>
      <c r="H152" s="11">
        <f>E152/MAX($E$2:E152)-1</f>
        <v>-8.5312807220150333E-3</v>
      </c>
      <c r="K152" s="44">
        <f t="shared" si="11"/>
        <v>0.66219780819329344</v>
      </c>
    </row>
    <row r="153" spans="1:11" x14ac:dyDescent="0.25">
      <c r="A153" s="1">
        <v>40764</v>
      </c>
      <c r="B153" s="3">
        <v>31.506582999999999</v>
      </c>
      <c r="C153" s="11">
        <f t="shared" si="9"/>
        <v>1.856017257722474E-2</v>
      </c>
      <c r="D153" s="3">
        <v>53.029998999999997</v>
      </c>
      <c r="E153" s="58">
        <f t="shared" si="8"/>
        <v>10530.29999</v>
      </c>
      <c r="F153" s="11">
        <f t="shared" si="10"/>
        <v>2.3225035456267327E-3</v>
      </c>
      <c r="G153" s="11">
        <f>B153/MAX($B$2:B153)-1</f>
        <v>-0.15393598314627421</v>
      </c>
      <c r="H153" s="11">
        <f>E153/MAX($E$2:E153)-1</f>
        <v>-6.2285911061139565E-3</v>
      </c>
      <c r="K153" s="44">
        <f t="shared" si="11"/>
        <v>0.78702102100320126</v>
      </c>
    </row>
    <row r="154" spans="1:11" x14ac:dyDescent="0.25">
      <c r="A154" s="1">
        <v>40765</v>
      </c>
      <c r="B154" s="3">
        <v>30.454041</v>
      </c>
      <c r="C154" s="11">
        <f t="shared" si="9"/>
        <v>-3.3407050202809964E-2</v>
      </c>
      <c r="D154" s="3">
        <v>50.860000999999997</v>
      </c>
      <c r="E154" s="58">
        <f t="shared" si="8"/>
        <v>10508.60001</v>
      </c>
      <c r="F154" s="11">
        <f t="shared" si="10"/>
        <v>-2.0607181201491502E-3</v>
      </c>
      <c r="G154" s="11">
        <f>B154/MAX($B$2:B154)-1</f>
        <v>-0.18220048623209772</v>
      </c>
      <c r="H154" s="11">
        <f>E154/MAX($E$2:E154)-1</f>
        <v>-8.2764738557077333E-3</v>
      </c>
      <c r="K154" s="44">
        <f t="shared" si="11"/>
        <v>0.80297034191257444</v>
      </c>
    </row>
    <row r="155" spans="1:11" x14ac:dyDescent="0.25">
      <c r="A155" s="1">
        <v>40766</v>
      </c>
      <c r="B155" s="3">
        <v>31.863227999999999</v>
      </c>
      <c r="C155" s="11">
        <f t="shared" si="9"/>
        <v>4.6272578407574851E-2</v>
      </c>
      <c r="D155" s="3">
        <v>53.099997999999999</v>
      </c>
      <c r="E155" s="58">
        <f t="shared" si="8"/>
        <v>10530.999980000001</v>
      </c>
      <c r="F155" s="11">
        <f t="shared" si="10"/>
        <v>2.1315846048650198E-3</v>
      </c>
      <c r="G155" s="11">
        <f>B155/MAX($B$2:B155)-1</f>
        <v>-0.14435879410959584</v>
      </c>
      <c r="H155" s="11">
        <f>E155/MAX($E$2:E155)-1</f>
        <v>-6.1625312550961375E-3</v>
      </c>
      <c r="K155" s="44">
        <f t="shared" si="11"/>
        <v>0.82105366491133014</v>
      </c>
    </row>
    <row r="156" spans="1:11" x14ac:dyDescent="0.25">
      <c r="A156" s="1">
        <v>40767</v>
      </c>
      <c r="B156" s="3">
        <v>32.559120999999998</v>
      </c>
      <c r="C156" s="11">
        <f t="shared" si="9"/>
        <v>2.18400031534783E-2</v>
      </c>
      <c r="D156" s="3">
        <v>53.57</v>
      </c>
      <c r="E156" s="58">
        <f t="shared" si="8"/>
        <v>10535.7</v>
      </c>
      <c r="F156" s="11">
        <f t="shared" si="10"/>
        <v>4.4630329588133018E-4</v>
      </c>
      <c r="G156" s="11">
        <f>B156/MAX($B$2:B156)-1</f>
        <v>-0.12567158747470342</v>
      </c>
      <c r="H156" s="11">
        <f>E156/MAX($E$2:E156)-1</f>
        <v>-5.7189783172248987E-3</v>
      </c>
      <c r="K156" s="44">
        <f t="shared" si="11"/>
        <v>0.85378988965590419</v>
      </c>
    </row>
    <row r="157" spans="1:11" x14ac:dyDescent="0.25">
      <c r="A157" s="1">
        <v>40770</v>
      </c>
      <c r="B157" s="3">
        <v>32.228569999999998</v>
      </c>
      <c r="C157" s="11">
        <f t="shared" si="9"/>
        <v>-1.0152331815100286E-2</v>
      </c>
      <c r="D157" s="3">
        <v>54.360000999999997</v>
      </c>
      <c r="E157" s="58">
        <f t="shared" si="8"/>
        <v>10543.60001</v>
      </c>
      <c r="F157" s="11">
        <f t="shared" si="10"/>
        <v>7.4983247434905924E-4</v>
      </c>
      <c r="G157" s="11">
        <f>B157/MAX($B$2:B157)-1</f>
        <v>-0.13454805963403016</v>
      </c>
      <c r="H157" s="11">
        <f>E157/MAX($E$2:E157)-1</f>
        <v>-4.9734341185382336E-3</v>
      </c>
      <c r="K157" s="44">
        <f t="shared" si="11"/>
        <v>0.86583941250202567</v>
      </c>
    </row>
    <row r="158" spans="1:11" x14ac:dyDescent="0.25">
      <c r="A158" s="1">
        <v>40771</v>
      </c>
      <c r="B158" s="3">
        <v>32.089391999999997</v>
      </c>
      <c r="C158" s="11">
        <f t="shared" si="9"/>
        <v>-4.318466503478161E-3</v>
      </c>
      <c r="D158" s="3">
        <v>53.900002000000001</v>
      </c>
      <c r="E158" s="58">
        <f t="shared" si="8"/>
        <v>10539.000019999999</v>
      </c>
      <c r="F158" s="11">
        <f t="shared" si="10"/>
        <v>-4.3628267343580844E-4</v>
      </c>
      <c r="G158" s="11">
        <f>B158/MAX($B$2:B158)-1</f>
        <v>-0.13828548484887071</v>
      </c>
      <c r="H158" s="11">
        <f>E158/MAX($E$2:E158)-1</f>
        <v>-5.4075469688406042E-3</v>
      </c>
      <c r="K158" s="44">
        <f t="shared" si="11"/>
        <v>0.83316172343873973</v>
      </c>
    </row>
    <row r="159" spans="1:11" x14ac:dyDescent="0.25">
      <c r="A159" s="1">
        <v>40772</v>
      </c>
      <c r="B159" s="3">
        <v>32.341653999999998</v>
      </c>
      <c r="C159" s="11">
        <f t="shared" si="9"/>
        <v>7.8612271619232232E-3</v>
      </c>
      <c r="D159" s="3">
        <v>53.580002</v>
      </c>
      <c r="E159" s="58">
        <f t="shared" si="8"/>
        <v>10535.800020000001</v>
      </c>
      <c r="F159" s="11">
        <f t="shared" si="10"/>
        <v>-3.0363412030802033E-4</v>
      </c>
      <c r="G159" s="11">
        <f>B159/MAX($B$2:B159)-1</f>
        <v>-0.13151135129654112</v>
      </c>
      <c r="H159" s="11">
        <f>E159/MAX($E$2:E159)-1</f>
        <v>-5.7095391733816836E-3</v>
      </c>
      <c r="K159" s="44">
        <f t="shared" si="11"/>
        <v>0.83342891144128495</v>
      </c>
    </row>
    <row r="160" spans="1:11" x14ac:dyDescent="0.25">
      <c r="A160" s="1">
        <v>40773</v>
      </c>
      <c r="B160" s="3">
        <v>31.550075</v>
      </c>
      <c r="C160" s="11">
        <f t="shared" si="9"/>
        <v>-2.4475526205307827E-2</v>
      </c>
      <c r="D160" s="3">
        <v>50.950001</v>
      </c>
      <c r="E160" s="58">
        <f t="shared" si="8"/>
        <v>10509.50001</v>
      </c>
      <c r="F160" s="11">
        <f t="shared" si="10"/>
        <v>-2.4962518223652498E-3</v>
      </c>
      <c r="G160" s="11">
        <f>B160/MAX($B$2:B160)-1</f>
        <v>-0.15276806797689502</v>
      </c>
      <c r="H160" s="11">
        <f>E160/MAX($E$2:E160)-1</f>
        <v>-8.1915385481805547E-3</v>
      </c>
      <c r="K160" s="44">
        <f t="shared" si="11"/>
        <v>0.83277662919722761</v>
      </c>
    </row>
    <row r="161" spans="1:11" x14ac:dyDescent="0.25">
      <c r="A161" s="1">
        <v>40774</v>
      </c>
      <c r="B161" s="3">
        <v>31.089047000000001</v>
      </c>
      <c r="C161" s="11">
        <f t="shared" si="9"/>
        <v>-1.4612580160268998E-2</v>
      </c>
      <c r="D161" s="3">
        <v>50.029998999999997</v>
      </c>
      <c r="E161" s="58">
        <f t="shared" si="8"/>
        <v>10500.29999</v>
      </c>
      <c r="F161" s="11">
        <f t="shared" si="10"/>
        <v>-8.7540035122947988E-4</v>
      </c>
      <c r="G161" s="11">
        <f>B161/MAX($B$2:B161)-1</f>
        <v>-0.16514831249792228</v>
      </c>
      <c r="H161" s="11">
        <f>E161/MAX($E$2:E161)-1</f>
        <v>-9.0597680236879086E-3</v>
      </c>
      <c r="K161" s="44">
        <f t="shared" si="11"/>
        <v>0.84135132177416816</v>
      </c>
    </row>
    <row r="162" spans="1:11" x14ac:dyDescent="0.25">
      <c r="A162" s="1">
        <v>40777</v>
      </c>
      <c r="B162" s="3">
        <v>31.167335000000001</v>
      </c>
      <c r="C162" s="11">
        <f t="shared" si="9"/>
        <v>2.5181859064383858E-3</v>
      </c>
      <c r="D162" s="3">
        <v>50.209999000000003</v>
      </c>
      <c r="E162" s="58">
        <f t="shared" si="8"/>
        <v>10502.099990000001</v>
      </c>
      <c r="F162" s="11">
        <f t="shared" si="10"/>
        <v>1.7142367377268538E-4</v>
      </c>
      <c r="G162" s="11">
        <f>B162/MAX($B$2:B162)-1</f>
        <v>-0.16304600074448827</v>
      </c>
      <c r="H162" s="11">
        <f>E162/MAX($E$2:E162)-1</f>
        <v>-8.8898974086333293E-3</v>
      </c>
      <c r="K162" s="44">
        <f t="shared" si="11"/>
        <v>0.85376756473449789</v>
      </c>
    </row>
    <row r="163" spans="1:11" x14ac:dyDescent="0.25">
      <c r="A163" s="1">
        <v>40778</v>
      </c>
      <c r="B163" s="3">
        <v>31.680553</v>
      </c>
      <c r="C163" s="11">
        <f t="shared" si="9"/>
        <v>1.6466534594632438E-2</v>
      </c>
      <c r="D163" s="3">
        <v>52.279998999999997</v>
      </c>
      <c r="E163" s="58">
        <f t="shared" si="8"/>
        <v>10522.79999</v>
      </c>
      <c r="F163" s="11">
        <f t="shared" si="10"/>
        <v>1.9710343664323567E-3</v>
      </c>
      <c r="G163" s="11">
        <f>B163/MAX($B$2:B163)-1</f>
        <v>-0.14926426876163135</v>
      </c>
      <c r="H163" s="11">
        <f>E163/MAX($E$2:E163)-1</f>
        <v>-6.9363853355074445E-3</v>
      </c>
      <c r="K163" s="44">
        <f t="shared" si="11"/>
        <v>0.85610166077606531</v>
      </c>
    </row>
    <row r="164" spans="1:11" x14ac:dyDescent="0.25">
      <c r="A164" s="1">
        <v>40779</v>
      </c>
      <c r="B164" s="3">
        <v>31.393498999999998</v>
      </c>
      <c r="C164" s="11">
        <f t="shared" si="9"/>
        <v>-9.0608898146443736E-3</v>
      </c>
      <c r="D164" s="3">
        <v>52.689999</v>
      </c>
      <c r="E164" s="58">
        <f t="shared" si="8"/>
        <v>10526.89999</v>
      </c>
      <c r="F164" s="11">
        <f t="shared" si="10"/>
        <v>3.8963013683588639E-4</v>
      </c>
      <c r="G164" s="11">
        <f>B164/MAX($B$2:B164)-1</f>
        <v>-0.15697269148376314</v>
      </c>
      <c r="H164" s="11">
        <f>E164/MAX($E$2:E164)-1</f>
        <v>-6.5494578234389644E-3</v>
      </c>
      <c r="K164" s="44">
        <f t="shared" si="11"/>
        <v>0.85087970089679998</v>
      </c>
    </row>
    <row r="165" spans="1:11" x14ac:dyDescent="0.25">
      <c r="A165" s="1">
        <v>40780</v>
      </c>
      <c r="B165" s="3">
        <v>30.958565</v>
      </c>
      <c r="C165" s="11">
        <f t="shared" si="9"/>
        <v>-1.3854269637162726E-2</v>
      </c>
      <c r="D165" s="3">
        <v>51.830002</v>
      </c>
      <c r="E165" s="58">
        <f t="shared" si="8"/>
        <v>10518.300020000001</v>
      </c>
      <c r="F165" s="11">
        <f t="shared" si="10"/>
        <v>-8.1695180995058577E-4</v>
      </c>
      <c r="G165" s="11">
        <f>B165/MAX($B$2:B165)-1</f>
        <v>-0.16865221912743866</v>
      </c>
      <c r="H165" s="11">
        <f>E165/MAX($E$2:E165)-1</f>
        <v>-7.361059041966489E-3</v>
      </c>
      <c r="K165" s="44">
        <f t="shared" si="11"/>
        <v>0.8458843324864096</v>
      </c>
    </row>
    <row r="166" spans="1:11" x14ac:dyDescent="0.25">
      <c r="A166" s="1">
        <v>40781</v>
      </c>
      <c r="B166" s="3">
        <v>31.811035</v>
      </c>
      <c r="C166" s="11">
        <f t="shared" si="9"/>
        <v>2.7535837013117379E-2</v>
      </c>
      <c r="D166" s="3">
        <v>53.130001</v>
      </c>
      <c r="E166" s="58">
        <f t="shared" si="8"/>
        <v>10531.300010000001</v>
      </c>
      <c r="F166" s="11">
        <f t="shared" si="10"/>
        <v>1.2359402161263176E-3</v>
      </c>
      <c r="G166" s="11">
        <f>B166/MAX($B$2:B166)-1</f>
        <v>-0.14576036213211496</v>
      </c>
      <c r="H166" s="11">
        <f>E166/MAX($E$2:E166)-1</f>
        <v>-6.1342166547434518E-3</v>
      </c>
      <c r="K166" s="44">
        <f t="shared" si="11"/>
        <v>0.85285728891307966</v>
      </c>
    </row>
    <row r="167" spans="1:11" x14ac:dyDescent="0.25">
      <c r="A167" s="1">
        <v>40784</v>
      </c>
      <c r="B167" s="3">
        <v>32.915765999999998</v>
      </c>
      <c r="C167" s="11">
        <f t="shared" si="9"/>
        <v>3.472791752924724E-2</v>
      </c>
      <c r="D167" s="3">
        <v>54.610000999999997</v>
      </c>
      <c r="E167" s="58">
        <f t="shared" si="8"/>
        <v>10546.10001</v>
      </c>
      <c r="F167" s="11">
        <f t="shared" si="10"/>
        <v>1.4053345727446684E-3</v>
      </c>
      <c r="G167" s="11">
        <f>B167/MAX($B$2:B167)-1</f>
        <v>-0.11609439843802505</v>
      </c>
      <c r="H167" s="11">
        <f>E167/MAX($E$2:E167)-1</f>
        <v>-4.7375027087404042E-3</v>
      </c>
      <c r="K167" s="44">
        <f t="shared" si="11"/>
        <v>0.8609319531609424</v>
      </c>
    </row>
    <row r="168" spans="1:11" x14ac:dyDescent="0.25">
      <c r="A168" s="1">
        <v>40785</v>
      </c>
      <c r="B168" s="3">
        <v>33.115834999999997</v>
      </c>
      <c r="C168" s="11">
        <f t="shared" si="9"/>
        <v>6.0782118818076165E-3</v>
      </c>
      <c r="D168" s="3">
        <v>54.970001000000003</v>
      </c>
      <c r="E168" s="58">
        <f t="shared" si="8"/>
        <v>10549.70001</v>
      </c>
      <c r="F168" s="11">
        <f t="shared" si="10"/>
        <v>3.4135841653187241E-4</v>
      </c>
      <c r="G168" s="11">
        <f>B168/MAX($B$2:B168)-1</f>
        <v>-0.11072183290821469</v>
      </c>
      <c r="H168" s="11">
        <f>E168/MAX($E$2:E168)-1</f>
        <v>-4.3977614786314678E-3</v>
      </c>
      <c r="K168" s="44">
        <f t="shared" si="11"/>
        <v>0.87142368109966339</v>
      </c>
    </row>
    <row r="169" spans="1:11" x14ac:dyDescent="0.25">
      <c r="A169" s="1">
        <v>40786</v>
      </c>
      <c r="B169" s="3">
        <v>33.472479999999997</v>
      </c>
      <c r="C169" s="11">
        <f t="shared" si="9"/>
        <v>1.0769621240110671E-2</v>
      </c>
      <c r="D169" s="3">
        <v>55.060001</v>
      </c>
      <c r="E169" s="58">
        <f t="shared" si="8"/>
        <v>10550.60001</v>
      </c>
      <c r="F169" s="11">
        <f t="shared" si="10"/>
        <v>8.5310482681643212E-5</v>
      </c>
      <c r="G169" s="11">
        <f>B169/MAX($B$2:B169)-1</f>
        <v>-0.10114464387153632</v>
      </c>
      <c r="H169" s="11">
        <f>E169/MAX($E$2:E169)-1</f>
        <v>-4.3128261711042892E-3</v>
      </c>
      <c r="K169" s="44">
        <f t="shared" si="11"/>
        <v>0.87115243033931433</v>
      </c>
    </row>
    <row r="170" spans="1:11" x14ac:dyDescent="0.25">
      <c r="A170" s="1">
        <v>40787</v>
      </c>
      <c r="B170" s="3">
        <v>33.255014000000003</v>
      </c>
      <c r="C170" s="11">
        <f t="shared" si="9"/>
        <v>-6.4968595096627025E-3</v>
      </c>
      <c r="D170" s="3">
        <v>54.560001</v>
      </c>
      <c r="E170" s="58">
        <f t="shared" si="8"/>
        <v>10545.60001</v>
      </c>
      <c r="F170" s="11">
        <f t="shared" si="10"/>
        <v>-4.7390669680027038E-4</v>
      </c>
      <c r="G170" s="11">
        <f>B170/MAX($B$2:B170)-1</f>
        <v>-0.10698438083981088</v>
      </c>
      <c r="H170" s="11">
        <f>E170/MAX($E$2:E170)-1</f>
        <v>-4.7846889906999479E-3</v>
      </c>
      <c r="K170" s="44">
        <f t="shared" si="11"/>
        <v>0.85199466191399287</v>
      </c>
    </row>
    <row r="171" spans="1:11" x14ac:dyDescent="0.25">
      <c r="A171" s="1">
        <v>40788</v>
      </c>
      <c r="B171" s="3">
        <v>32.820079999999997</v>
      </c>
      <c r="C171" s="11">
        <f t="shared" si="9"/>
        <v>-1.307874956841111E-2</v>
      </c>
      <c r="D171" s="3">
        <v>53.279998999999997</v>
      </c>
      <c r="E171" s="58">
        <f t="shared" si="8"/>
        <v>10532.79999</v>
      </c>
      <c r="F171" s="11">
        <f t="shared" si="10"/>
        <v>-1.2137782570799957E-3</v>
      </c>
      <c r="G171" s="11">
        <f>B171/MAX($B$2:B171)-1</f>
        <v>-0.11866390848348651</v>
      </c>
      <c r="H171" s="11">
        <f>E171/MAX($E$2:E171)-1</f>
        <v>-5.9926596963161272E-3</v>
      </c>
      <c r="K171" s="44">
        <f t="shared" si="11"/>
        <v>0.88524029207153732</v>
      </c>
    </row>
    <row r="172" spans="1:11" x14ac:dyDescent="0.25">
      <c r="A172" s="1">
        <v>40792</v>
      </c>
      <c r="B172" s="3">
        <v>32.559120999999998</v>
      </c>
      <c r="C172" s="11">
        <f t="shared" si="9"/>
        <v>-7.9511993876919176E-3</v>
      </c>
      <c r="D172" s="3">
        <v>53.290000999999997</v>
      </c>
      <c r="E172" s="58">
        <f t="shared" si="8"/>
        <v>10532.900009999999</v>
      </c>
      <c r="F172" s="11">
        <f t="shared" si="10"/>
        <v>9.4960504419355781E-6</v>
      </c>
      <c r="G172" s="11">
        <f>B172/MAX($B$2:B172)-1</f>
        <v>-0.12567158747470342</v>
      </c>
      <c r="H172" s="11">
        <f>E172/MAX($E$2:E172)-1</f>
        <v>-5.9832205524729121E-3</v>
      </c>
      <c r="K172" s="44">
        <f t="shared" si="11"/>
        <v>0.85046500193073071</v>
      </c>
    </row>
    <row r="173" spans="1:11" x14ac:dyDescent="0.25">
      <c r="A173" s="1">
        <v>40793</v>
      </c>
      <c r="B173" s="3">
        <v>32.698298999999999</v>
      </c>
      <c r="C173" s="11">
        <f t="shared" si="9"/>
        <v>4.2746239986024542E-3</v>
      </c>
      <c r="D173" s="3">
        <v>54.639999000000003</v>
      </c>
      <c r="E173" s="58">
        <f t="shared" si="8"/>
        <v>10546.39999</v>
      </c>
      <c r="F173" s="11">
        <f t="shared" si="10"/>
        <v>1.281696397685684E-3</v>
      </c>
      <c r="G173" s="11">
        <f>B173/MAX($B$2:B173)-1</f>
        <v>-0.12193416225986276</v>
      </c>
      <c r="H173" s="11">
        <f>E173/MAX($E$2:E173)-1</f>
        <v>-4.7091928270159844E-3</v>
      </c>
      <c r="K173" s="44">
        <f t="shared" si="11"/>
        <v>0.85781090520115399</v>
      </c>
    </row>
    <row r="174" spans="1:11" x14ac:dyDescent="0.25">
      <c r="A174" s="1">
        <v>40794</v>
      </c>
      <c r="B174" s="3">
        <v>32.489530000000002</v>
      </c>
      <c r="C174" s="11">
        <f t="shared" si="9"/>
        <v>-6.3847052105064136E-3</v>
      </c>
      <c r="D174" s="3">
        <v>54.389999000000003</v>
      </c>
      <c r="E174" s="58">
        <f t="shared" si="8"/>
        <v>10543.89999</v>
      </c>
      <c r="F174" s="11">
        <f t="shared" si="10"/>
        <v>-2.3704771318843181E-4</v>
      </c>
      <c r="G174" s="11">
        <f>B174/MAX($B$2:B174)-1</f>
        <v>-0.12754035378924988</v>
      </c>
      <c r="H174" s="11">
        <f>E174/MAX($E$2:E174)-1</f>
        <v>-4.9451242368138137E-3</v>
      </c>
      <c r="K174" s="44">
        <f t="shared" si="11"/>
        <v>0.80715040906783342</v>
      </c>
    </row>
    <row r="175" spans="1:11" x14ac:dyDescent="0.25">
      <c r="A175" s="1">
        <v>40795</v>
      </c>
      <c r="B175" s="3">
        <v>32.054595999999997</v>
      </c>
      <c r="C175" s="11">
        <f t="shared" si="9"/>
        <v>-1.3386897255823814E-2</v>
      </c>
      <c r="D175" s="3">
        <v>53.18</v>
      </c>
      <c r="E175" s="58">
        <f t="shared" si="8"/>
        <v>10531.8</v>
      </c>
      <c r="F175" s="11">
        <f t="shared" si="10"/>
        <v>-1.1475820153336465E-3</v>
      </c>
      <c r="G175" s="11">
        <f>B175/MAX($B$2:B175)-1</f>
        <v>-0.13921988143292563</v>
      </c>
      <c r="H175" s="11">
        <f>E175/MAX($E$2:E175)-1</f>
        <v>-6.0870313165096723E-3</v>
      </c>
      <c r="K175" s="44">
        <f t="shared" si="11"/>
        <v>0.76437835461293113</v>
      </c>
    </row>
    <row r="176" spans="1:11" x14ac:dyDescent="0.25">
      <c r="A176" s="1">
        <v>40798</v>
      </c>
      <c r="B176" s="3">
        <v>32.037202000000001</v>
      </c>
      <c r="C176" s="11">
        <f t="shared" si="9"/>
        <v>-5.4263669397037215E-4</v>
      </c>
      <c r="D176" s="3">
        <v>53.860000999999997</v>
      </c>
      <c r="E176" s="58">
        <f t="shared" si="8"/>
        <v>10538.60001</v>
      </c>
      <c r="F176" s="11">
        <f t="shared" si="10"/>
        <v>6.4566455876496323E-4</v>
      </c>
      <c r="G176" s="11">
        <f>B176/MAX($B$2:B176)-1</f>
        <v>-0.13968697231070026</v>
      </c>
      <c r="H176" s="11">
        <f>E176/MAX($E$2:E176)-1</f>
        <v>-5.4452969381338923E-3</v>
      </c>
      <c r="K176" s="44">
        <f t="shared" si="11"/>
        <v>0.78995371093214806</v>
      </c>
    </row>
    <row r="177" spans="1:11" x14ac:dyDescent="0.25">
      <c r="A177" s="1">
        <v>40799</v>
      </c>
      <c r="B177" s="3">
        <v>32.672204000000001</v>
      </c>
      <c r="C177" s="11">
        <f t="shared" si="9"/>
        <v>1.9820769616522693E-2</v>
      </c>
      <c r="D177" s="3">
        <v>54.580002</v>
      </c>
      <c r="E177" s="58">
        <f t="shared" si="8"/>
        <v>10545.800020000001</v>
      </c>
      <c r="F177" s="11">
        <f t="shared" si="10"/>
        <v>6.8320365069064564E-4</v>
      </c>
      <c r="G177" s="11">
        <f>B177/MAX($B$2:B177)-1</f>
        <v>-0.12263490599077753</v>
      </c>
      <c r="H177" s="11">
        <f>E177/MAX($E$2:E177)-1</f>
        <v>-4.7658135341904773E-3</v>
      </c>
      <c r="K177" s="44">
        <f t="shared" si="11"/>
        <v>0.82740144880879252</v>
      </c>
    </row>
    <row r="178" spans="1:11" x14ac:dyDescent="0.25">
      <c r="A178" s="1">
        <v>40800</v>
      </c>
      <c r="B178" s="3">
        <v>33.063642000000002</v>
      </c>
      <c r="C178" s="11">
        <f t="shared" si="9"/>
        <v>1.1980765056437602E-2</v>
      </c>
      <c r="D178" s="3">
        <v>55.360000999999997</v>
      </c>
      <c r="E178" s="58">
        <f t="shared" si="8"/>
        <v>10553.60001</v>
      </c>
      <c r="F178" s="11">
        <f t="shared" si="10"/>
        <v>7.3962999347673242E-4</v>
      </c>
      <c r="G178" s="11">
        <f>B178/MAX($B$2:B178)-1</f>
        <v>-0.11212340093073381</v>
      </c>
      <c r="H178" s="11">
        <f>E178/MAX($E$2:E178)-1</f>
        <v>-4.0297084793469162E-3</v>
      </c>
      <c r="K178" s="44">
        <f t="shared" si="11"/>
        <v>0.8249056536163798</v>
      </c>
    </row>
    <row r="179" spans="1:11" x14ac:dyDescent="0.25">
      <c r="A179" s="1">
        <v>40801</v>
      </c>
      <c r="B179" s="3">
        <v>33.282955000000001</v>
      </c>
      <c r="C179" s="11">
        <f t="shared" si="9"/>
        <v>6.6330563342053978E-3</v>
      </c>
      <c r="D179" s="3">
        <v>56.18</v>
      </c>
      <c r="E179" s="58">
        <f t="shared" si="8"/>
        <v>10561.8</v>
      </c>
      <c r="F179" s="11">
        <f t="shared" si="10"/>
        <v>7.7698510387254685E-4</v>
      </c>
      <c r="G179" s="11">
        <f>B179/MAX($B$2:B179)-1</f>
        <v>-0.10623406543128466</v>
      </c>
      <c r="H179" s="11">
        <f>E179/MAX($E$2:E179)-1</f>
        <v>-3.2558543989357203E-3</v>
      </c>
      <c r="K179" s="44">
        <f t="shared" si="11"/>
        <v>0.84352683589699984</v>
      </c>
    </row>
    <row r="180" spans="1:11" x14ac:dyDescent="0.25">
      <c r="A180" s="1">
        <v>40802</v>
      </c>
      <c r="B180" s="3">
        <v>33.712809999999998</v>
      </c>
      <c r="C180" s="11">
        <f t="shared" si="9"/>
        <v>1.2915169341183688E-2</v>
      </c>
      <c r="D180" s="3">
        <v>56.59</v>
      </c>
      <c r="E180" s="58">
        <f t="shared" si="8"/>
        <v>10565.9</v>
      </c>
      <c r="F180" s="11">
        <f t="shared" si="10"/>
        <v>3.8819140676782024E-4</v>
      </c>
      <c r="G180" s="11">
        <f>B180/MAX($B$2:B180)-1</f>
        <v>-9.4690927034948413E-2</v>
      </c>
      <c r="H180" s="11">
        <f>E180/MAX($E$2:E180)-1</f>
        <v>-2.8689268868673512E-3</v>
      </c>
      <c r="K180" s="44">
        <f t="shared" si="11"/>
        <v>0.81940153922063486</v>
      </c>
    </row>
    <row r="181" spans="1:11" x14ac:dyDescent="0.25">
      <c r="A181" s="1">
        <v>40805</v>
      </c>
      <c r="B181" s="3">
        <v>33.256638000000002</v>
      </c>
      <c r="C181" s="11">
        <f t="shared" si="9"/>
        <v>-1.3531117696804127E-2</v>
      </c>
      <c r="D181" s="3">
        <v>56.610000999999997</v>
      </c>
      <c r="E181" s="58">
        <f t="shared" si="8"/>
        <v>10566.10001</v>
      </c>
      <c r="F181" s="11">
        <f t="shared" si="10"/>
        <v>1.8929764620190895E-5</v>
      </c>
      <c r="G181" s="11">
        <f>B181/MAX($B$2:B181)-1</f>
        <v>-0.10694077065322316</v>
      </c>
      <c r="H181" s="11">
        <f>E181/MAX($E$2:E181)-1</f>
        <v>-2.8500514303577695E-3</v>
      </c>
      <c r="K181" s="44">
        <f t="shared" si="11"/>
        <v>0.79547632637804566</v>
      </c>
    </row>
    <row r="182" spans="1:11" x14ac:dyDescent="0.25">
      <c r="A182" s="1">
        <v>40806</v>
      </c>
      <c r="B182" s="3">
        <v>33.511042000000003</v>
      </c>
      <c r="C182" s="11">
        <f t="shared" si="9"/>
        <v>7.6497209369149385E-3</v>
      </c>
      <c r="D182" s="3">
        <v>56.360000999999997</v>
      </c>
      <c r="E182" s="58">
        <f t="shared" si="8"/>
        <v>10563.60001</v>
      </c>
      <c r="F182" s="11">
        <f t="shared" si="10"/>
        <v>-2.366057483493382E-4</v>
      </c>
      <c r="G182" s="11">
        <f>B182/MAX($B$2:B182)-1</f>
        <v>-0.10010911676858403</v>
      </c>
      <c r="H182" s="11">
        <f>E182/MAX($E$2:E182)-1</f>
        <v>-3.0859828401555989E-3</v>
      </c>
      <c r="K182" s="44">
        <f t="shared" si="11"/>
        <v>0.784231067319624</v>
      </c>
    </row>
    <row r="183" spans="1:11" x14ac:dyDescent="0.25">
      <c r="A183" s="1">
        <v>40807</v>
      </c>
      <c r="B183" s="3">
        <v>32.782921000000002</v>
      </c>
      <c r="C183" s="11">
        <f t="shared" si="9"/>
        <v>-2.1727793483712069E-2</v>
      </c>
      <c r="D183" s="3">
        <v>55.380001</v>
      </c>
      <c r="E183" s="58">
        <f t="shared" si="8"/>
        <v>10553.800010000001</v>
      </c>
      <c r="F183" s="11">
        <f t="shared" si="10"/>
        <v>-9.2771403600307959E-4</v>
      </c>
      <c r="G183" s="11">
        <f>B183/MAX($B$2:B183)-1</f>
        <v>-0.11966176003731144</v>
      </c>
      <c r="H183" s="11">
        <f>E183/MAX($E$2:E183)-1</f>
        <v>-4.0108339665629877E-3</v>
      </c>
      <c r="K183" s="44">
        <f t="shared" si="11"/>
        <v>0.77116401607702922</v>
      </c>
    </row>
    <row r="184" spans="1:11" x14ac:dyDescent="0.25">
      <c r="A184" s="1">
        <v>40808</v>
      </c>
      <c r="B184" s="3">
        <v>32.949601000000001</v>
      </c>
      <c r="C184" s="11">
        <f t="shared" si="9"/>
        <v>5.0843547467902418E-3</v>
      </c>
      <c r="D184" s="3">
        <v>53.580002</v>
      </c>
      <c r="E184" s="58">
        <f t="shared" si="8"/>
        <v>10535.800020000001</v>
      </c>
      <c r="F184" s="11">
        <f t="shared" si="10"/>
        <v>-1.7055458681180988E-3</v>
      </c>
      <c r="G184" s="11">
        <f>B184/MAX($B$2:B184)-1</f>
        <v>-0.11518580812817614</v>
      </c>
      <c r="H184" s="11">
        <f>E184/MAX($E$2:E184)-1</f>
        <v>-5.7095391733816836E-3</v>
      </c>
      <c r="K184" s="44">
        <f t="shared" si="11"/>
        <v>0.82364782916874379</v>
      </c>
    </row>
    <row r="185" spans="1:11" x14ac:dyDescent="0.25">
      <c r="A185" s="1">
        <v>40809</v>
      </c>
      <c r="B185" s="3">
        <v>32.432022000000003</v>
      </c>
      <c r="C185" s="11">
        <f t="shared" si="9"/>
        <v>-1.5708202354256059E-2</v>
      </c>
      <c r="D185" s="3">
        <v>54.150002000000001</v>
      </c>
      <c r="E185" s="58">
        <f t="shared" si="8"/>
        <v>10541.500019999999</v>
      </c>
      <c r="F185" s="11">
        <f t="shared" si="10"/>
        <v>5.4101254666742509E-4</v>
      </c>
      <c r="G185" s="11">
        <f>B185/MAX($B$2:B185)-1</f>
        <v>-0.12908464850001633</v>
      </c>
      <c r="H185" s="11">
        <f>E185/MAX($E$2:E185)-1</f>
        <v>-5.1716155590427748E-3</v>
      </c>
      <c r="K185" s="44">
        <f t="shared" si="11"/>
        <v>0.69265784462199043</v>
      </c>
    </row>
    <row r="186" spans="1:11" x14ac:dyDescent="0.25">
      <c r="A186" s="1">
        <v>40812</v>
      </c>
      <c r="B186" s="3">
        <v>32.660105999999999</v>
      </c>
      <c r="C186" s="11">
        <f t="shared" si="9"/>
        <v>7.0326789985525875E-3</v>
      </c>
      <c r="D186" s="3">
        <v>54.779998999999997</v>
      </c>
      <c r="E186" s="58">
        <f t="shared" si="8"/>
        <v>10547.79999</v>
      </c>
      <c r="F186" s="11">
        <f t="shared" si="10"/>
        <v>5.9763506029002797E-4</v>
      </c>
      <c r="G186" s="11">
        <f>B186/MAX($B$2:B186)-1</f>
        <v>-0.12295978039800537</v>
      </c>
      <c r="H186" s="11">
        <f>E186/MAX($E$2:E186)-1</f>
        <v>-4.5770712375291511E-3</v>
      </c>
      <c r="K186" s="44">
        <f t="shared" si="11"/>
        <v>0.57803866405923809</v>
      </c>
    </row>
    <row r="187" spans="1:11" x14ac:dyDescent="0.25">
      <c r="A187" s="1">
        <v>40813</v>
      </c>
      <c r="B187" s="3">
        <v>32.633789999999998</v>
      </c>
      <c r="C187" s="11">
        <f t="shared" si="9"/>
        <v>-8.0575366166911217E-4</v>
      </c>
      <c r="D187" s="3">
        <v>55.349997999999999</v>
      </c>
      <c r="E187" s="58">
        <f t="shared" si="8"/>
        <v>10553.499980000001</v>
      </c>
      <c r="F187" s="11">
        <f t="shared" si="10"/>
        <v>5.4039610206914627E-4</v>
      </c>
      <c r="G187" s="11">
        <f>B187/MAX($B$2:B187)-1</f>
        <v>-0.12366645876638072</v>
      </c>
      <c r="H187" s="11">
        <f>E187/MAX($E$2:E187)-1</f>
        <v>-4.0391485669156735E-3</v>
      </c>
      <c r="K187" s="44">
        <f t="shared" si="11"/>
        <v>0.48650286412765975</v>
      </c>
    </row>
    <row r="188" spans="1:11" x14ac:dyDescent="0.25">
      <c r="A188" s="1">
        <v>40814</v>
      </c>
      <c r="B188" s="3">
        <v>32.028483999999999</v>
      </c>
      <c r="C188" s="11">
        <f t="shared" si="9"/>
        <v>-1.8548443193389393E-2</v>
      </c>
      <c r="D188" s="3">
        <v>54.529998999999997</v>
      </c>
      <c r="E188" s="58">
        <f t="shared" si="8"/>
        <v>10545.29999</v>
      </c>
      <c r="F188" s="11">
        <f t="shared" si="10"/>
        <v>-7.7699246842666693E-4</v>
      </c>
      <c r="G188" s="11">
        <f>B188/MAX($B$2:B188)-1</f>
        <v>-0.1399210816744143</v>
      </c>
      <c r="H188" s="11">
        <f>E188/MAX($E$2:E188)-1</f>
        <v>-4.8130026473269805E-3</v>
      </c>
      <c r="K188" s="44">
        <f t="shared" si="11"/>
        <v>0.47351659996289164</v>
      </c>
    </row>
    <row r="189" spans="1:11" x14ac:dyDescent="0.25">
      <c r="A189" s="1">
        <v>40815</v>
      </c>
      <c r="B189" s="3">
        <v>33.475951000000002</v>
      </c>
      <c r="C189" s="11">
        <f t="shared" si="9"/>
        <v>4.5193116227418173E-2</v>
      </c>
      <c r="D189" s="3">
        <v>53.880001</v>
      </c>
      <c r="E189" s="58">
        <f t="shared" si="8"/>
        <v>10538.800010000001</v>
      </c>
      <c r="F189" s="11">
        <f t="shared" si="10"/>
        <v>-6.1638644762714674E-4</v>
      </c>
      <c r="G189" s="11">
        <f>B189/MAX($B$2:B189)-1</f>
        <v>-0.10105143515377402</v>
      </c>
      <c r="H189" s="11">
        <f>E189/MAX($E$2:E189)-1</f>
        <v>-5.4264224253499638E-3</v>
      </c>
      <c r="K189" s="44">
        <f t="shared" si="11"/>
        <v>0.51755338757477609</v>
      </c>
    </row>
    <row r="190" spans="1:11" x14ac:dyDescent="0.25">
      <c r="A190" s="1">
        <v>40816</v>
      </c>
      <c r="B190" s="3">
        <v>34.019846999999999</v>
      </c>
      <c r="C190" s="11">
        <f t="shared" si="9"/>
        <v>1.6247365160738721E-2</v>
      </c>
      <c r="D190" s="3">
        <v>52.490001999999997</v>
      </c>
      <c r="E190" s="58">
        <f t="shared" si="8"/>
        <v>10524.900019999999</v>
      </c>
      <c r="F190" s="11">
        <f t="shared" si="10"/>
        <v>-1.3189347920837626E-3</v>
      </c>
      <c r="G190" s="11">
        <f>B190/MAX($B$2:B190)-1</f>
        <v>-8.6445889559995326E-2</v>
      </c>
      <c r="H190" s="11">
        <f>E190/MAX($E$2:E190)-1</f>
        <v>-6.7382001201004016E-3</v>
      </c>
      <c r="K190" s="44">
        <f t="shared" si="11"/>
        <v>0.25812698098063996</v>
      </c>
    </row>
    <row r="191" spans="1:11" x14ac:dyDescent="0.25">
      <c r="A191" s="1">
        <v>40819</v>
      </c>
      <c r="B191" s="3">
        <v>32.668880999999999</v>
      </c>
      <c r="C191" s="11">
        <f t="shared" si="9"/>
        <v>-3.971111333922224E-2</v>
      </c>
      <c r="D191" s="3">
        <v>51.139999000000003</v>
      </c>
      <c r="E191" s="58">
        <f t="shared" si="8"/>
        <v>10511.39999</v>
      </c>
      <c r="F191" s="11">
        <f t="shared" si="10"/>
        <v>-1.2826753673997602E-3</v>
      </c>
      <c r="G191" s="11">
        <f>B191/MAX($B$2:B191)-1</f>
        <v>-0.12272414038119073</v>
      </c>
      <c r="H191" s="11">
        <f>E191/MAX($E$2:E191)-1</f>
        <v>-8.0122325641854841E-3</v>
      </c>
      <c r="K191" s="44">
        <f t="shared" si="11"/>
        <v>0.10627046554295401</v>
      </c>
    </row>
    <row r="192" spans="1:11" x14ac:dyDescent="0.25">
      <c r="A192" s="1">
        <v>40820</v>
      </c>
      <c r="B192" s="3">
        <v>32.861874</v>
      </c>
      <c r="C192" s="11">
        <f t="shared" si="9"/>
        <v>5.9075485321949447E-3</v>
      </c>
      <c r="D192" s="3">
        <v>52.189999</v>
      </c>
      <c r="E192" s="58">
        <f t="shared" si="8"/>
        <v>10521.89999</v>
      </c>
      <c r="F192" s="11">
        <f t="shared" si="10"/>
        <v>9.9891546416168691E-4</v>
      </c>
      <c r="G192" s="11">
        <f>B192/MAX($B$2:B192)-1</f>
        <v>-0.11754159066436953</v>
      </c>
      <c r="H192" s="11">
        <f>E192/MAX($E$2:E192)-1</f>
        <v>-7.0213206430346231E-3</v>
      </c>
      <c r="K192" s="44">
        <f t="shared" si="11"/>
        <v>0.2559671424625139</v>
      </c>
    </row>
    <row r="193" spans="1:11" x14ac:dyDescent="0.25">
      <c r="A193" s="1">
        <v>40821</v>
      </c>
      <c r="B193" s="3">
        <v>32.475884000000001</v>
      </c>
      <c r="C193" s="11">
        <f t="shared" si="9"/>
        <v>-1.1745830441684476E-2</v>
      </c>
      <c r="D193" s="3">
        <v>53.529998999999997</v>
      </c>
      <c r="E193" s="58">
        <f t="shared" si="8"/>
        <v>10535.29999</v>
      </c>
      <c r="F193" s="11">
        <f t="shared" si="10"/>
        <v>1.273534248827206E-3</v>
      </c>
      <c r="G193" s="11">
        <f>B193/MAX($B$2:B193)-1</f>
        <v>-0.12790679751226453</v>
      </c>
      <c r="H193" s="11">
        <f>E193/MAX($E$2:E193)-1</f>
        <v>-5.7567282865182978E-3</v>
      </c>
      <c r="K193" s="44">
        <f t="shared" si="11"/>
        <v>0.26480949253514957</v>
      </c>
    </row>
    <row r="194" spans="1:11" x14ac:dyDescent="0.25">
      <c r="A194" s="1">
        <v>40822</v>
      </c>
      <c r="B194" s="3">
        <v>33.168914000000001</v>
      </c>
      <c r="C194" s="11">
        <f t="shared" si="9"/>
        <v>2.1339834814042329E-2</v>
      </c>
      <c r="D194" s="3">
        <v>54.43</v>
      </c>
      <c r="E194" s="58">
        <f t="shared" si="8"/>
        <v>10544.3</v>
      </c>
      <c r="F194" s="11">
        <f t="shared" si="10"/>
        <v>8.5427182980479593E-4</v>
      </c>
      <c r="G194" s="11">
        <f>B194/MAX($B$2:B194)-1</f>
        <v>-0.10929647262872699</v>
      </c>
      <c r="H194" s="11">
        <f>E194/MAX($E$2:E194)-1</f>
        <v>-4.9073742675205256E-3</v>
      </c>
      <c r="K194" s="44">
        <f t="shared" si="11"/>
        <v>0.19083171531580825</v>
      </c>
    </row>
    <row r="195" spans="1:11" x14ac:dyDescent="0.25">
      <c r="A195" s="1">
        <v>40823</v>
      </c>
      <c r="B195" s="3">
        <v>33.747900999999999</v>
      </c>
      <c r="C195" s="11">
        <f t="shared" si="9"/>
        <v>1.7455711694389447E-2</v>
      </c>
      <c r="D195" s="3">
        <v>54.07</v>
      </c>
      <c r="E195" s="58">
        <f t="shared" ref="E195:E258" si="12">10000+(10*D195)</f>
        <v>10540.7</v>
      </c>
      <c r="F195" s="11">
        <f t="shared" si="10"/>
        <v>-3.414166895857046E-4</v>
      </c>
      <c r="G195" s="11">
        <f>B195/MAX($B$2:B195)-1</f>
        <v>-9.3748608649758425E-2</v>
      </c>
      <c r="H195" s="11">
        <f>E195/MAX($E$2:E195)-1</f>
        <v>-5.24711549762924E-3</v>
      </c>
      <c r="K195" s="44">
        <f t="shared" si="11"/>
        <v>0.19313908491139151</v>
      </c>
    </row>
    <row r="196" spans="1:11" x14ac:dyDescent="0.25">
      <c r="A196" s="1">
        <v>40826</v>
      </c>
      <c r="B196" s="3">
        <v>34.423386000000001</v>
      </c>
      <c r="C196" s="11">
        <f t="shared" ref="C196:C259" si="13">(B196-B195)/B195</f>
        <v>2.0015615193371639E-2</v>
      </c>
      <c r="D196" s="3">
        <v>55.939999</v>
      </c>
      <c r="E196" s="58">
        <f t="shared" si="12"/>
        <v>10559.39999</v>
      </c>
      <c r="F196" s="11">
        <f t="shared" ref="F196:F259" si="14">(E196-E195)/E195</f>
        <v>1.7740747768173993E-3</v>
      </c>
      <c r="G196" s="11">
        <f>B196/MAX($B$2:B196)-1</f>
        <v>-7.5609429532034311E-2</v>
      </c>
      <c r="H196" s="11">
        <f>E196/MAX($E$2:E196)-1</f>
        <v>-3.482349496067294E-3</v>
      </c>
      <c r="K196" s="44">
        <f t="shared" si="11"/>
        <v>0.17917523369465282</v>
      </c>
    </row>
    <row r="197" spans="1:11" x14ac:dyDescent="0.25">
      <c r="A197" s="1">
        <v>40827</v>
      </c>
      <c r="B197" s="3">
        <v>34.160207</v>
      </c>
      <c r="C197" s="11">
        <f t="shared" si="13"/>
        <v>-7.64535481779744E-3</v>
      </c>
      <c r="D197" s="3">
        <v>56.32</v>
      </c>
      <c r="E197" s="58">
        <f t="shared" si="12"/>
        <v>10563.2</v>
      </c>
      <c r="F197" s="11">
        <f t="shared" si="14"/>
        <v>3.5986987931128071E-4</v>
      </c>
      <c r="G197" s="11">
        <f>B197/MAX($B$2:B197)-1</f>
        <v>-8.2676723433488086E-2</v>
      </c>
      <c r="H197" s="11">
        <f>E197/MAX($E$2:E197)-1</f>
        <v>-3.123732809448887E-3</v>
      </c>
      <c r="K197" s="44">
        <f t="shared" si="11"/>
        <v>0.22013486017240855</v>
      </c>
    </row>
    <row r="198" spans="1:11" x14ac:dyDescent="0.25">
      <c r="A198" s="1">
        <v>40828</v>
      </c>
      <c r="B198" s="3">
        <v>34.844465999999997</v>
      </c>
      <c r="C198" s="11">
        <f t="shared" si="13"/>
        <v>2.0030879789457872E-2</v>
      </c>
      <c r="D198" s="3">
        <v>56.599997999999999</v>
      </c>
      <c r="E198" s="58">
        <f t="shared" si="12"/>
        <v>10565.999980000001</v>
      </c>
      <c r="F198" s="11">
        <f t="shared" si="14"/>
        <v>2.6506929718265088E-4</v>
      </c>
      <c r="G198" s="11">
        <f>B198/MAX($B$2:B198)-1</f>
        <v>-6.4301931152512704E-2</v>
      </c>
      <c r="H198" s="11">
        <f>E198/MAX($E$2:E198)-1</f>
        <v>-2.8594915179265268E-3</v>
      </c>
      <c r="K198" s="44">
        <f t="shared" si="11"/>
        <v>0.1939958740777874</v>
      </c>
    </row>
    <row r="199" spans="1:11" x14ac:dyDescent="0.25">
      <c r="A199" s="1">
        <v>40829</v>
      </c>
      <c r="B199" s="3">
        <v>34.826920999999999</v>
      </c>
      <c r="C199" s="11">
        <f t="shared" si="13"/>
        <v>-5.035232854479207E-4</v>
      </c>
      <c r="D199" s="3">
        <v>57.119999</v>
      </c>
      <c r="E199" s="58">
        <f t="shared" si="12"/>
        <v>10571.199989999999</v>
      </c>
      <c r="F199" s="11">
        <f t="shared" si="14"/>
        <v>4.9214556216558463E-4</v>
      </c>
      <c r="G199" s="11">
        <f>B199/MAX($B$2:B199)-1</f>
        <v>-6.4773076918326011E-2</v>
      </c>
      <c r="H199" s="11">
        <f>E199/MAX($E$2:E199)-1</f>
        <v>-2.3687532418216195E-3</v>
      </c>
      <c r="K199" s="44">
        <f t="shared" si="11"/>
        <v>0.19529687676196178</v>
      </c>
    </row>
    <row r="200" spans="1:11" x14ac:dyDescent="0.25">
      <c r="A200" s="1">
        <v>40830</v>
      </c>
      <c r="B200" s="3">
        <v>34.914645</v>
      </c>
      <c r="C200" s="11">
        <f t="shared" si="13"/>
        <v>2.5188560309423124E-3</v>
      </c>
      <c r="D200" s="3">
        <v>58.18</v>
      </c>
      <c r="E200" s="58">
        <f t="shared" si="12"/>
        <v>10581.8</v>
      </c>
      <c r="F200" s="11">
        <f t="shared" si="14"/>
        <v>1.0027253301448621E-3</v>
      </c>
      <c r="G200" s="11">
        <f>B200/MAX($B$2:B200)-1</f>
        <v>-6.2417374942822179E-2</v>
      </c>
      <c r="H200" s="11">
        <f>E200/MAX($E$2:E200)-1</f>
        <v>-1.3684031205531966E-3</v>
      </c>
      <c r="K200" s="44">
        <f t="shared" si="11"/>
        <v>0.18086680406270719</v>
      </c>
    </row>
    <row r="201" spans="1:11" x14ac:dyDescent="0.25">
      <c r="A201" s="1">
        <v>40833</v>
      </c>
      <c r="B201" s="3">
        <v>34.405839999999998</v>
      </c>
      <c r="C201" s="11">
        <f t="shared" si="13"/>
        <v>-1.4572824669991701E-2</v>
      </c>
      <c r="D201" s="3">
        <v>57.279998999999997</v>
      </c>
      <c r="E201" s="58">
        <f t="shared" si="12"/>
        <v>10572.79999</v>
      </c>
      <c r="F201" s="11">
        <f t="shared" si="14"/>
        <v>-8.5051787030559524E-4</v>
      </c>
      <c r="G201" s="11">
        <f>B201/MAX($B$2:B201)-1</f>
        <v>-7.6080602151410992E-2</v>
      </c>
      <c r="H201" s="11">
        <f>E201/MAX($E$2:E201)-1</f>
        <v>-2.2177571395509688E-3</v>
      </c>
      <c r="K201" s="44">
        <f t="shared" si="11"/>
        <v>0.17826272514811431</v>
      </c>
    </row>
    <row r="202" spans="1:11" x14ac:dyDescent="0.25">
      <c r="A202" s="1">
        <v>40834</v>
      </c>
      <c r="B202" s="3">
        <v>34.633924</v>
      </c>
      <c r="C202" s="11">
        <f t="shared" si="13"/>
        <v>6.6292234109093873E-3</v>
      </c>
      <c r="D202" s="3">
        <v>57.990001999999997</v>
      </c>
      <c r="E202" s="58">
        <f t="shared" si="12"/>
        <v>10579.900019999999</v>
      </c>
      <c r="F202" s="11">
        <f t="shared" si="14"/>
        <v>6.7153734173681326E-4</v>
      </c>
      <c r="G202" s="11">
        <f>B202/MAX($B$2:B202)-1</f>
        <v>-6.9955734049399809E-2</v>
      </c>
      <c r="H202" s="11">
        <f>E202/MAX($E$2:E202)-1</f>
        <v>-1.5477091045482672E-3</v>
      </c>
      <c r="K202" s="44">
        <f t="shared" si="11"/>
        <v>0.21928910243973163</v>
      </c>
    </row>
    <row r="203" spans="1:11" x14ac:dyDescent="0.25">
      <c r="A203" s="1">
        <v>40835</v>
      </c>
      <c r="B203" s="3">
        <v>34.405839999999998</v>
      </c>
      <c r="C203" s="11">
        <f t="shared" si="13"/>
        <v>-6.5855662211420979E-3</v>
      </c>
      <c r="D203" s="3">
        <v>56.869999</v>
      </c>
      <c r="E203" s="58">
        <f t="shared" si="12"/>
        <v>10568.699989999999</v>
      </c>
      <c r="F203" s="11">
        <f t="shared" si="14"/>
        <v>-1.0586139735562427E-3</v>
      </c>
      <c r="G203" s="11">
        <f>B203/MAX($B$2:B203)-1</f>
        <v>-7.6080602151410992E-2</v>
      </c>
      <c r="H203" s="11">
        <f>E203/MAX($E$2:E203)-1</f>
        <v>-2.6046846516194488E-3</v>
      </c>
      <c r="K203" s="44">
        <f t="shared" si="11"/>
        <v>0.16715980488303173</v>
      </c>
    </row>
    <row r="204" spans="1:11" x14ac:dyDescent="0.25">
      <c r="A204" s="1">
        <v>40836</v>
      </c>
      <c r="B204" s="3">
        <v>34.598832999999999</v>
      </c>
      <c r="C204" s="11">
        <f t="shared" si="13"/>
        <v>5.6093093498080938E-3</v>
      </c>
      <c r="D204" s="3">
        <v>56.59</v>
      </c>
      <c r="E204" s="58">
        <f t="shared" si="12"/>
        <v>10565.9</v>
      </c>
      <c r="F204" s="11">
        <f t="shared" si="14"/>
        <v>-2.6493230034430423E-4</v>
      </c>
      <c r="G204" s="11">
        <f>B204/MAX($B$2:B204)-1</f>
        <v>-7.0898052434589798E-2</v>
      </c>
      <c r="H204" s="11">
        <f>E204/MAX($E$2:E204)-1</f>
        <v>-2.8689268868673512E-3</v>
      </c>
      <c r="K204" s="44">
        <f t="shared" si="11"/>
        <v>0.22623060282953925</v>
      </c>
    </row>
    <row r="205" spans="1:11" x14ac:dyDescent="0.25">
      <c r="A205" s="1">
        <v>40837</v>
      </c>
      <c r="B205" s="3">
        <v>35.160277999999998</v>
      </c>
      <c r="C205" s="11">
        <f t="shared" si="13"/>
        <v>1.6227281423046816E-2</v>
      </c>
      <c r="D205" s="3">
        <v>57.299999</v>
      </c>
      <c r="E205" s="58">
        <f t="shared" si="12"/>
        <v>10572.99999</v>
      </c>
      <c r="F205" s="11">
        <f t="shared" si="14"/>
        <v>6.7197209892206212E-4</v>
      </c>
      <c r="G205" s="11">
        <f>B205/MAX($B$2:B205)-1</f>
        <v>-5.5821253660744974E-2</v>
      </c>
      <c r="H205" s="11">
        <f>E205/MAX($E$2:E205)-1</f>
        <v>-2.1988826267670403E-3</v>
      </c>
      <c r="K205" s="44">
        <f t="shared" si="11"/>
        <v>0.25326378334552918</v>
      </c>
    </row>
    <row r="206" spans="1:11" x14ac:dyDescent="0.25">
      <c r="A206" s="1">
        <v>40840</v>
      </c>
      <c r="B206" s="3">
        <v>35.195365000000002</v>
      </c>
      <c r="C206" s="11">
        <f t="shared" si="13"/>
        <v>9.9791588678577311E-4</v>
      </c>
      <c r="D206" s="3">
        <v>58.490001999999997</v>
      </c>
      <c r="E206" s="58">
        <f t="shared" si="12"/>
        <v>10584.900019999999</v>
      </c>
      <c r="F206" s="11">
        <f t="shared" si="14"/>
        <v>1.1255112088578445E-3</v>
      </c>
      <c r="G206" s="11">
        <f>B206/MAX($B$2:B206)-1</f>
        <v>-5.4879042689807589E-2</v>
      </c>
      <c r="H206" s="11">
        <f>E206/MAX($E$2:E206)-1</f>
        <v>-1.0758462849526085E-3</v>
      </c>
      <c r="K206" s="44">
        <f t="shared" si="11"/>
        <v>0.26675772326032937</v>
      </c>
    </row>
    <row r="207" spans="1:11" x14ac:dyDescent="0.25">
      <c r="A207" s="1">
        <v>40841</v>
      </c>
      <c r="B207" s="3">
        <v>34.511110000000002</v>
      </c>
      <c r="C207" s="11">
        <f t="shared" si="13"/>
        <v>-1.944162249773515E-2</v>
      </c>
      <c r="D207" s="3">
        <v>57.34</v>
      </c>
      <c r="E207" s="58">
        <f t="shared" si="12"/>
        <v>10573.4</v>
      </c>
      <c r="F207" s="11">
        <f t="shared" si="14"/>
        <v>-1.086455231345633E-3</v>
      </c>
      <c r="G207" s="11">
        <f>B207/MAX($B$2:B207)-1</f>
        <v>-7.3253727556530368E-2</v>
      </c>
      <c r="H207" s="11">
        <f>E207/MAX($E$2:E207)-1</f>
        <v>-2.1611326574738632E-3</v>
      </c>
      <c r="K207" s="44">
        <f t="shared" si="11"/>
        <v>0.2567896798272391</v>
      </c>
    </row>
    <row r="208" spans="1:11" x14ac:dyDescent="0.25">
      <c r="A208" s="1">
        <v>40842</v>
      </c>
      <c r="B208" s="3">
        <v>33.256638000000002</v>
      </c>
      <c r="C208" s="11">
        <f t="shared" si="13"/>
        <v>-3.6349801556658123E-2</v>
      </c>
      <c r="D208" s="3">
        <v>57.27</v>
      </c>
      <c r="E208" s="58">
        <f t="shared" si="12"/>
        <v>10572.7</v>
      </c>
      <c r="F208" s="11">
        <f t="shared" si="14"/>
        <v>-6.6203870088988275E-5</v>
      </c>
      <c r="G208" s="11">
        <f>B208/MAX($B$2:B208)-1</f>
        <v>-0.10694077065322316</v>
      </c>
      <c r="H208" s="11">
        <f>E208/MAX($E$2:E208)-1</f>
        <v>-2.2271934522171133E-3</v>
      </c>
      <c r="K208" s="44">
        <f t="shared" si="11"/>
        <v>0.27573097307253852</v>
      </c>
    </row>
    <row r="209" spans="1:11" x14ac:dyDescent="0.25">
      <c r="A209" s="1">
        <v>40843</v>
      </c>
      <c r="B209" s="3">
        <v>32.326749999999997</v>
      </c>
      <c r="C209" s="11">
        <f t="shared" si="13"/>
        <v>-2.7960974287298834E-2</v>
      </c>
      <c r="D209" s="3">
        <v>58.849997999999999</v>
      </c>
      <c r="E209" s="58">
        <f t="shared" si="12"/>
        <v>10588.499980000001</v>
      </c>
      <c r="F209" s="11">
        <f t="shared" si="14"/>
        <v>1.4944129692509743E-3</v>
      </c>
      <c r="G209" s="11">
        <f>B209/MAX($B$2:B209)-1</f>
        <v>-0.13191157680202326</v>
      </c>
      <c r="H209" s="11">
        <f>E209/MAX($E$2:E209)-1</f>
        <v>-7.3610882974617375E-4</v>
      </c>
      <c r="K209" s="44">
        <f t="shared" si="11"/>
        <v>0.42470115480689763</v>
      </c>
    </row>
    <row r="210" spans="1:11" x14ac:dyDescent="0.25">
      <c r="A210" s="1">
        <v>40844</v>
      </c>
      <c r="B210" s="3">
        <v>32.800466999999998</v>
      </c>
      <c r="C210" s="11">
        <f t="shared" si="13"/>
        <v>1.4654024917444551E-2</v>
      </c>
      <c r="D210" s="3">
        <v>58.939999</v>
      </c>
      <c r="E210" s="58">
        <f t="shared" si="12"/>
        <v>10589.39999</v>
      </c>
      <c r="F210" s="11">
        <f t="shared" si="14"/>
        <v>8.4998819634448693E-5</v>
      </c>
      <c r="G210" s="11">
        <f>B210/MAX($B$2:B210)-1</f>
        <v>-0.11919058741793498</v>
      </c>
      <c r="H210" s="11">
        <f>E210/MAX($E$2:E210)-1</f>
        <v>-6.5117257849334198E-4</v>
      </c>
      <c r="K210" s="44">
        <f t="shared" si="11"/>
        <v>0.40414473190451383</v>
      </c>
    </row>
    <row r="211" spans="1:11" x14ac:dyDescent="0.25">
      <c r="A211" s="1">
        <v>40847</v>
      </c>
      <c r="B211" s="3">
        <v>32.853102999999997</v>
      </c>
      <c r="C211" s="11">
        <f t="shared" si="13"/>
        <v>1.6047332496820757E-3</v>
      </c>
      <c r="D211" s="3">
        <v>57.950001</v>
      </c>
      <c r="E211" s="58">
        <f t="shared" si="12"/>
        <v>10579.50001</v>
      </c>
      <c r="F211" s="11">
        <f t="shared" si="14"/>
        <v>-9.3489527351399459E-4</v>
      </c>
      <c r="G211" s="11">
        <f>B211/MAX($B$2:B211)-1</f>
        <v>-0.11777712326693157</v>
      </c>
      <c r="H211" s="11">
        <f>E211/MAX($E$2:E211)-1</f>
        <v>-1.5854590738414442E-3</v>
      </c>
      <c r="K211" s="44">
        <f t="shared" si="11"/>
        <v>0.22961613575835757</v>
      </c>
    </row>
    <row r="212" spans="1:11" x14ac:dyDescent="0.25">
      <c r="A212" s="1">
        <v>40848</v>
      </c>
      <c r="B212" s="3">
        <v>32.107436</v>
      </c>
      <c r="C212" s="11">
        <f t="shared" si="13"/>
        <v>-2.2697003689423113E-2</v>
      </c>
      <c r="D212" s="3">
        <v>56.439999</v>
      </c>
      <c r="E212" s="58">
        <f t="shared" si="12"/>
        <v>10564.39999</v>
      </c>
      <c r="F212" s="11">
        <f t="shared" si="14"/>
        <v>-1.4272905133254836E-3</v>
      </c>
      <c r="G212" s="11">
        <f>B212/MAX($B$2:B212)-1</f>
        <v>-0.13780093915503555</v>
      </c>
      <c r="H212" s="11">
        <f>E212/MAX($E$2:E212)-1</f>
        <v>-3.0104866764716354E-3</v>
      </c>
      <c r="K212" s="44">
        <f t="shared" si="11"/>
        <v>0.19950223313028739</v>
      </c>
    </row>
    <row r="213" spans="1:11" x14ac:dyDescent="0.25">
      <c r="A213" s="1">
        <v>40849</v>
      </c>
      <c r="B213" s="3">
        <v>32.537292000000001</v>
      </c>
      <c r="C213" s="11">
        <f t="shared" si="13"/>
        <v>1.3388051291295914E-2</v>
      </c>
      <c r="D213" s="3">
        <v>56.919998</v>
      </c>
      <c r="E213" s="58">
        <f t="shared" si="12"/>
        <v>10569.199979999999</v>
      </c>
      <c r="F213" s="11">
        <f t="shared" si="14"/>
        <v>4.5435519334208066E-4</v>
      </c>
      <c r="G213" s="11">
        <f>B213/MAX($B$2:B213)-1</f>
        <v>-0.12625777390513593</v>
      </c>
      <c r="H213" s="11">
        <f>E213/MAX($E$2:E213)-1</f>
        <v>-2.5574993133854473E-3</v>
      </c>
      <c r="K213" s="44">
        <f t="shared" si="11"/>
        <v>0.35241483401655743</v>
      </c>
    </row>
    <row r="214" spans="1:11" x14ac:dyDescent="0.25">
      <c r="A214" s="1">
        <v>40850</v>
      </c>
      <c r="B214" s="3">
        <v>33.089962</v>
      </c>
      <c r="C214" s="11">
        <f t="shared" si="13"/>
        <v>1.6985740546570351E-2</v>
      </c>
      <c r="D214" s="3">
        <v>58.099997999999999</v>
      </c>
      <c r="E214" s="58">
        <f t="shared" si="12"/>
        <v>10580.999980000001</v>
      </c>
      <c r="F214" s="11">
        <f t="shared" si="14"/>
        <v>1.1164515783909968E-3</v>
      </c>
      <c r="G214" s="11">
        <f>B214/MAX($B$2:B214)-1</f>
        <v>-0.11141661514810586</v>
      </c>
      <c r="H214" s="11">
        <f>E214/MAX($E$2:E214)-1</f>
        <v>-1.4439030591396618E-3</v>
      </c>
      <c r="K214" s="44">
        <f t="shared" si="11"/>
        <v>0.3263078746927871</v>
      </c>
    </row>
    <row r="215" spans="1:11" x14ac:dyDescent="0.25">
      <c r="A215" s="1">
        <v>40851</v>
      </c>
      <c r="B215" s="3">
        <v>32.572383000000002</v>
      </c>
      <c r="C215" s="11">
        <f t="shared" si="13"/>
        <v>-1.5641571301895051E-2</v>
      </c>
      <c r="D215" s="3">
        <v>57.799999</v>
      </c>
      <c r="E215" s="58">
        <f t="shared" si="12"/>
        <v>10577.99999</v>
      </c>
      <c r="F215" s="11">
        <f t="shared" si="14"/>
        <v>-2.8352613228152111E-4</v>
      </c>
      <c r="G215" s="11">
        <f>B215/MAX($B$2:B215)-1</f>
        <v>-0.12531545551994594</v>
      </c>
      <c r="H215" s="11">
        <f>E215/MAX($E$2:E215)-1</f>
        <v>-1.7270198071713816E-3</v>
      </c>
      <c r="K215" s="44">
        <f t="shared" ref="K215:K278" si="15">CORREL(C196:C214,F196:F214)</f>
        <v>0.41262907580064667</v>
      </c>
    </row>
    <row r="216" spans="1:11" x14ac:dyDescent="0.25">
      <c r="A216" s="1">
        <v>40854</v>
      </c>
      <c r="B216" s="3">
        <v>32.809241</v>
      </c>
      <c r="C216" s="11">
        <f t="shared" si="13"/>
        <v>7.2717430591430167E-3</v>
      </c>
      <c r="D216" s="3">
        <v>58.209999000000003</v>
      </c>
      <c r="E216" s="58">
        <f t="shared" si="12"/>
        <v>10582.099990000001</v>
      </c>
      <c r="F216" s="11">
        <f t="shared" si="14"/>
        <v>3.8759689959125851E-4</v>
      </c>
      <c r="G216" s="11">
        <f>B216/MAX($B$2:B216)-1</f>
        <v>-0.11895497425468349</v>
      </c>
      <c r="H216" s="11">
        <f>E216/MAX($E$2:E216)-1</f>
        <v>-1.3400922951029015E-3</v>
      </c>
      <c r="K216" s="44">
        <f t="shared" si="15"/>
        <v>0.34552021606208422</v>
      </c>
    </row>
    <row r="217" spans="1:11" x14ac:dyDescent="0.25">
      <c r="A217" s="1">
        <v>40855</v>
      </c>
      <c r="B217" s="3">
        <v>32.528520999999998</v>
      </c>
      <c r="C217" s="11">
        <f t="shared" si="13"/>
        <v>-8.5561260012080829E-3</v>
      </c>
      <c r="D217" s="3">
        <v>58.880001</v>
      </c>
      <c r="E217" s="58">
        <f t="shared" si="12"/>
        <v>10588.800010000001</v>
      </c>
      <c r="F217" s="11">
        <f t="shared" si="14"/>
        <v>6.3314654051007714E-4</v>
      </c>
      <c r="G217" s="11">
        <f>B217/MAX($B$2:B217)-1</f>
        <v>-0.12649330650769797</v>
      </c>
      <c r="H217" s="11">
        <f>E217/MAX($E$2:E217)-1</f>
        <v>-7.0779422939348802E-4</v>
      </c>
      <c r="K217" s="44">
        <f t="shared" si="15"/>
        <v>0.35962335437291049</v>
      </c>
    </row>
    <row r="218" spans="1:11" x14ac:dyDescent="0.25">
      <c r="A218" s="1">
        <v>40856</v>
      </c>
      <c r="B218" s="3">
        <v>32.010942</v>
      </c>
      <c r="C218" s="11">
        <f t="shared" si="13"/>
        <v>-1.5911544210694295E-2</v>
      </c>
      <c r="D218" s="3">
        <v>56.810001</v>
      </c>
      <c r="E218" s="58">
        <f t="shared" si="12"/>
        <v>10568.10001</v>
      </c>
      <c r="F218" s="11">
        <f t="shared" si="14"/>
        <v>-1.9548957370478025E-3</v>
      </c>
      <c r="G218" s="11">
        <f>B218/MAX($B$2:B218)-1</f>
        <v>-0.14039214687953816</v>
      </c>
      <c r="H218" s="11">
        <f>E218/MAX($E$2:E218)-1</f>
        <v>-2.6613063025194839E-3</v>
      </c>
      <c r="K218" s="44">
        <f t="shared" si="15"/>
        <v>0.34766812985127998</v>
      </c>
    </row>
    <row r="219" spans="1:11" x14ac:dyDescent="0.25">
      <c r="A219" s="1">
        <v>40857</v>
      </c>
      <c r="B219" s="3">
        <v>32.809241</v>
      </c>
      <c r="C219" s="11">
        <f t="shared" si="13"/>
        <v>2.493831640443446E-2</v>
      </c>
      <c r="D219" s="3">
        <v>56.779998999999997</v>
      </c>
      <c r="E219" s="58">
        <f t="shared" si="12"/>
        <v>10567.79999</v>
      </c>
      <c r="F219" s="11">
        <f t="shared" si="14"/>
        <v>-2.8389209007928961E-5</v>
      </c>
      <c r="G219" s="11">
        <f>B219/MAX($B$2:B219)-1</f>
        <v>-0.11895497425468349</v>
      </c>
      <c r="H219" s="11">
        <f>E219/MAX($E$2:E219)-1</f>
        <v>-2.6896199591466274E-3</v>
      </c>
      <c r="K219" s="44">
        <f t="shared" si="15"/>
        <v>0.38277614370234253</v>
      </c>
    </row>
    <row r="220" spans="1:11" x14ac:dyDescent="0.25">
      <c r="A220" s="1">
        <v>40858</v>
      </c>
      <c r="B220" s="3">
        <v>32.625016000000002</v>
      </c>
      <c r="C220" s="11">
        <f t="shared" si="13"/>
        <v>-5.6150338863370187E-3</v>
      </c>
      <c r="D220" s="3">
        <v>57.849997999999999</v>
      </c>
      <c r="E220" s="58">
        <f t="shared" si="12"/>
        <v>10578.499980000001</v>
      </c>
      <c r="F220" s="11">
        <f t="shared" si="14"/>
        <v>1.0125087539626099E-3</v>
      </c>
      <c r="G220" s="11">
        <f>B220/MAX($B$2:B220)-1</f>
        <v>-0.1239020719296321</v>
      </c>
      <c r="H220" s="11">
        <f>E220/MAX($E$2:E220)-1</f>
        <v>-1.6798344689374911E-3</v>
      </c>
      <c r="K220" s="44">
        <f t="shared" si="15"/>
        <v>0.34450842819923183</v>
      </c>
    </row>
    <row r="221" spans="1:11" x14ac:dyDescent="0.25">
      <c r="A221" s="1">
        <v>40861</v>
      </c>
      <c r="B221" s="3">
        <v>32.046028999999997</v>
      </c>
      <c r="C221" s="11">
        <f t="shared" si="13"/>
        <v>-1.7746719265976912E-2</v>
      </c>
      <c r="D221" s="3">
        <v>57.490001999999997</v>
      </c>
      <c r="E221" s="58">
        <f t="shared" si="12"/>
        <v>10574.900019999999</v>
      </c>
      <c r="F221" s="11">
        <f t="shared" si="14"/>
        <v>-3.4030911819327473E-4</v>
      </c>
      <c r="G221" s="11">
        <f>B221/MAX($B$2:B221)-1</f>
        <v>-0.13944993590860089</v>
      </c>
      <c r="H221" s="11">
        <f>E221/MAX($E$2:E221)-1</f>
        <v>-2.0195719241439258E-3</v>
      </c>
      <c r="K221" s="44">
        <f t="shared" si="15"/>
        <v>0.30223016395385671</v>
      </c>
    </row>
    <row r="222" spans="1:11" x14ac:dyDescent="0.25">
      <c r="A222" s="1">
        <v>40862</v>
      </c>
      <c r="B222" s="3">
        <v>32.212708999999997</v>
      </c>
      <c r="C222" s="11">
        <f t="shared" si="13"/>
        <v>5.201268462934971E-3</v>
      </c>
      <c r="D222" s="3">
        <v>58.130001</v>
      </c>
      <c r="E222" s="58">
        <f t="shared" si="12"/>
        <v>10581.300010000001</v>
      </c>
      <c r="F222" s="11">
        <f t="shared" si="14"/>
        <v>6.0520572184111373E-4</v>
      </c>
      <c r="G222" s="11">
        <f>B222/MAX($B$2:B222)-1</f>
        <v>-0.1349739839994657</v>
      </c>
      <c r="H222" s="11">
        <f>E222/MAX($E$2:E222)-1</f>
        <v>-1.415588458786976E-3</v>
      </c>
      <c r="K222" s="44">
        <f t="shared" si="15"/>
        <v>0.29634169062354893</v>
      </c>
    </row>
    <row r="223" spans="1:11" x14ac:dyDescent="0.25">
      <c r="A223" s="1">
        <v>40863</v>
      </c>
      <c r="B223" s="3">
        <v>31.642493999999999</v>
      </c>
      <c r="C223" s="11">
        <f t="shared" si="13"/>
        <v>-1.770155375631393E-2</v>
      </c>
      <c r="D223" s="3">
        <v>57.169998</v>
      </c>
      <c r="E223" s="58">
        <f t="shared" si="12"/>
        <v>10571.699979999999</v>
      </c>
      <c r="F223" s="11">
        <f t="shared" si="14"/>
        <v>-9.0726375690404644E-4</v>
      </c>
      <c r="G223" s="11">
        <f>B223/MAX($B$2:B223)-1</f>
        <v>-0.15028628852230919</v>
      </c>
      <c r="H223" s="11">
        <f>E223/MAX($E$2:E223)-1</f>
        <v>-2.321567903587618E-3</v>
      </c>
      <c r="K223" s="44">
        <f t="shared" si="15"/>
        <v>0.30900336177985516</v>
      </c>
    </row>
    <row r="224" spans="1:11" x14ac:dyDescent="0.25">
      <c r="A224" s="1">
        <v>40864</v>
      </c>
      <c r="B224" s="3">
        <v>31.396864000000001</v>
      </c>
      <c r="C224" s="11">
        <f t="shared" si="13"/>
        <v>-7.7626624500584081E-3</v>
      </c>
      <c r="D224" s="3">
        <v>55.830002</v>
      </c>
      <c r="E224" s="58">
        <f t="shared" si="12"/>
        <v>10558.300020000001</v>
      </c>
      <c r="F224" s="11">
        <f t="shared" si="14"/>
        <v>-1.2675312414606405E-3</v>
      </c>
      <c r="G224" s="11">
        <f>B224/MAX($B$2:B224)-1</f>
        <v>-0.15688232924369683</v>
      </c>
      <c r="H224" s="11">
        <f>E224/MAX($E$2:E224)-1</f>
        <v>-3.5861564852013306E-3</v>
      </c>
      <c r="K224" s="44">
        <f t="shared" si="15"/>
        <v>0.35234914250824717</v>
      </c>
    </row>
    <row r="225" spans="1:11" x14ac:dyDescent="0.25">
      <c r="A225" s="1">
        <v>40865</v>
      </c>
      <c r="B225" s="3">
        <v>32.212708999999997</v>
      </c>
      <c r="C225" s="11">
        <f t="shared" si="13"/>
        <v>2.5984920022585564E-2</v>
      </c>
      <c r="D225" s="3">
        <v>55.400002000000001</v>
      </c>
      <c r="E225" s="58">
        <f t="shared" si="12"/>
        <v>10554.000019999999</v>
      </c>
      <c r="F225" s="11">
        <f t="shared" si="14"/>
        <v>-4.0726253202275374E-4</v>
      </c>
      <c r="G225" s="11">
        <f>B225/MAX($B$2:B225)-1</f>
        <v>-0.1349739839994657</v>
      </c>
      <c r="H225" s="11">
        <f>E225/MAX($E$2:E225)-1</f>
        <v>-3.9919585100536281E-3</v>
      </c>
      <c r="K225" s="44">
        <f t="shared" si="15"/>
        <v>0.31693450911214804</v>
      </c>
    </row>
    <row r="226" spans="1:11" x14ac:dyDescent="0.25">
      <c r="A226" s="1">
        <v>40868</v>
      </c>
      <c r="B226" s="3">
        <v>31.431954999999999</v>
      </c>
      <c r="C226" s="11">
        <f t="shared" si="13"/>
        <v>-2.4237452367014467E-2</v>
      </c>
      <c r="D226" s="3">
        <v>54.34</v>
      </c>
      <c r="E226" s="58">
        <f t="shared" si="12"/>
        <v>10543.4</v>
      </c>
      <c r="F226" s="11">
        <f t="shared" si="14"/>
        <v>-1.0043604301603799E-3</v>
      </c>
      <c r="G226" s="11">
        <f>B226/MAX($B$2:B226)-1</f>
        <v>-0.15594001085850695</v>
      </c>
      <c r="H226" s="11">
        <f>E226/MAX($E$2:E226)-1</f>
        <v>-4.9923095750477042E-3</v>
      </c>
      <c r="K226" s="44">
        <f t="shared" si="15"/>
        <v>0.24964416819946833</v>
      </c>
    </row>
    <row r="227" spans="1:11" x14ac:dyDescent="0.25">
      <c r="A227" s="1">
        <v>40869</v>
      </c>
      <c r="B227" s="3">
        <v>31.300366</v>
      </c>
      <c r="C227" s="11">
        <f t="shared" si="13"/>
        <v>-4.1864720155013642E-3</v>
      </c>
      <c r="D227" s="3">
        <v>54.52</v>
      </c>
      <c r="E227" s="58">
        <f t="shared" si="12"/>
        <v>10545.2</v>
      </c>
      <c r="F227" s="11">
        <f t="shared" si="14"/>
        <v>1.7072291670628938E-4</v>
      </c>
      <c r="G227" s="11">
        <f>B227/MAX($B$2:B227)-1</f>
        <v>-0.15947364438245215</v>
      </c>
      <c r="H227" s="11">
        <f>E227/MAX($E$2:E227)-1</f>
        <v>-4.822438959993125E-3</v>
      </c>
      <c r="K227" s="44">
        <f t="shared" si="15"/>
        <v>0.2566523877564168</v>
      </c>
    </row>
    <row r="228" spans="1:11" x14ac:dyDescent="0.25">
      <c r="A228" s="1">
        <v>40870</v>
      </c>
      <c r="B228" s="3">
        <v>30.510836999999999</v>
      </c>
      <c r="C228" s="11">
        <f t="shared" si="13"/>
        <v>-2.5224273735329539E-2</v>
      </c>
      <c r="D228" s="3">
        <v>53.290000999999997</v>
      </c>
      <c r="E228" s="58">
        <f t="shared" si="12"/>
        <v>10532.900009999999</v>
      </c>
      <c r="F228" s="11">
        <f t="shared" si="14"/>
        <v>-1.1664065167091514E-3</v>
      </c>
      <c r="G228" s="11">
        <f>B228/MAX($B$2:B228)-1</f>
        <v>-0.18067531125830816</v>
      </c>
      <c r="H228" s="11">
        <f>E228/MAX($E$2:E228)-1</f>
        <v>-5.9832205524729121E-3</v>
      </c>
      <c r="K228" s="44">
        <f t="shared" si="15"/>
        <v>0.28963900985218222</v>
      </c>
    </row>
    <row r="229" spans="1:11" x14ac:dyDescent="0.25">
      <c r="A229" s="1">
        <v>40872</v>
      </c>
      <c r="B229" s="3">
        <v>30.668742999999999</v>
      </c>
      <c r="C229" s="11">
        <f t="shared" si="13"/>
        <v>5.175407020135192E-3</v>
      </c>
      <c r="D229" s="3">
        <v>52.880001</v>
      </c>
      <c r="E229" s="58">
        <f t="shared" si="12"/>
        <v>10528.800010000001</v>
      </c>
      <c r="F229" s="11">
        <f t="shared" si="14"/>
        <v>-3.8925651967701013E-4</v>
      </c>
      <c r="G229" s="11">
        <f>B229/MAX($B$2:B229)-1</f>
        <v>-0.17643497251242435</v>
      </c>
      <c r="H229" s="11">
        <f>E229/MAX($E$2:E229)-1</f>
        <v>-6.3701480645412811E-3</v>
      </c>
      <c r="K229" s="44">
        <f t="shared" si="15"/>
        <v>0.55722698966019601</v>
      </c>
    </row>
    <row r="230" spans="1:11" x14ac:dyDescent="0.25">
      <c r="A230" s="1">
        <v>40875</v>
      </c>
      <c r="B230" s="3">
        <v>31.317910999999999</v>
      </c>
      <c r="C230" s="11">
        <f t="shared" si="13"/>
        <v>2.1167088589186703E-2</v>
      </c>
      <c r="D230" s="3">
        <v>54.720001000000003</v>
      </c>
      <c r="E230" s="58">
        <f t="shared" si="12"/>
        <v>10547.20001</v>
      </c>
      <c r="F230" s="11">
        <f t="shared" si="14"/>
        <v>1.7475875676737861E-3</v>
      </c>
      <c r="G230" s="11">
        <f>B230/MAX($B$2:B230)-1</f>
        <v>-0.15900249861663884</v>
      </c>
      <c r="H230" s="11">
        <f>E230/MAX($E$2:E230)-1</f>
        <v>-4.6336928884292972E-3</v>
      </c>
      <c r="K230" s="44">
        <f t="shared" si="15"/>
        <v>0.54492072634088318</v>
      </c>
    </row>
    <row r="231" spans="1:11" x14ac:dyDescent="0.25">
      <c r="A231" s="1">
        <v>40876</v>
      </c>
      <c r="B231" s="3">
        <v>31.203868</v>
      </c>
      <c r="C231" s="11">
        <f t="shared" si="13"/>
        <v>-3.6414625483800239E-3</v>
      </c>
      <c r="D231" s="3">
        <v>54.380001</v>
      </c>
      <c r="E231" s="58">
        <f t="shared" si="12"/>
        <v>10543.800010000001</v>
      </c>
      <c r="F231" s="11">
        <f t="shared" si="14"/>
        <v>-3.2236043658753332E-4</v>
      </c>
      <c r="G231" s="11">
        <f>B231/MAX($B$2:B231)-1</f>
        <v>-0.16206495952120747</v>
      </c>
      <c r="H231" s="11">
        <f>E231/MAX($E$2:E231)-1</f>
        <v>-4.9545596057543051E-3</v>
      </c>
      <c r="K231" s="44">
        <f t="shared" si="15"/>
        <v>0.62997788127466725</v>
      </c>
    </row>
    <row r="232" spans="1:11" x14ac:dyDescent="0.25">
      <c r="A232" s="1">
        <v>40877</v>
      </c>
      <c r="B232" s="3">
        <v>32.046028999999997</v>
      </c>
      <c r="C232" s="11">
        <f t="shared" si="13"/>
        <v>2.698899380038389E-2</v>
      </c>
      <c r="D232" s="3">
        <v>56.389999000000003</v>
      </c>
      <c r="E232" s="58">
        <f t="shared" si="12"/>
        <v>10563.89999</v>
      </c>
      <c r="F232" s="11">
        <f t="shared" si="14"/>
        <v>1.9063316812663112E-3</v>
      </c>
      <c r="G232" s="11">
        <f>B232/MAX($B$2:B232)-1</f>
        <v>-0.13944993590860089</v>
      </c>
      <c r="H232" s="11">
        <f>E232/MAX($E$2:E232)-1</f>
        <v>-3.057672958431179E-3</v>
      </c>
      <c r="K232" s="44">
        <f t="shared" si="15"/>
        <v>0.59404760375654131</v>
      </c>
    </row>
    <row r="233" spans="1:11" x14ac:dyDescent="0.25">
      <c r="A233" s="1">
        <v>40878</v>
      </c>
      <c r="B233" s="3">
        <v>32.142527000000001</v>
      </c>
      <c r="C233" s="11">
        <f t="shared" si="13"/>
        <v>3.0112311263278198E-3</v>
      </c>
      <c r="D233" s="3">
        <v>56.779998999999997</v>
      </c>
      <c r="E233" s="58">
        <f t="shared" si="12"/>
        <v>10567.79999</v>
      </c>
      <c r="F233" s="11">
        <f t="shared" si="14"/>
        <v>3.691818366030968E-4</v>
      </c>
      <c r="G233" s="11">
        <f>B233/MAX($B$2:B233)-1</f>
        <v>-0.13685862076984556</v>
      </c>
      <c r="H233" s="11">
        <f>E233/MAX($E$2:E233)-1</f>
        <v>-2.6896199591466274E-3</v>
      </c>
      <c r="K233" s="44">
        <f t="shared" si="15"/>
        <v>0.65402598423510383</v>
      </c>
    </row>
    <row r="234" spans="1:11" x14ac:dyDescent="0.25">
      <c r="A234" s="1">
        <v>40879</v>
      </c>
      <c r="B234" s="3">
        <v>32.186388999999998</v>
      </c>
      <c r="C234" s="11">
        <f t="shared" si="13"/>
        <v>1.3646095716120011E-3</v>
      </c>
      <c r="D234" s="3">
        <v>56.619999</v>
      </c>
      <c r="E234" s="58">
        <f t="shared" si="12"/>
        <v>10566.199989999999</v>
      </c>
      <c r="F234" s="11">
        <f t="shared" si="14"/>
        <v>-1.514033196610834E-4</v>
      </c>
      <c r="G234" s="11">
        <f>B234/MAX($B$2:B234)-1</f>
        <v>-0.13568076978209365</v>
      </c>
      <c r="H234" s="11">
        <f>E234/MAX($E$2:E234)-1</f>
        <v>-2.8406160614172782E-3</v>
      </c>
      <c r="K234" s="44">
        <f t="shared" si="15"/>
        <v>0.63160324725870776</v>
      </c>
    </row>
    <row r="235" spans="1:11" x14ac:dyDescent="0.25">
      <c r="A235" s="1">
        <v>40882</v>
      </c>
      <c r="B235" s="3">
        <v>33.072415999999997</v>
      </c>
      <c r="C235" s="11">
        <f t="shared" si="13"/>
        <v>2.7528002597619713E-2</v>
      </c>
      <c r="D235" s="3">
        <v>57.240001999999997</v>
      </c>
      <c r="E235" s="58">
        <f t="shared" si="12"/>
        <v>10572.400019999999</v>
      </c>
      <c r="F235" s="11">
        <f t="shared" si="14"/>
        <v>5.8677954286950515E-4</v>
      </c>
      <c r="G235" s="11">
        <f>B235/MAX($B$2:B235)-1</f>
        <v>-0.11188778776748243</v>
      </c>
      <c r="H235" s="11">
        <f>E235/MAX($E$2:E235)-1</f>
        <v>-2.2555033339417552E-3</v>
      </c>
      <c r="K235" s="44">
        <f t="shared" si="15"/>
        <v>0.63409360503928736</v>
      </c>
    </row>
    <row r="236" spans="1:11" x14ac:dyDescent="0.25">
      <c r="A236" s="1">
        <v>40883</v>
      </c>
      <c r="B236" s="3">
        <v>32.949601000000001</v>
      </c>
      <c r="C236" s="11">
        <f t="shared" si="13"/>
        <v>-3.7135176335468109E-3</v>
      </c>
      <c r="D236" s="3">
        <v>57.080002</v>
      </c>
      <c r="E236" s="58">
        <f t="shared" si="12"/>
        <v>10570.800020000001</v>
      </c>
      <c r="F236" s="11">
        <f t="shared" si="14"/>
        <v>-1.513374443808214E-4</v>
      </c>
      <c r="G236" s="11">
        <f>B236/MAX($B$2:B236)-1</f>
        <v>-0.11518580812817614</v>
      </c>
      <c r="H236" s="11">
        <f>E236/MAX($E$2:E236)-1</f>
        <v>-2.4064994362121839E-3</v>
      </c>
      <c r="K236" s="44">
        <f t="shared" si="15"/>
        <v>0.63456533019571226</v>
      </c>
    </row>
    <row r="237" spans="1:11" x14ac:dyDescent="0.25">
      <c r="A237" s="1">
        <v>40884</v>
      </c>
      <c r="B237" s="3">
        <v>33.098733000000003</v>
      </c>
      <c r="C237" s="11">
        <f t="shared" si="13"/>
        <v>4.5260639119727606E-3</v>
      </c>
      <c r="D237" s="3">
        <v>57.080002</v>
      </c>
      <c r="E237" s="58">
        <f t="shared" si="12"/>
        <v>10570.800020000001</v>
      </c>
      <c r="F237" s="11">
        <f t="shared" si="14"/>
        <v>0</v>
      </c>
      <c r="G237" s="11">
        <f>B237/MAX($B$2:B237)-1</f>
        <v>-0.11118108254554382</v>
      </c>
      <c r="H237" s="11">
        <f>E237/MAX($E$2:E237)-1</f>
        <v>-2.4064994362121839E-3</v>
      </c>
      <c r="K237" s="44">
        <f t="shared" si="15"/>
        <v>0.669031521945467</v>
      </c>
    </row>
    <row r="238" spans="1:11" x14ac:dyDescent="0.25">
      <c r="A238" s="1">
        <v>40885</v>
      </c>
      <c r="B238" s="3">
        <v>33.265408999999998</v>
      </c>
      <c r="C238" s="11">
        <f t="shared" si="13"/>
        <v>5.0357214579783271E-3</v>
      </c>
      <c r="D238" s="3">
        <v>56.119999</v>
      </c>
      <c r="E238" s="58">
        <f t="shared" si="12"/>
        <v>10561.199989999999</v>
      </c>
      <c r="F238" s="11">
        <f t="shared" si="14"/>
        <v>-9.0816494322455493E-4</v>
      </c>
      <c r="G238" s="11">
        <f>B238/MAX($B$2:B238)-1</f>
        <v>-0.10670523805066134</v>
      </c>
      <c r="H238" s="11">
        <f>E238/MAX($E$2:E238)-1</f>
        <v>-3.3124788810129369E-3</v>
      </c>
      <c r="K238" s="44">
        <f t="shared" si="15"/>
        <v>0.65031874754894259</v>
      </c>
    </row>
    <row r="239" spans="1:11" x14ac:dyDescent="0.25">
      <c r="A239" s="1">
        <v>40886</v>
      </c>
      <c r="B239" s="3">
        <v>33.177684999999997</v>
      </c>
      <c r="C239" s="11">
        <f t="shared" si="13"/>
        <v>-2.6370936849146051E-3</v>
      </c>
      <c r="D239" s="3">
        <v>57.02</v>
      </c>
      <c r="E239" s="58">
        <f t="shared" si="12"/>
        <v>10570.2</v>
      </c>
      <c r="F239" s="11">
        <f t="shared" si="14"/>
        <v>8.5217683677265232E-4</v>
      </c>
      <c r="G239" s="11">
        <f>B239/MAX($B$2:B239)-1</f>
        <v>-0.10906094002616518</v>
      </c>
      <c r="H239" s="11">
        <f>E239/MAX($E$2:E239)-1</f>
        <v>-2.4631248620149426E-3</v>
      </c>
      <c r="K239" s="44">
        <f t="shared" si="15"/>
        <v>0.65700103196521153</v>
      </c>
    </row>
    <row r="240" spans="1:11" x14ac:dyDescent="0.25">
      <c r="A240" s="1">
        <v>40889</v>
      </c>
      <c r="B240" s="3">
        <v>33.142595</v>
      </c>
      <c r="C240" s="11">
        <f t="shared" si="13"/>
        <v>-1.0576385905163889E-3</v>
      </c>
      <c r="D240" s="3">
        <v>56.380001</v>
      </c>
      <c r="E240" s="58">
        <f t="shared" si="12"/>
        <v>10563.800010000001</v>
      </c>
      <c r="F240" s="11">
        <f t="shared" si="14"/>
        <v>-6.0547482545267718E-4</v>
      </c>
      <c r="G240" s="11">
        <f>B240/MAX($B$2:B240)-1</f>
        <v>-0.1100032315577919</v>
      </c>
      <c r="H240" s="11">
        <f>E240/MAX($E$2:E240)-1</f>
        <v>-3.0671083273716704E-3</v>
      </c>
      <c r="K240" s="44">
        <f t="shared" si="15"/>
        <v>0.68038900160710047</v>
      </c>
    </row>
    <row r="241" spans="1:11" x14ac:dyDescent="0.25">
      <c r="A241" s="1">
        <v>40890</v>
      </c>
      <c r="B241" s="3">
        <v>33.037325000000003</v>
      </c>
      <c r="C241" s="11">
        <f t="shared" si="13"/>
        <v>-3.1762751226932385E-3</v>
      </c>
      <c r="D241" s="3">
        <v>55.759998000000003</v>
      </c>
      <c r="E241" s="58">
        <f t="shared" si="12"/>
        <v>10557.599980000001</v>
      </c>
      <c r="F241" s="11">
        <f t="shared" si="14"/>
        <v>-5.8691285277370276E-4</v>
      </c>
      <c r="G241" s="11">
        <f>B241/MAX($B$2:B241)-1</f>
        <v>-0.1128301061526723</v>
      </c>
      <c r="H241" s="11">
        <f>E241/MAX($E$2:E241)-1</f>
        <v>-3.6522210548471934E-3</v>
      </c>
      <c r="K241" s="44">
        <f t="shared" si="15"/>
        <v>0.6862164678752477</v>
      </c>
    </row>
    <row r="242" spans="1:11" x14ac:dyDescent="0.25">
      <c r="A242" s="1">
        <v>40891</v>
      </c>
      <c r="B242" s="3">
        <v>33.142595</v>
      </c>
      <c r="C242" s="11">
        <f t="shared" si="13"/>
        <v>3.1863959930169073E-3</v>
      </c>
      <c r="D242" s="3">
        <v>54.889999000000003</v>
      </c>
      <c r="E242" s="58">
        <f t="shared" si="12"/>
        <v>10548.89999</v>
      </c>
      <c r="F242" s="11">
        <f t="shared" si="14"/>
        <v>-8.2404997503996921E-4</v>
      </c>
      <c r="G242" s="11">
        <f>B242/MAX($B$2:B242)-1</f>
        <v>-0.1100032315577919</v>
      </c>
      <c r="H242" s="11">
        <f>E242/MAX($E$2:E242)-1</f>
        <v>-4.4732614172181551E-3</v>
      </c>
      <c r="K242" s="44">
        <f t="shared" si="15"/>
        <v>0.69062844987064431</v>
      </c>
    </row>
    <row r="243" spans="1:11" x14ac:dyDescent="0.25">
      <c r="A243" s="1">
        <v>40892</v>
      </c>
      <c r="B243" s="3">
        <v>33.797310000000003</v>
      </c>
      <c r="C243" s="11">
        <f t="shared" si="13"/>
        <v>1.9754488144335201E-2</v>
      </c>
      <c r="D243" s="3">
        <v>54.740001999999997</v>
      </c>
      <c r="E243" s="58">
        <f t="shared" si="12"/>
        <v>10547.400019999999</v>
      </c>
      <c r="F243" s="11">
        <f t="shared" si="14"/>
        <v>-1.421920770338783E-4</v>
      </c>
      <c r="G243" s="11">
        <f>B243/MAX($B$2:B243)-1</f>
        <v>-9.2421800947103727E-2</v>
      </c>
      <c r="H243" s="11">
        <f>E243/MAX($E$2:E243)-1</f>
        <v>-4.6148174319199375E-3</v>
      </c>
      <c r="K243" s="44">
        <f t="shared" si="15"/>
        <v>0.65767771149415288</v>
      </c>
    </row>
    <row r="244" spans="1:11" x14ac:dyDescent="0.25">
      <c r="A244" s="1">
        <v>40893</v>
      </c>
      <c r="B244" s="3">
        <v>34.337006000000002</v>
      </c>
      <c r="C244" s="11">
        <f t="shared" si="13"/>
        <v>1.5968608152542293E-2</v>
      </c>
      <c r="D244" s="3">
        <v>54.860000999999997</v>
      </c>
      <c r="E244" s="58">
        <f t="shared" si="12"/>
        <v>10548.60001</v>
      </c>
      <c r="F244" s="11">
        <f t="shared" si="14"/>
        <v>1.1377116613815319E-4</v>
      </c>
      <c r="G244" s="11">
        <f>B244/MAX($B$2:B244)-1</f>
        <v>-7.792904031863801E-2</v>
      </c>
      <c r="H244" s="11">
        <f>E244/MAX($E$2:E244)-1</f>
        <v>-4.5015712989425749E-3</v>
      </c>
      <c r="K244" s="44">
        <f t="shared" si="15"/>
        <v>0.61837351108981142</v>
      </c>
    </row>
    <row r="245" spans="1:11" x14ac:dyDescent="0.25">
      <c r="A245" s="1">
        <v>40896</v>
      </c>
      <c r="B245" s="3">
        <v>34.089274000000003</v>
      </c>
      <c r="C245" s="11">
        <f t="shared" si="13"/>
        <v>-7.2147233803669187E-3</v>
      </c>
      <c r="D245" s="3">
        <v>54.32</v>
      </c>
      <c r="E245" s="58">
        <f t="shared" si="12"/>
        <v>10543.2</v>
      </c>
      <c r="F245" s="11">
        <f t="shared" si="14"/>
        <v>-5.119172207572769E-4</v>
      </c>
      <c r="G245" s="11">
        <f>B245/MAX($B$2:B245)-1</f>
        <v>-8.4581527229808495E-2</v>
      </c>
      <c r="H245" s="11">
        <f>E245/MAX($E$2:E245)-1</f>
        <v>-5.0111840878314107E-3</v>
      </c>
      <c r="K245" s="44">
        <f t="shared" si="15"/>
        <v>0.6951040456778651</v>
      </c>
    </row>
    <row r="246" spans="1:11" x14ac:dyDescent="0.25">
      <c r="A246" s="1">
        <v>40897</v>
      </c>
      <c r="B246" s="3">
        <v>34.717447</v>
      </c>
      <c r="C246" s="11">
        <f t="shared" si="13"/>
        <v>1.8427291822055134E-2</v>
      </c>
      <c r="D246" s="3">
        <v>55.93</v>
      </c>
      <c r="E246" s="58">
        <f t="shared" si="12"/>
        <v>10559.3</v>
      </c>
      <c r="F246" s="11">
        <f t="shared" si="14"/>
        <v>1.5270506108201061E-3</v>
      </c>
      <c r="G246" s="11">
        <f>B246/MAX($B$2:B246)-1</f>
        <v>-6.7712843892772101E-2</v>
      </c>
      <c r="H246" s="11">
        <f>E246/MAX($E$2:E246)-1</f>
        <v>-3.4917858087335496E-3</v>
      </c>
      <c r="K246" s="44">
        <f t="shared" si="15"/>
        <v>0.67405620071466432</v>
      </c>
    </row>
    <row r="247" spans="1:11" x14ac:dyDescent="0.25">
      <c r="A247" s="1">
        <v>40898</v>
      </c>
      <c r="B247" s="3">
        <v>34.788224999999997</v>
      </c>
      <c r="C247" s="11">
        <f t="shared" si="13"/>
        <v>2.0386867732525701E-3</v>
      </c>
      <c r="D247" s="3">
        <v>55.130001</v>
      </c>
      <c r="E247" s="58">
        <f t="shared" si="12"/>
        <v>10551.300010000001</v>
      </c>
      <c r="F247" s="11">
        <f t="shared" si="14"/>
        <v>-7.576250319621977E-4</v>
      </c>
      <c r="G247" s="11">
        <f>B247/MAX($B$2:B247)-1</f>
        <v>-6.581220239874308E-2</v>
      </c>
      <c r="H247" s="11">
        <f>E247/MAX($E$2:E247)-1</f>
        <v>-4.2467653763608171E-3</v>
      </c>
      <c r="K247" s="44">
        <f t="shared" si="15"/>
        <v>0.71054758124466078</v>
      </c>
    </row>
    <row r="248" spans="1:11" x14ac:dyDescent="0.25">
      <c r="A248" s="1">
        <v>40899</v>
      </c>
      <c r="B248" s="3">
        <v>34.752834</v>
      </c>
      <c r="C248" s="11">
        <f t="shared" si="13"/>
        <v>-1.0173269834835514E-3</v>
      </c>
      <c r="D248" s="3">
        <v>55.599997999999999</v>
      </c>
      <c r="E248" s="58">
        <f t="shared" si="12"/>
        <v>10555.999980000001</v>
      </c>
      <c r="F248" s="11">
        <f t="shared" si="14"/>
        <v>4.4543989797894733E-4</v>
      </c>
      <c r="G248" s="11">
        <f>B248/MAX($B$2:B248)-1</f>
        <v>-6.6762576852883893E-2</v>
      </c>
      <c r="H248" s="11">
        <f>E248/MAX($E$2:E248)-1</f>
        <v>-3.8032171571178441E-3</v>
      </c>
      <c r="K248" s="44">
        <f t="shared" si="15"/>
        <v>0.67246558487760066</v>
      </c>
    </row>
    <row r="249" spans="1:11" x14ac:dyDescent="0.25">
      <c r="A249" s="1">
        <v>40900</v>
      </c>
      <c r="B249" s="3">
        <v>35.239446999999998</v>
      </c>
      <c r="C249" s="11">
        <f t="shared" si="13"/>
        <v>1.4002109871097086E-2</v>
      </c>
      <c r="D249" s="3">
        <v>56.080002</v>
      </c>
      <c r="E249" s="58">
        <f t="shared" si="12"/>
        <v>10560.800020000001</v>
      </c>
      <c r="F249" s="11">
        <f t="shared" si="14"/>
        <v>4.5472148627268949E-4</v>
      </c>
      <c r="G249" s="11">
        <f>B249/MAX($B$2:B249)-1</f>
        <v>-5.3695283918158365E-2</v>
      </c>
      <c r="H249" s="11">
        <f>E249/MAX($E$2:E249)-1</f>
        <v>-3.3502250754035012E-3</v>
      </c>
      <c r="K249" s="44">
        <f t="shared" si="15"/>
        <v>0.64736251923460941</v>
      </c>
    </row>
    <row r="250" spans="1:11" x14ac:dyDescent="0.25">
      <c r="A250" s="1">
        <v>40904</v>
      </c>
      <c r="B250" s="3">
        <v>35.283684000000001</v>
      </c>
      <c r="C250" s="11">
        <f t="shared" si="13"/>
        <v>1.2553261689947214E-3</v>
      </c>
      <c r="D250" s="3">
        <v>56.240001999999997</v>
      </c>
      <c r="E250" s="58">
        <f t="shared" si="12"/>
        <v>10562.400019999999</v>
      </c>
      <c r="F250" s="11">
        <f t="shared" si="14"/>
        <v>1.5150367367703879E-4</v>
      </c>
      <c r="G250" s="11">
        <f>B250/MAX($B$2:B250)-1</f>
        <v>-5.2507362844217753E-2</v>
      </c>
      <c r="H250" s="11">
        <f>E250/MAX($E$2:E250)-1</f>
        <v>-3.1992289731330725E-3</v>
      </c>
      <c r="K250" s="44">
        <f t="shared" si="15"/>
        <v>0.60423694598176991</v>
      </c>
    </row>
    <row r="251" spans="1:11" x14ac:dyDescent="0.25">
      <c r="A251" s="1">
        <v>40905</v>
      </c>
      <c r="B251" s="3">
        <v>34.867851999999999</v>
      </c>
      <c r="C251" s="11">
        <f t="shared" si="13"/>
        <v>-1.1785390663854764E-2</v>
      </c>
      <c r="D251" s="3">
        <v>55.59</v>
      </c>
      <c r="E251" s="58">
        <f t="shared" si="12"/>
        <v>10555.9</v>
      </c>
      <c r="F251" s="11">
        <f t="shared" si="14"/>
        <v>-6.1539233391006288E-4</v>
      </c>
      <c r="G251" s="11">
        <f>B251/MAX($B$2:B251)-1</f>
        <v>-6.3673933724224696E-2</v>
      </c>
      <c r="H251" s="11">
        <f>E251/MAX($E$2:E251)-1</f>
        <v>-3.8126525260585575E-3</v>
      </c>
      <c r="K251" s="44">
        <f t="shared" si="15"/>
        <v>0.589592368978755</v>
      </c>
    </row>
    <row r="252" spans="1:11" x14ac:dyDescent="0.25">
      <c r="A252" s="1">
        <v>40906</v>
      </c>
      <c r="B252" s="3">
        <v>35.310225000000003</v>
      </c>
      <c r="C252" s="11">
        <f t="shared" si="13"/>
        <v>1.268713082756011E-2</v>
      </c>
      <c r="D252" s="3">
        <v>55.990001999999997</v>
      </c>
      <c r="E252" s="58">
        <f t="shared" si="12"/>
        <v>10559.900019999999</v>
      </c>
      <c r="F252" s="11">
        <f t="shared" si="14"/>
        <v>3.7893689784854867E-4</v>
      </c>
      <c r="G252" s="11">
        <f>B252/MAX($B$2:B252)-1</f>
        <v>-5.1794642424129123E-2</v>
      </c>
      <c r="H252" s="11">
        <f>E252/MAX($E$2:E252)-1</f>
        <v>-3.4351603829307908E-3</v>
      </c>
      <c r="K252" s="44">
        <f t="shared" si="15"/>
        <v>0.48324123064482866</v>
      </c>
    </row>
    <row r="253" spans="1:11" x14ac:dyDescent="0.25">
      <c r="A253" s="1">
        <v>40907</v>
      </c>
      <c r="B253" s="3">
        <v>34.929783999999998</v>
      </c>
      <c r="C253" s="11">
        <f t="shared" si="13"/>
        <v>-1.07742445708008E-2</v>
      </c>
      <c r="D253" s="3">
        <v>55.830002</v>
      </c>
      <c r="E253" s="58">
        <f t="shared" si="12"/>
        <v>10558.300020000001</v>
      </c>
      <c r="F253" s="11">
        <f t="shared" si="14"/>
        <v>-1.5151658604420622E-4</v>
      </c>
      <c r="G253" s="11">
        <f>B253/MAX($B$2:B253)-1</f>
        <v>-6.2010838849995253E-2</v>
      </c>
      <c r="H253" s="11">
        <f>E253/MAX($E$2:E253)-1</f>
        <v>-3.5861564852013306E-3</v>
      </c>
      <c r="K253" s="44">
        <f t="shared" si="15"/>
        <v>0.50912918016125808</v>
      </c>
    </row>
    <row r="254" spans="1:11" x14ac:dyDescent="0.25">
      <c r="A254" s="1">
        <v>40911</v>
      </c>
      <c r="B254" s="3">
        <v>33.921174000000001</v>
      </c>
      <c r="C254" s="11">
        <f t="shared" si="13"/>
        <v>-2.8875357488611936E-2</v>
      </c>
      <c r="D254" s="3">
        <v>56.900002000000001</v>
      </c>
      <c r="E254" s="58">
        <f t="shared" si="12"/>
        <v>10569.000019999999</v>
      </c>
      <c r="F254" s="11">
        <f t="shared" si="14"/>
        <v>1.0134207192190499E-3</v>
      </c>
      <c r="G254" s="11">
        <f>B254/MAX($B$2:B254)-1</f>
        <v>-8.9095611198644842E-2</v>
      </c>
      <c r="H254" s="11">
        <f>E254/MAX($E$2:E254)-1</f>
        <v>-2.5763700512667631E-3</v>
      </c>
      <c r="K254" s="44">
        <f t="shared" si="15"/>
        <v>0.49201834389198917</v>
      </c>
    </row>
    <row r="255" spans="1:11" x14ac:dyDescent="0.25">
      <c r="A255" s="1">
        <v>40912</v>
      </c>
      <c r="B255" s="3">
        <v>34.106969999999997</v>
      </c>
      <c r="C255" s="11">
        <f t="shared" si="13"/>
        <v>5.477286841546118E-3</v>
      </c>
      <c r="D255" s="3">
        <v>57.139999000000003</v>
      </c>
      <c r="E255" s="58">
        <f t="shared" si="12"/>
        <v>10571.39999</v>
      </c>
      <c r="F255" s="11">
        <f t="shared" si="14"/>
        <v>2.2707635494927306E-4</v>
      </c>
      <c r="G255" s="11">
        <f>B255/MAX($B$2:B255)-1</f>
        <v>-8.4106326575956625E-2</v>
      </c>
      <c r="H255" s="11">
        <f>E255/MAX($E$2:E255)-1</f>
        <v>-2.349878729037691E-3</v>
      </c>
      <c r="K255" s="44">
        <f t="shared" si="15"/>
        <v>9.6515859175104829E-2</v>
      </c>
    </row>
    <row r="256" spans="1:11" x14ac:dyDescent="0.25">
      <c r="A256" s="1">
        <v>40913</v>
      </c>
      <c r="B256" s="3">
        <v>34.319310000000002</v>
      </c>
      <c r="C256" s="11">
        <f t="shared" si="13"/>
        <v>6.2257069449442341E-3</v>
      </c>
      <c r="D256" s="3">
        <v>57.610000999999997</v>
      </c>
      <c r="E256" s="58">
        <f t="shared" si="12"/>
        <v>10576.10001</v>
      </c>
      <c r="F256" s="11">
        <f t="shared" si="14"/>
        <v>4.4459768852244731E-4</v>
      </c>
      <c r="G256" s="11">
        <f>B256/MAX($B$2:B256)-1</f>
        <v>-7.8404240972489991E-2</v>
      </c>
      <c r="H256" s="11">
        <f>E256/MAX($E$2:E256)-1</f>
        <v>-1.9063257911664522E-3</v>
      </c>
      <c r="K256" s="44">
        <f t="shared" si="15"/>
        <v>9.7430915162285706E-2</v>
      </c>
    </row>
    <row r="257" spans="1:11" x14ac:dyDescent="0.25">
      <c r="A257" s="1">
        <v>40914</v>
      </c>
      <c r="B257" s="3">
        <v>34.080427999999998</v>
      </c>
      <c r="C257" s="11">
        <f t="shared" si="13"/>
        <v>-6.9605711769847294E-3</v>
      </c>
      <c r="D257" s="3">
        <v>57.810001</v>
      </c>
      <c r="E257" s="58">
        <f t="shared" si="12"/>
        <v>10578.10001</v>
      </c>
      <c r="F257" s="11">
        <f t="shared" si="14"/>
        <v>1.8910562476800937E-4</v>
      </c>
      <c r="G257" s="11">
        <f>B257/MAX($B$2:B257)-1</f>
        <v>-8.4819073849608295E-2</v>
      </c>
      <c r="H257" s="11">
        <f>E257/MAX($E$2:E257)-1</f>
        <v>-1.7175806633282775E-3</v>
      </c>
      <c r="K257" s="44">
        <f t="shared" si="15"/>
        <v>0.10905397079814916</v>
      </c>
    </row>
    <row r="258" spans="1:11" x14ac:dyDescent="0.25">
      <c r="A258" s="1">
        <v>40917</v>
      </c>
      <c r="B258" s="3">
        <v>34.080427999999998</v>
      </c>
      <c r="C258" s="11">
        <f t="shared" si="13"/>
        <v>0</v>
      </c>
      <c r="D258" s="3">
        <v>57.619999</v>
      </c>
      <c r="E258" s="58">
        <f t="shared" si="12"/>
        <v>10576.199989999999</v>
      </c>
      <c r="F258" s="11">
        <f t="shared" si="14"/>
        <v>-1.7961826776120165E-4</v>
      </c>
      <c r="G258" s="11">
        <f>B258/MAX($B$2:B258)-1</f>
        <v>-8.4819073849608295E-2</v>
      </c>
      <c r="H258" s="11">
        <f>E258/MAX($E$2:E258)-1</f>
        <v>-1.8968904222259608E-3</v>
      </c>
      <c r="K258" s="44">
        <f t="shared" si="15"/>
        <v>0.12919122139548206</v>
      </c>
    </row>
    <row r="259" spans="1:11" x14ac:dyDescent="0.25">
      <c r="A259" s="1">
        <v>40918</v>
      </c>
      <c r="B259" s="3">
        <v>34.168902000000003</v>
      </c>
      <c r="C259" s="11">
        <f t="shared" si="13"/>
        <v>2.5960354723246156E-3</v>
      </c>
      <c r="D259" s="3">
        <v>58.040000999999997</v>
      </c>
      <c r="E259" s="58">
        <f t="shared" ref="E259:E322" si="16">10000+(10*D259)</f>
        <v>10580.400009999999</v>
      </c>
      <c r="F259" s="11">
        <f t="shared" si="14"/>
        <v>3.9711994893926194E-4</v>
      </c>
      <c r="G259" s="11">
        <f>B259/MAX($B$2:B259)-1</f>
        <v>-8.244323170172696E-2</v>
      </c>
      <c r="H259" s="11">
        <f>E259/MAX($E$2:E259)-1</f>
        <v>-1.5005237663142657E-3</v>
      </c>
      <c r="K259" s="44">
        <f t="shared" si="15"/>
        <v>0.16147645491362775</v>
      </c>
    </row>
    <row r="260" spans="1:11" x14ac:dyDescent="0.25">
      <c r="A260" s="1">
        <v>40919</v>
      </c>
      <c r="B260" s="3">
        <v>33.753073000000001</v>
      </c>
      <c r="C260" s="11">
        <f t="shared" ref="C260:C323" si="17">(B260-B259)/B259</f>
        <v>-1.2169808675736849E-2</v>
      </c>
      <c r="D260" s="3">
        <v>58.16</v>
      </c>
      <c r="E260" s="58">
        <f t="shared" si="16"/>
        <v>10581.6</v>
      </c>
      <c r="F260" s="11">
        <f t="shared" ref="F260:F323" si="18">(E260-E259)/E259</f>
        <v>1.1341631685633975E-4</v>
      </c>
      <c r="G260" s="11">
        <f>B260/MAX($B$2:B260)-1</f>
        <v>-9.3609722021044339E-2</v>
      </c>
      <c r="H260" s="11">
        <f>E260/MAX($E$2:E260)-1</f>
        <v>-1.387277633336903E-3</v>
      </c>
      <c r="K260" s="44">
        <f t="shared" si="15"/>
        <v>0.1548386056810965</v>
      </c>
    </row>
    <row r="261" spans="1:11" x14ac:dyDescent="0.25">
      <c r="A261" s="1">
        <v>40920</v>
      </c>
      <c r="B261" s="3">
        <v>33.584969000000001</v>
      </c>
      <c r="C261" s="11">
        <f t="shared" si="17"/>
        <v>-4.980405784089632E-3</v>
      </c>
      <c r="D261" s="3">
        <v>58.389999000000003</v>
      </c>
      <c r="E261" s="58">
        <f t="shared" si="16"/>
        <v>10583.89999</v>
      </c>
      <c r="F261" s="11">
        <f t="shared" si="18"/>
        <v>2.1735748847050778E-4</v>
      </c>
      <c r="G261" s="11">
        <f>B261/MAX($B$2:B261)-1</f>
        <v>-9.81239134041334E-2</v>
      </c>
      <c r="H261" s="11">
        <f>E261/MAX($E$2:E261)-1</f>
        <v>-1.1702216800485443E-3</v>
      </c>
      <c r="K261" s="44">
        <f t="shared" si="15"/>
        <v>0.13003561851253304</v>
      </c>
    </row>
    <row r="262" spans="1:11" x14ac:dyDescent="0.25">
      <c r="A262" s="1">
        <v>40921</v>
      </c>
      <c r="B262" s="3">
        <v>33.461105000000003</v>
      </c>
      <c r="C262" s="11">
        <f t="shared" si="17"/>
        <v>-3.6880784377081761E-3</v>
      </c>
      <c r="D262" s="3">
        <v>58.18</v>
      </c>
      <c r="E262" s="58">
        <f t="shared" si="16"/>
        <v>10581.8</v>
      </c>
      <c r="F262" s="11">
        <f t="shared" si="18"/>
        <v>-1.984136284342022E-4</v>
      </c>
      <c r="G262" s="11">
        <f>B262/MAX($B$2:B262)-1</f>
        <v>-0.10145010315259217</v>
      </c>
      <c r="H262" s="11">
        <f>E262/MAX($E$2:E262)-1</f>
        <v>-1.3684031205531966E-3</v>
      </c>
      <c r="K262" s="44">
        <f t="shared" si="15"/>
        <v>0.15493597941564283</v>
      </c>
    </row>
    <row r="263" spans="1:11" x14ac:dyDescent="0.25">
      <c r="A263" s="1">
        <v>40925</v>
      </c>
      <c r="B263" s="3">
        <v>33.293005000000001</v>
      </c>
      <c r="C263" s="11">
        <f t="shared" si="17"/>
        <v>-5.0237432386050183E-3</v>
      </c>
      <c r="D263" s="3">
        <v>58.709999000000003</v>
      </c>
      <c r="E263" s="58">
        <f t="shared" si="16"/>
        <v>10587.099990000001</v>
      </c>
      <c r="F263" s="11">
        <f t="shared" si="18"/>
        <v>5.0085902209466668E-4</v>
      </c>
      <c r="G263" s="11">
        <f>B263/MAX($B$2:B263)-1</f>
        <v>-0.10596418712142863</v>
      </c>
      <c r="H263" s="11">
        <f>E263/MAX($E$2:E263)-1</f>
        <v>-8.6822947550724283E-4</v>
      </c>
      <c r="K263" s="44">
        <f t="shared" si="15"/>
        <v>0.23380751276591369</v>
      </c>
    </row>
    <row r="264" spans="1:11" x14ac:dyDescent="0.25">
      <c r="A264" s="1">
        <v>40926</v>
      </c>
      <c r="B264" s="3">
        <v>33.372632000000003</v>
      </c>
      <c r="C264" s="11">
        <f t="shared" si="17"/>
        <v>2.3917036026036734E-3</v>
      </c>
      <c r="D264" s="3">
        <v>59.490001999999997</v>
      </c>
      <c r="E264" s="58">
        <f t="shared" si="16"/>
        <v>10594.900019999999</v>
      </c>
      <c r="F264" s="11">
        <f t="shared" si="18"/>
        <v>7.3674849650669206E-4</v>
      </c>
      <c r="G264" s="11">
        <f>B264/MAX($B$2:B264)-1</f>
        <v>-0.10382591844691025</v>
      </c>
      <c r="H264" s="11">
        <f>E264/MAX($E$2:E264)-1</f>
        <v>-1.3212064576129112E-4</v>
      </c>
      <c r="K264" s="44">
        <f t="shared" si="15"/>
        <v>0.24481435136017587</v>
      </c>
    </row>
    <row r="265" spans="1:11" x14ac:dyDescent="0.25">
      <c r="A265" s="1">
        <v>40927</v>
      </c>
      <c r="B265" s="3">
        <v>33.027580999999998</v>
      </c>
      <c r="C265" s="11">
        <f t="shared" si="17"/>
        <v>-1.0339340331323136E-2</v>
      </c>
      <c r="D265" s="3">
        <v>59.860000999999997</v>
      </c>
      <c r="E265" s="58">
        <f t="shared" si="16"/>
        <v>10598.60001</v>
      </c>
      <c r="F265" s="11">
        <f t="shared" si="18"/>
        <v>3.4922368243367154E-4</v>
      </c>
      <c r="G265" s="11">
        <f>B265/MAX($B$2:B265)-1</f>
        <v>-0.1130917672721985</v>
      </c>
      <c r="H265" s="11">
        <f>E265/MAX($E$2:E265)-1</f>
        <v>0</v>
      </c>
      <c r="K265" s="44">
        <f t="shared" si="15"/>
        <v>0.2290246137560274</v>
      </c>
    </row>
    <row r="266" spans="1:11" x14ac:dyDescent="0.25">
      <c r="A266" s="1">
        <v>40928</v>
      </c>
      <c r="B266" s="3">
        <v>33.328392000000001</v>
      </c>
      <c r="C266" s="11">
        <f t="shared" si="17"/>
        <v>9.1078725989651825E-3</v>
      </c>
      <c r="D266" s="3">
        <v>59.77</v>
      </c>
      <c r="E266" s="58">
        <f t="shared" si="16"/>
        <v>10597.7</v>
      </c>
      <c r="F266" s="11">
        <f t="shared" si="18"/>
        <v>-8.4917819254449206E-5</v>
      </c>
      <c r="G266" s="11">
        <f>B266/MAX($B$2:B266)-1</f>
        <v>-0.10501392008154031</v>
      </c>
      <c r="H266" s="11">
        <f>E266/MAX($E$2:E266)-1</f>
        <v>-8.4917819254459737E-5</v>
      </c>
      <c r="K266" s="44">
        <f t="shared" si="15"/>
        <v>-4.9452650350136615E-2</v>
      </c>
    </row>
    <row r="267" spans="1:11" x14ac:dyDescent="0.25">
      <c r="A267" s="1">
        <v>40931</v>
      </c>
      <c r="B267" s="3">
        <v>33.699987</v>
      </c>
      <c r="C267" s="11">
        <f t="shared" si="17"/>
        <v>1.1149502802295388E-2</v>
      </c>
      <c r="D267" s="3">
        <v>59.790000999999997</v>
      </c>
      <c r="E267" s="58">
        <f t="shared" si="16"/>
        <v>10597.900009999999</v>
      </c>
      <c r="F267" s="11">
        <f t="shared" si="18"/>
        <v>1.8872963001279144E-5</v>
      </c>
      <c r="G267" s="11">
        <f>B267/MAX($B$2:B267)-1</f>
        <v>-9.5035270275474093E-2</v>
      </c>
      <c r="H267" s="11">
        <f>E267/MAX($E$2:E267)-1</f>
        <v>-6.6046458904067684E-5</v>
      </c>
      <c r="K267" s="44">
        <f t="shared" si="15"/>
        <v>-4.2873272557463302E-2</v>
      </c>
    </row>
    <row r="268" spans="1:11" x14ac:dyDescent="0.25">
      <c r="A268" s="1">
        <v>40932</v>
      </c>
      <c r="B268" s="3">
        <v>33.44341</v>
      </c>
      <c r="C268" s="11">
        <f t="shared" si="17"/>
        <v>-7.6135637678435919E-3</v>
      </c>
      <c r="D268" s="3">
        <v>59.68</v>
      </c>
      <c r="E268" s="58">
        <f t="shared" si="16"/>
        <v>10596.8</v>
      </c>
      <c r="F268" s="11">
        <f t="shared" si="18"/>
        <v>-1.0379509138245882E-4</v>
      </c>
      <c r="G268" s="11">
        <f>B268/MAX($B$2:B268)-1</f>
        <v>-0.10192527695288112</v>
      </c>
      <c r="H268" s="11">
        <f>E268/MAX($E$2:E268)-1</f>
        <v>-1.6983469498821346E-4</v>
      </c>
      <c r="K268" s="44">
        <f t="shared" si="15"/>
        <v>-8.0623074784681892E-2</v>
      </c>
    </row>
    <row r="269" spans="1:11" x14ac:dyDescent="0.25">
      <c r="A269" s="1">
        <v>40933</v>
      </c>
      <c r="B269" s="3">
        <v>34.292766</v>
      </c>
      <c r="C269" s="11">
        <f t="shared" si="17"/>
        <v>2.5396812107377813E-2</v>
      </c>
      <c r="D269" s="3">
        <v>60.43</v>
      </c>
      <c r="E269" s="58">
        <f t="shared" si="16"/>
        <v>10604.3</v>
      </c>
      <c r="F269" s="11">
        <f t="shared" si="18"/>
        <v>7.0776083345915758E-4</v>
      </c>
      <c r="G269" s="11">
        <f>B269/MAX($B$2:B269)-1</f>
        <v>-7.9117041953268075E-2</v>
      </c>
      <c r="H269" s="11">
        <f>E269/MAX($E$2:E269)-1</f>
        <v>0</v>
      </c>
      <c r="K269" s="44">
        <f t="shared" si="15"/>
        <v>-0.12338480142795685</v>
      </c>
    </row>
    <row r="270" spans="1:11" x14ac:dyDescent="0.25">
      <c r="A270" s="1">
        <v>40934</v>
      </c>
      <c r="B270" s="3">
        <v>34.575887999999999</v>
      </c>
      <c r="C270" s="11">
        <f t="shared" si="17"/>
        <v>8.2560269416587385E-3</v>
      </c>
      <c r="D270" s="3">
        <v>60.220001000000003</v>
      </c>
      <c r="E270" s="58">
        <f t="shared" si="16"/>
        <v>10602.20001</v>
      </c>
      <c r="F270" s="11">
        <f t="shared" si="18"/>
        <v>-1.9803193044319733E-4</v>
      </c>
      <c r="G270" s="11">
        <f>B270/MAX($B$2:B270)-1</f>
        <v>-7.1514207441519928E-2</v>
      </c>
      <c r="H270" s="11">
        <f>E270/MAX($E$2:E270)-1</f>
        <v>-1.9803193044320988E-4</v>
      </c>
      <c r="K270" s="44">
        <f t="shared" si="15"/>
        <v>7.044944609453932E-2</v>
      </c>
    </row>
    <row r="271" spans="1:11" x14ac:dyDescent="0.25">
      <c r="A271" s="1">
        <v>40935</v>
      </c>
      <c r="B271" s="3">
        <v>34.248528999999998</v>
      </c>
      <c r="C271" s="11">
        <f t="shared" si="17"/>
        <v>-9.4678407102661045E-3</v>
      </c>
      <c r="D271" s="3">
        <v>60.400002000000001</v>
      </c>
      <c r="E271" s="58">
        <f t="shared" si="16"/>
        <v>10604.000019999999</v>
      </c>
      <c r="F271" s="11">
        <f t="shared" si="18"/>
        <v>1.6977702724917936E-4</v>
      </c>
      <c r="G271" s="11">
        <f>B271/MAX($B$2:B271)-1</f>
        <v>-8.0304963027208798E-2</v>
      </c>
      <c r="H271" s="11">
        <f>E271/MAX($E$2:E271)-1</f>
        <v>-2.8288524466457687E-5</v>
      </c>
      <c r="K271" s="44">
        <f t="shared" si="15"/>
        <v>-9.2777963126696852E-2</v>
      </c>
    </row>
    <row r="272" spans="1:11" x14ac:dyDescent="0.25">
      <c r="A272" s="1">
        <v>40938</v>
      </c>
      <c r="B272" s="3">
        <v>33.947715000000002</v>
      </c>
      <c r="C272" s="11">
        <f t="shared" si="17"/>
        <v>-8.7832677426816046E-3</v>
      </c>
      <c r="D272" s="3">
        <v>60.450001</v>
      </c>
      <c r="E272" s="58">
        <f t="shared" si="16"/>
        <v>10604.50001</v>
      </c>
      <c r="F272" s="11">
        <f t="shared" si="18"/>
        <v>4.7151074977105914E-5</v>
      </c>
      <c r="G272" s="11">
        <f>B272/MAX($B$2:B272)-1</f>
        <v>-8.8382890778556211E-2</v>
      </c>
      <c r="H272" s="11">
        <f>E272/MAX($E$2:E272)-1</f>
        <v>0</v>
      </c>
      <c r="K272" s="44">
        <f t="shared" si="15"/>
        <v>-0.11767825293016169</v>
      </c>
    </row>
    <row r="273" spans="1:11" x14ac:dyDescent="0.25">
      <c r="A273" s="1">
        <v>40939</v>
      </c>
      <c r="B273" s="3">
        <v>34.345852000000001</v>
      </c>
      <c r="C273" s="11">
        <f t="shared" si="17"/>
        <v>1.1727946932510726E-2</v>
      </c>
      <c r="D273" s="3">
        <v>60.529998999999997</v>
      </c>
      <c r="E273" s="58">
        <f t="shared" si="16"/>
        <v>10605.29999</v>
      </c>
      <c r="F273" s="11">
        <f t="shared" si="18"/>
        <v>7.543778577447308E-5</v>
      </c>
      <c r="G273" s="11">
        <f>B273/MAX($B$2:B273)-1</f>
        <v>-7.7691493698838321E-2</v>
      </c>
      <c r="H273" s="11">
        <f>E273/MAX($E$2:E273)-1</f>
        <v>0</v>
      </c>
      <c r="K273" s="44">
        <f t="shared" si="15"/>
        <v>-0.15256820581337574</v>
      </c>
    </row>
    <row r="274" spans="1:11" x14ac:dyDescent="0.25">
      <c r="A274" s="1">
        <v>40940</v>
      </c>
      <c r="B274" s="3">
        <v>34.549343</v>
      </c>
      <c r="C274" s="11">
        <f t="shared" si="17"/>
        <v>5.9247620353106876E-3</v>
      </c>
      <c r="D274" s="3">
        <v>61.02</v>
      </c>
      <c r="E274" s="58">
        <f t="shared" si="16"/>
        <v>10610.2</v>
      </c>
      <c r="F274" s="11">
        <f t="shared" si="18"/>
        <v>4.6203407773674895E-4</v>
      </c>
      <c r="G274" s="11">
        <f>B274/MAX($B$2:B274)-1</f>
        <v>-7.2227035275861051E-2</v>
      </c>
      <c r="H274" s="11">
        <f>E274/MAX($E$2:E274)-1</f>
        <v>0</v>
      </c>
      <c r="K274" s="44">
        <f t="shared" si="15"/>
        <v>0.2121619243633571</v>
      </c>
    </row>
    <row r="275" spans="1:11" x14ac:dyDescent="0.25">
      <c r="A275" s="1">
        <v>40941</v>
      </c>
      <c r="B275" s="3">
        <v>34.575887999999999</v>
      </c>
      <c r="C275" s="11">
        <f t="shared" si="17"/>
        <v>7.683214120742819E-4</v>
      </c>
      <c r="D275" s="3">
        <v>61.209999000000003</v>
      </c>
      <c r="E275" s="58">
        <f t="shared" si="16"/>
        <v>10612.099990000001</v>
      </c>
      <c r="F275" s="11">
        <f t="shared" si="18"/>
        <v>1.790720250325054E-4</v>
      </c>
      <c r="G275" s="11">
        <f>B275/MAX($B$2:B275)-1</f>
        <v>-7.1514207441519928E-2</v>
      </c>
      <c r="H275" s="11">
        <f>E275/MAX($E$2:E275)-1</f>
        <v>0</v>
      </c>
      <c r="K275" s="44">
        <f t="shared" si="15"/>
        <v>0.23082540565893989</v>
      </c>
    </row>
    <row r="276" spans="1:11" x14ac:dyDescent="0.25">
      <c r="A276" s="1">
        <v>40942</v>
      </c>
      <c r="B276" s="3">
        <v>34.195445999999997</v>
      </c>
      <c r="C276" s="11">
        <f t="shared" si="17"/>
        <v>-1.1003101352017399E-2</v>
      </c>
      <c r="D276" s="3">
        <v>62.049999</v>
      </c>
      <c r="E276" s="58">
        <f t="shared" si="16"/>
        <v>10620.49999</v>
      </c>
      <c r="F276" s="11">
        <f t="shared" si="18"/>
        <v>7.9154926997626563E-4</v>
      </c>
      <c r="G276" s="11">
        <f>B276/MAX($B$2:B276)-1</f>
        <v>-8.1730430720949099E-2</v>
      </c>
      <c r="H276" s="11">
        <f>E276/MAX($E$2:E276)-1</f>
        <v>0</v>
      </c>
      <c r="K276" s="44">
        <f t="shared" si="15"/>
        <v>0.20895590818352319</v>
      </c>
    </row>
    <row r="277" spans="1:11" x14ac:dyDescent="0.25">
      <c r="A277" s="1">
        <v>40945</v>
      </c>
      <c r="B277" s="3">
        <v>33.912328000000002</v>
      </c>
      <c r="C277" s="11">
        <f t="shared" si="17"/>
        <v>-8.2794065619145509E-3</v>
      </c>
      <c r="D277" s="3">
        <v>62</v>
      </c>
      <c r="E277" s="58">
        <f t="shared" si="16"/>
        <v>10620</v>
      </c>
      <c r="F277" s="11">
        <f t="shared" si="18"/>
        <v>-4.7077821239210096E-5</v>
      </c>
      <c r="G277" s="11">
        <f>B277/MAX($B$2:B277)-1</f>
        <v>-8.9333157818444531E-2</v>
      </c>
      <c r="H277" s="11">
        <f>E277/MAX($E$2:E277)-1</f>
        <v>-4.7077821239249751E-5</v>
      </c>
      <c r="K277" s="44">
        <f t="shared" si="15"/>
        <v>6.3898314307279019E-2</v>
      </c>
    </row>
    <row r="278" spans="1:11" x14ac:dyDescent="0.25">
      <c r="A278" s="1">
        <v>40946</v>
      </c>
      <c r="B278" s="3">
        <v>34.027341999999997</v>
      </c>
      <c r="C278" s="11">
        <f t="shared" si="17"/>
        <v>3.3915100137034255E-3</v>
      </c>
      <c r="D278" s="3">
        <v>62.130001</v>
      </c>
      <c r="E278" s="58">
        <f t="shared" si="16"/>
        <v>10621.300010000001</v>
      </c>
      <c r="F278" s="11">
        <f t="shared" si="18"/>
        <v>1.2241148775902436E-4</v>
      </c>
      <c r="G278" s="11">
        <f>B278/MAX($B$2:B278)-1</f>
        <v>-8.6244622104038049E-2</v>
      </c>
      <c r="H278" s="11">
        <f>E278/MAX($E$2:E278)-1</f>
        <v>0</v>
      </c>
      <c r="K278" s="44">
        <f t="shared" si="15"/>
        <v>0.10242618825545693</v>
      </c>
    </row>
    <row r="279" spans="1:11" x14ac:dyDescent="0.25">
      <c r="A279" s="1">
        <v>40947</v>
      </c>
      <c r="B279" s="3">
        <v>33.779615</v>
      </c>
      <c r="C279" s="11">
        <f t="shared" si="17"/>
        <v>-7.2802336426982042E-3</v>
      </c>
      <c r="D279" s="3">
        <v>62.459999000000003</v>
      </c>
      <c r="E279" s="58">
        <f t="shared" si="16"/>
        <v>10624.599990000001</v>
      </c>
      <c r="F279" s="11">
        <f t="shared" si="18"/>
        <v>3.1069454745585114E-4</v>
      </c>
      <c r="G279" s="11">
        <f>B279/MAX($B$2:B279)-1</f>
        <v>-9.2896974747392669E-2</v>
      </c>
      <c r="H279" s="11">
        <f>E279/MAX($E$2:E279)-1</f>
        <v>0</v>
      </c>
      <c r="K279" s="44">
        <f t="shared" ref="K279:K342" si="19">CORREL(C260:C278,F260:F278)</f>
        <v>8.8232273245174853E-2</v>
      </c>
    </row>
    <row r="280" spans="1:11" x14ac:dyDescent="0.25">
      <c r="A280" s="1">
        <v>40948</v>
      </c>
      <c r="B280" s="3">
        <v>33.735377999999997</v>
      </c>
      <c r="C280" s="11">
        <f t="shared" si="17"/>
        <v>-1.3095767965384604E-3</v>
      </c>
      <c r="D280" s="3">
        <v>62.91</v>
      </c>
      <c r="E280" s="58">
        <f t="shared" si="16"/>
        <v>10629.1</v>
      </c>
      <c r="F280" s="11">
        <f t="shared" si="18"/>
        <v>4.235462986122028E-4</v>
      </c>
      <c r="G280" s="11">
        <f>B280/MAX($B$2:B280)-1</f>
        <v>-9.4084895821333281E-2</v>
      </c>
      <c r="H280" s="11">
        <f>E280/MAX($E$2:E280)-1</f>
        <v>0</v>
      </c>
      <c r="K280" s="44">
        <f t="shared" si="19"/>
        <v>5.602183269353557E-2</v>
      </c>
    </row>
    <row r="281" spans="1:11" x14ac:dyDescent="0.25">
      <c r="A281" s="1">
        <v>40949</v>
      </c>
      <c r="B281" s="3">
        <v>34.071579</v>
      </c>
      <c r="C281" s="11">
        <f t="shared" si="17"/>
        <v>9.9658287510518678E-3</v>
      </c>
      <c r="D281" s="3">
        <v>62.470001000000003</v>
      </c>
      <c r="E281" s="58">
        <f t="shared" si="16"/>
        <v>10624.70001</v>
      </c>
      <c r="F281" s="11">
        <f t="shared" si="18"/>
        <v>-4.1395696719382529E-4</v>
      </c>
      <c r="G281" s="11">
        <f>B281/MAX($B$2:B281)-1</f>
        <v>-8.5056701030097437E-2</v>
      </c>
      <c r="H281" s="11">
        <f>E281/MAX($E$2:E281)-1</f>
        <v>-4.1395696719381814E-4</v>
      </c>
      <c r="K281" s="44">
        <f t="shared" si="19"/>
        <v>5.0045787310889843E-2</v>
      </c>
    </row>
    <row r="282" spans="1:11" x14ac:dyDescent="0.25">
      <c r="A282" s="1">
        <v>40952</v>
      </c>
      <c r="B282" s="3">
        <v>34.186596999999999</v>
      </c>
      <c r="C282" s="11">
        <f t="shared" si="17"/>
        <v>3.3757754520270158E-3</v>
      </c>
      <c r="D282" s="3">
        <v>63.049999</v>
      </c>
      <c r="E282" s="58">
        <f t="shared" si="16"/>
        <v>10630.49999</v>
      </c>
      <c r="F282" s="11">
        <f t="shared" si="18"/>
        <v>5.4589588360526124E-4</v>
      </c>
      <c r="G282" s="11">
        <f>B282/MAX($B$2:B282)-1</f>
        <v>-8.196805790143824E-2</v>
      </c>
      <c r="H282" s="11">
        <f>E282/MAX($E$2:E282)-1</f>
        <v>0</v>
      </c>
      <c r="K282" s="44">
        <f t="shared" si="19"/>
        <v>-8.2966465624193284E-2</v>
      </c>
    </row>
    <row r="283" spans="1:11" x14ac:dyDescent="0.25">
      <c r="A283" s="1">
        <v>40953</v>
      </c>
      <c r="B283" s="3">
        <v>34.602429000000001</v>
      </c>
      <c r="C283" s="11">
        <f t="shared" si="17"/>
        <v>1.2163597330263723E-2</v>
      </c>
      <c r="D283" s="3">
        <v>63.209999000000003</v>
      </c>
      <c r="E283" s="58">
        <f t="shared" si="16"/>
        <v>10632.099990000001</v>
      </c>
      <c r="F283" s="11">
        <f t="shared" si="18"/>
        <v>1.5051032420915921E-4</v>
      </c>
      <c r="G283" s="11">
        <f>B283/MAX($B$2:B283)-1</f>
        <v>-7.0801487021431297E-2</v>
      </c>
      <c r="H283" s="11">
        <f>E283/MAX($E$2:E283)-1</f>
        <v>0</v>
      </c>
      <c r="K283" s="44">
        <f t="shared" si="19"/>
        <v>-4.1087188546374241E-2</v>
      </c>
    </row>
    <row r="284" spans="1:11" x14ac:dyDescent="0.25">
      <c r="A284" s="1">
        <v>40954</v>
      </c>
      <c r="B284" s="3">
        <v>35.301378999999997</v>
      </c>
      <c r="C284" s="11">
        <f t="shared" si="17"/>
        <v>2.0199449003999007E-2</v>
      </c>
      <c r="D284" s="3">
        <v>62.77</v>
      </c>
      <c r="E284" s="58">
        <f t="shared" si="16"/>
        <v>10627.7</v>
      </c>
      <c r="F284" s="11">
        <f t="shared" si="18"/>
        <v>-4.1384016366835248E-4</v>
      </c>
      <c r="G284" s="11">
        <f>B284/MAX($B$2:B284)-1</f>
        <v>-5.2032189043929034E-2</v>
      </c>
      <c r="H284" s="11">
        <f>E284/MAX($E$2:E284)-1</f>
        <v>-4.1384016366829979E-4</v>
      </c>
      <c r="K284" s="44">
        <f t="shared" si="19"/>
        <v>-5.8707868151675079E-2</v>
      </c>
    </row>
    <row r="285" spans="1:11" x14ac:dyDescent="0.25">
      <c r="A285" s="1">
        <v>40955</v>
      </c>
      <c r="B285" s="3">
        <v>35.389853000000002</v>
      </c>
      <c r="C285" s="11">
        <f t="shared" si="17"/>
        <v>2.5062477021083242E-3</v>
      </c>
      <c r="D285" s="3">
        <v>63.630001</v>
      </c>
      <c r="E285" s="58">
        <f t="shared" si="16"/>
        <v>10636.300010000001</v>
      </c>
      <c r="F285" s="11">
        <f t="shared" si="18"/>
        <v>8.0920707208522174E-4</v>
      </c>
      <c r="G285" s="11">
        <f>B285/MAX($B$2:B285)-1</f>
        <v>-4.9656346896047698E-2</v>
      </c>
      <c r="H285" s="11">
        <f>E285/MAX($E$2:E285)-1</f>
        <v>0</v>
      </c>
      <c r="K285" s="44">
        <f t="shared" si="19"/>
        <v>-0.17273843130551308</v>
      </c>
    </row>
    <row r="286" spans="1:11" x14ac:dyDescent="0.25">
      <c r="A286" s="1">
        <v>40956</v>
      </c>
      <c r="B286" s="3">
        <v>34.991715999999997</v>
      </c>
      <c r="C286" s="11">
        <f t="shared" si="17"/>
        <v>-1.1250032601152808E-2</v>
      </c>
      <c r="D286" s="3">
        <v>63.43</v>
      </c>
      <c r="E286" s="58">
        <f t="shared" si="16"/>
        <v>10634.3</v>
      </c>
      <c r="F286" s="11">
        <f t="shared" si="18"/>
        <v>-1.8803625303171251E-4</v>
      </c>
      <c r="G286" s="11">
        <f>B286/MAX($B$2:B286)-1</f>
        <v>-6.0347743975765811E-2</v>
      </c>
      <c r="H286" s="11">
        <f>E286/MAX($E$2:E286)-1</f>
        <v>-1.8803625303176474E-4</v>
      </c>
      <c r="K286" s="44">
        <f t="shared" si="19"/>
        <v>-0.1480280512338949</v>
      </c>
    </row>
    <row r="287" spans="1:11" x14ac:dyDescent="0.25">
      <c r="A287" s="1">
        <v>40960</v>
      </c>
      <c r="B287" s="3">
        <v>34.690902000000001</v>
      </c>
      <c r="C287" s="11">
        <f t="shared" si="17"/>
        <v>-8.5967204352023069E-3</v>
      </c>
      <c r="D287" s="3">
        <v>63.610000999999997</v>
      </c>
      <c r="E287" s="58">
        <f t="shared" si="16"/>
        <v>10636.10001</v>
      </c>
      <c r="F287" s="11">
        <f t="shared" si="18"/>
        <v>1.6926454961782523E-4</v>
      </c>
      <c r="G287" s="11">
        <f>B287/MAX($B$2:B287)-1</f>
        <v>-6.8425671727113335E-2</v>
      </c>
      <c r="H287" s="11">
        <f>E287/MAX($E$2:E287)-1</f>
        <v>-1.8803531285582764E-5</v>
      </c>
      <c r="K287" s="44">
        <f t="shared" si="19"/>
        <v>-4.8649969515973418E-2</v>
      </c>
    </row>
    <row r="288" spans="1:11" x14ac:dyDescent="0.25">
      <c r="A288" s="1">
        <v>40961</v>
      </c>
      <c r="B288" s="3">
        <v>34.398938000000001</v>
      </c>
      <c r="C288" s="11">
        <f t="shared" si="17"/>
        <v>-8.4161547601154935E-3</v>
      </c>
      <c r="D288" s="3">
        <v>63.32</v>
      </c>
      <c r="E288" s="58">
        <f t="shared" si="16"/>
        <v>10633.2</v>
      </c>
      <c r="F288" s="11">
        <f t="shared" si="18"/>
        <v>-2.7265727073577824E-4</v>
      </c>
      <c r="G288" s="11">
        <f>B288/MAX($B$2:B288)-1</f>
        <v>-7.6265945444408567E-2</v>
      </c>
      <c r="H288" s="11">
        <f>E288/MAX($E$2:E288)-1</f>
        <v>-2.9145567510180381E-4</v>
      </c>
      <c r="K288" s="44">
        <f t="shared" si="19"/>
        <v>-8.594180442213234E-2</v>
      </c>
    </row>
    <row r="289" spans="1:11" x14ac:dyDescent="0.25">
      <c r="A289" s="1">
        <v>40962</v>
      </c>
      <c r="B289" s="3">
        <v>34.390087999999999</v>
      </c>
      <c r="C289" s="11">
        <f t="shared" si="17"/>
        <v>-2.5727538449013939E-4</v>
      </c>
      <c r="D289" s="3">
        <v>63.740001999999997</v>
      </c>
      <c r="E289" s="58">
        <f t="shared" si="16"/>
        <v>10637.400019999999</v>
      </c>
      <c r="F289" s="11">
        <f t="shared" si="18"/>
        <v>3.9499115976360862E-4</v>
      </c>
      <c r="G289" s="11">
        <f>B289/MAX($B$2:B289)-1</f>
        <v>-7.6503599478460971E-2</v>
      </c>
      <c r="H289" s="11">
        <f>E289/MAX($E$2:E289)-1</f>
        <v>0</v>
      </c>
      <c r="K289" s="44">
        <f t="shared" si="19"/>
        <v>-0.24636118399841989</v>
      </c>
    </row>
    <row r="290" spans="1:11" x14ac:dyDescent="0.25">
      <c r="A290" s="1">
        <v>40963</v>
      </c>
      <c r="B290" s="3">
        <v>34.142359999999996</v>
      </c>
      <c r="C290" s="11">
        <f t="shared" si="17"/>
        <v>-7.2034709536073936E-3</v>
      </c>
      <c r="D290" s="3">
        <v>63.959999000000003</v>
      </c>
      <c r="E290" s="58">
        <f t="shared" si="16"/>
        <v>10639.599990000001</v>
      </c>
      <c r="F290" s="11">
        <f t="shared" si="18"/>
        <v>2.0681463476650242E-4</v>
      </c>
      <c r="G290" s="11">
        <f>B290/MAX($B$2:B290)-1</f>
        <v>-8.3155978975378853E-2</v>
      </c>
      <c r="H290" s="11">
        <f>E290/MAX($E$2:E290)-1</f>
        <v>0</v>
      </c>
      <c r="K290" s="44">
        <f t="shared" si="19"/>
        <v>-0.20638496748589033</v>
      </c>
    </row>
    <row r="291" spans="1:11" x14ac:dyDescent="0.25">
      <c r="A291" s="1">
        <v>40966</v>
      </c>
      <c r="B291" s="3">
        <v>33.983105999999999</v>
      </c>
      <c r="C291" s="11">
        <f t="shared" si="17"/>
        <v>-4.664411013181196E-3</v>
      </c>
      <c r="D291" s="3">
        <v>64.050003000000004</v>
      </c>
      <c r="E291" s="58">
        <f t="shared" si="16"/>
        <v>10640.500029999999</v>
      </c>
      <c r="F291" s="11">
        <f t="shared" si="18"/>
        <v>8.4593405846513007E-5</v>
      </c>
      <c r="G291" s="11">
        <f>B291/MAX($B$2:B291)-1</f>
        <v>-8.7432516324415399E-2</v>
      </c>
      <c r="H291" s="11">
        <f>E291/MAX($E$2:E291)-1</f>
        <v>0</v>
      </c>
      <c r="K291" s="44">
        <f t="shared" si="19"/>
        <v>-0.21357062100772423</v>
      </c>
    </row>
    <row r="292" spans="1:11" x14ac:dyDescent="0.25">
      <c r="A292" s="1">
        <v>40967</v>
      </c>
      <c r="B292" s="3">
        <v>33.726528999999999</v>
      </c>
      <c r="C292" s="11">
        <f t="shared" si="17"/>
        <v>-7.5501338812291041E-3</v>
      </c>
      <c r="D292" s="3">
        <v>64.699996999999996</v>
      </c>
      <c r="E292" s="58">
        <f t="shared" si="16"/>
        <v>10646.999970000001</v>
      </c>
      <c r="F292" s="11">
        <f t="shared" si="18"/>
        <v>6.1086790862041065E-4</v>
      </c>
      <c r="G292" s="11">
        <f>B292/MAX($B$2:B292)-1</f>
        <v>-9.4322523001822423E-2</v>
      </c>
      <c r="H292" s="11">
        <f>E292/MAX($E$2:E292)-1</f>
        <v>0</v>
      </c>
      <c r="K292" s="44">
        <f t="shared" si="19"/>
        <v>-0.2305364675344361</v>
      </c>
    </row>
    <row r="293" spans="1:11" x14ac:dyDescent="0.25">
      <c r="A293" s="1">
        <v>40968</v>
      </c>
      <c r="B293" s="3">
        <v>33.664597000000001</v>
      </c>
      <c r="C293" s="11">
        <f t="shared" si="17"/>
        <v>-1.8362992527336201E-3</v>
      </c>
      <c r="D293" s="3">
        <v>64.410004000000001</v>
      </c>
      <c r="E293" s="58">
        <f t="shared" si="16"/>
        <v>10644.100039999999</v>
      </c>
      <c r="F293" s="11">
        <f t="shared" si="18"/>
        <v>-2.7237062159974858E-4</v>
      </c>
      <c r="G293" s="11">
        <f>B293/MAX($B$2:B293)-1</f>
        <v>-9.5985617876051865E-2</v>
      </c>
      <c r="H293" s="11">
        <f>E293/MAX($E$2:E293)-1</f>
        <v>-2.7237062159979342E-4</v>
      </c>
      <c r="K293" s="44">
        <f t="shared" si="19"/>
        <v>-0.2579580965941507</v>
      </c>
    </row>
    <row r="294" spans="1:11" x14ac:dyDescent="0.25">
      <c r="A294" s="1">
        <v>40969</v>
      </c>
      <c r="B294" s="3">
        <v>33.744224000000003</v>
      </c>
      <c r="C294" s="11">
        <f t="shared" si="17"/>
        <v>2.3653038234796664E-3</v>
      </c>
      <c r="D294" s="3">
        <v>64.919998000000007</v>
      </c>
      <c r="E294" s="58">
        <f t="shared" si="16"/>
        <v>10649.199979999999</v>
      </c>
      <c r="F294" s="11">
        <f t="shared" si="18"/>
        <v>4.7913303903897363E-4</v>
      </c>
      <c r="G294" s="11">
        <f>B294/MAX($B$2:B294)-1</f>
        <v>-9.3847349201533481E-2</v>
      </c>
      <c r="H294" s="11">
        <f>E294/MAX($E$2:E294)-1</f>
        <v>0</v>
      </c>
      <c r="K294" s="44">
        <f t="shared" si="19"/>
        <v>-0.28372444030567268</v>
      </c>
    </row>
    <row r="295" spans="1:11" x14ac:dyDescent="0.25">
      <c r="A295" s="1">
        <v>40970</v>
      </c>
      <c r="B295" s="3">
        <v>33.44341</v>
      </c>
      <c r="C295" s="11">
        <f t="shared" si="17"/>
        <v>-8.9145330471965389E-3</v>
      </c>
      <c r="D295" s="3">
        <v>64.870002999999997</v>
      </c>
      <c r="E295" s="58">
        <f t="shared" si="16"/>
        <v>10648.70003</v>
      </c>
      <c r="F295" s="11">
        <f t="shared" si="18"/>
        <v>-4.6947188609321632E-5</v>
      </c>
      <c r="G295" s="11">
        <f>B295/MAX($B$2:B295)-1</f>
        <v>-0.10192527695288112</v>
      </c>
      <c r="H295" s="11">
        <f>E295/MAX($E$2:E295)-1</f>
        <v>-4.6947188609314239E-5</v>
      </c>
      <c r="K295" s="44">
        <f t="shared" si="19"/>
        <v>-0.25891626767939829</v>
      </c>
    </row>
    <row r="296" spans="1:11" x14ac:dyDescent="0.25">
      <c r="A296" s="1">
        <v>40973</v>
      </c>
      <c r="B296" s="3">
        <v>33.496496</v>
      </c>
      <c r="C296" s="11">
        <f t="shared" si="17"/>
        <v>1.5873381332824736E-3</v>
      </c>
      <c r="D296" s="3">
        <v>64.199996999999996</v>
      </c>
      <c r="E296" s="58">
        <f t="shared" si="16"/>
        <v>10641.999970000001</v>
      </c>
      <c r="F296" s="11">
        <f t="shared" si="18"/>
        <v>-6.2919041583700357E-4</v>
      </c>
      <c r="G296" s="11">
        <f>B296/MAX($B$2:B296)-1</f>
        <v>-0.10049972869845136</v>
      </c>
      <c r="H296" s="11">
        <f>E296/MAX($E$2:E296)-1</f>
        <v>-6.7610806572515614E-4</v>
      </c>
      <c r="K296" s="44">
        <f t="shared" si="19"/>
        <v>-0.13726339699937068</v>
      </c>
    </row>
    <row r="297" spans="1:11" x14ac:dyDescent="0.25">
      <c r="A297" s="1">
        <v>40974</v>
      </c>
      <c r="B297" s="3">
        <v>33.496496</v>
      </c>
      <c r="C297" s="11">
        <f t="shared" si="17"/>
        <v>0</v>
      </c>
      <c r="D297" s="3">
        <v>63.57</v>
      </c>
      <c r="E297" s="58">
        <f t="shared" si="16"/>
        <v>10635.7</v>
      </c>
      <c r="F297" s="11">
        <f t="shared" si="18"/>
        <v>-5.9199116874269543E-4</v>
      </c>
      <c r="G297" s="11">
        <f>B297/MAX($B$2:B297)-1</f>
        <v>-0.10049972869845136</v>
      </c>
      <c r="H297" s="11">
        <f>E297/MAX($E$2:E297)-1</f>
        <v>-1.2676989844638831E-3</v>
      </c>
      <c r="K297" s="44">
        <f t="shared" si="19"/>
        <v>-0.17914935997026701</v>
      </c>
    </row>
    <row r="298" spans="1:11" x14ac:dyDescent="0.25">
      <c r="A298" s="1">
        <v>40975</v>
      </c>
      <c r="B298" s="3">
        <v>33.337240999999999</v>
      </c>
      <c r="C298" s="11">
        <f t="shared" si="17"/>
        <v>-4.7543778907501756E-3</v>
      </c>
      <c r="D298" s="3">
        <v>64.059997999999993</v>
      </c>
      <c r="E298" s="58">
        <f t="shared" si="16"/>
        <v>10640.599979999999</v>
      </c>
      <c r="F298" s="11">
        <f t="shared" si="18"/>
        <v>4.6071062553459783E-4</v>
      </c>
      <c r="G298" s="11">
        <f>B298/MAX($B$2:B298)-1</f>
        <v>-0.10477629290105128</v>
      </c>
      <c r="H298" s="11">
        <f>E298/MAX($E$2:E298)-1</f>
        <v>-8.0757240132134367E-4</v>
      </c>
      <c r="K298" s="44">
        <f t="shared" si="19"/>
        <v>-0.17681333078216768</v>
      </c>
    </row>
    <row r="299" spans="1:11" x14ac:dyDescent="0.25">
      <c r="A299" s="1">
        <v>40976</v>
      </c>
      <c r="B299" s="3">
        <v>33.354937</v>
      </c>
      <c r="C299" s="11">
        <f t="shared" si="17"/>
        <v>5.3081777223258587E-4</v>
      </c>
      <c r="D299" s="3">
        <v>64.75</v>
      </c>
      <c r="E299" s="58">
        <f t="shared" si="16"/>
        <v>10647.5</v>
      </c>
      <c r="F299" s="11">
        <f t="shared" si="18"/>
        <v>6.484615541388814E-4</v>
      </c>
      <c r="G299" s="11">
        <f>B299/MAX($B$2:B299)-1</f>
        <v>-0.10430109224719919</v>
      </c>
      <c r="H299" s="11">
        <f>E299/MAX($E$2:E299)-1</f>
        <v>-1.5963452683698254E-4</v>
      </c>
      <c r="K299" s="44">
        <f t="shared" si="19"/>
        <v>-0.17645457739713591</v>
      </c>
    </row>
    <row r="300" spans="1:11" x14ac:dyDescent="0.25">
      <c r="A300" s="1">
        <v>40977</v>
      </c>
      <c r="B300" s="3">
        <v>33.699987</v>
      </c>
      <c r="C300" s="11">
        <f t="shared" si="17"/>
        <v>1.0344795434630877E-2</v>
      </c>
      <c r="D300" s="3">
        <v>65.019997000000004</v>
      </c>
      <c r="E300" s="58">
        <f t="shared" si="16"/>
        <v>10650.19997</v>
      </c>
      <c r="F300" s="11">
        <f t="shared" si="18"/>
        <v>2.5357783517254441E-4</v>
      </c>
      <c r="G300" s="11">
        <f>B300/MAX($B$2:B300)-1</f>
        <v>-9.5035270275474093E-2</v>
      </c>
      <c r="H300" s="11">
        <f>E300/MAX($E$2:E300)-1</f>
        <v>0</v>
      </c>
      <c r="K300" s="44">
        <f t="shared" si="19"/>
        <v>-0.15774020989418325</v>
      </c>
    </row>
    <row r="301" spans="1:11" x14ac:dyDescent="0.25">
      <c r="A301" s="1">
        <v>40980</v>
      </c>
      <c r="B301" s="3">
        <v>34.089274000000003</v>
      </c>
      <c r="C301" s="11">
        <f t="shared" si="17"/>
        <v>1.1551547482792888E-2</v>
      </c>
      <c r="D301" s="3">
        <v>65.050003000000004</v>
      </c>
      <c r="E301" s="58">
        <f t="shared" si="16"/>
        <v>10650.500029999999</v>
      </c>
      <c r="F301" s="11">
        <f t="shared" si="18"/>
        <v>2.8174118875213541E-5</v>
      </c>
      <c r="G301" s="11">
        <f>B301/MAX($B$2:B301)-1</f>
        <v>-8.4581527229808495E-2</v>
      </c>
      <c r="H301" s="11">
        <f>E301/MAX($E$2:E301)-1</f>
        <v>0</v>
      </c>
      <c r="K301" s="44">
        <f t="shared" si="19"/>
        <v>-5.034585839895344E-2</v>
      </c>
    </row>
    <row r="302" spans="1:11" x14ac:dyDescent="0.25">
      <c r="A302" s="1">
        <v>40981</v>
      </c>
      <c r="B302" s="3">
        <v>34.443173999999999</v>
      </c>
      <c r="C302" s="11">
        <f t="shared" si="17"/>
        <v>1.0381564594188654E-2</v>
      </c>
      <c r="D302" s="3">
        <v>66.260002</v>
      </c>
      <c r="E302" s="58">
        <f t="shared" si="16"/>
        <v>10662.60002</v>
      </c>
      <c r="F302" s="11">
        <f t="shared" si="18"/>
        <v>1.136095954736185E-3</v>
      </c>
      <c r="G302" s="11">
        <f>B302/MAX($B$2:B302)-1</f>
        <v>-7.5078051224031217E-2</v>
      </c>
      <c r="H302" s="11">
        <f>E302/MAX($E$2:E302)-1</f>
        <v>0</v>
      </c>
      <c r="K302" s="44">
        <f t="shared" si="19"/>
        <v>-8.9833661166271658E-2</v>
      </c>
    </row>
    <row r="303" spans="1:11" x14ac:dyDescent="0.25">
      <c r="A303" s="1">
        <v>40982</v>
      </c>
      <c r="B303" s="3">
        <v>34.195445999999997</v>
      </c>
      <c r="C303" s="11">
        <f t="shared" si="17"/>
        <v>-7.1923685081985234E-3</v>
      </c>
      <c r="D303" s="3">
        <v>66.489998</v>
      </c>
      <c r="E303" s="58">
        <f t="shared" si="16"/>
        <v>10664.89998</v>
      </c>
      <c r="F303" s="11">
        <f t="shared" si="18"/>
        <v>2.1570348654982962E-4</v>
      </c>
      <c r="G303" s="11">
        <f>B303/MAX($B$2:B303)-1</f>
        <v>-8.1730430720949099E-2</v>
      </c>
      <c r="H303" s="11">
        <f>E303/MAX($E$2:E303)-1</f>
        <v>0</v>
      </c>
      <c r="K303" s="44">
        <f t="shared" si="19"/>
        <v>6.2828389783807073E-2</v>
      </c>
    </row>
    <row r="304" spans="1:11" x14ac:dyDescent="0.25">
      <c r="A304" s="1">
        <v>40983</v>
      </c>
      <c r="B304" s="3">
        <v>34.320408999999998</v>
      </c>
      <c r="C304" s="11">
        <f t="shared" si="17"/>
        <v>3.6543754978367897E-3</v>
      </c>
      <c r="D304" s="3">
        <v>66.680000000000007</v>
      </c>
      <c r="E304" s="58">
        <f t="shared" si="16"/>
        <v>10666.8</v>
      </c>
      <c r="F304" s="11">
        <f t="shared" si="18"/>
        <v>1.7815638248481078E-4</v>
      </c>
      <c r="G304" s="11">
        <f>B304/MAX($B$2:B304)-1</f>
        <v>-7.8374728906566604E-2</v>
      </c>
      <c r="H304" s="11">
        <f>E304/MAX($E$2:E304)-1</f>
        <v>0</v>
      </c>
      <c r="K304" s="44">
        <f t="shared" si="19"/>
        <v>0.28727864294756011</v>
      </c>
    </row>
    <row r="305" spans="1:11" x14ac:dyDescent="0.25">
      <c r="A305" s="1">
        <v>40984</v>
      </c>
      <c r="B305" s="3">
        <v>34.409666999999999</v>
      </c>
      <c r="C305" s="11">
        <f t="shared" si="17"/>
        <v>2.6007265822502569E-3</v>
      </c>
      <c r="D305" s="3">
        <v>66.519997000000004</v>
      </c>
      <c r="E305" s="58">
        <f t="shared" si="16"/>
        <v>10665.19997</v>
      </c>
      <c r="F305" s="11">
        <f t="shared" si="18"/>
        <v>-1.5000093748824447E-4</v>
      </c>
      <c r="G305" s="11">
        <f>B305/MAX($B$2:B305)-1</f>
        <v>-7.5977833565160302E-2</v>
      </c>
      <c r="H305" s="11">
        <f>E305/MAX($E$2:E305)-1</f>
        <v>-1.5000093748829268E-4</v>
      </c>
      <c r="K305" s="44">
        <f t="shared" si="19"/>
        <v>0.25496184524790155</v>
      </c>
    </row>
    <row r="306" spans="1:11" x14ac:dyDescent="0.25">
      <c r="A306" s="1">
        <v>40987</v>
      </c>
      <c r="B306" s="3">
        <v>34.507854000000002</v>
      </c>
      <c r="C306" s="11">
        <f t="shared" si="17"/>
        <v>2.8534713805862437E-3</v>
      </c>
      <c r="D306" s="3">
        <v>66.989998</v>
      </c>
      <c r="E306" s="58">
        <f t="shared" si="16"/>
        <v>10669.89998</v>
      </c>
      <c r="F306" s="11">
        <f t="shared" si="18"/>
        <v>4.4068653313778184E-4</v>
      </c>
      <c r="G306" s="11">
        <f>B306/MAX($B$2:B306)-1</f>
        <v>-7.334116275821112E-2</v>
      </c>
      <c r="H306" s="11">
        <f>E306/MAX($E$2:E306)-1</f>
        <v>0</v>
      </c>
      <c r="K306" s="44">
        <f t="shared" si="19"/>
        <v>0.18135388155212287</v>
      </c>
    </row>
    <row r="307" spans="1:11" x14ac:dyDescent="0.25">
      <c r="A307" s="1">
        <v>40988</v>
      </c>
      <c r="B307" s="3">
        <v>34.257927000000002</v>
      </c>
      <c r="C307" s="11">
        <f t="shared" si="17"/>
        <v>-7.242612073181936E-3</v>
      </c>
      <c r="D307" s="3">
        <v>67.110000999999997</v>
      </c>
      <c r="E307" s="58">
        <f t="shared" si="16"/>
        <v>10671.10001</v>
      </c>
      <c r="F307" s="11">
        <f t="shared" si="18"/>
        <v>1.1246872062993506E-4</v>
      </c>
      <c r="G307" s="11">
        <f>B307/MAX($B$2:B307)-1</f>
        <v>-8.005259324053926E-2</v>
      </c>
      <c r="H307" s="11">
        <f>E307/MAX($E$2:E307)-1</f>
        <v>0</v>
      </c>
      <c r="K307" s="44">
        <f t="shared" si="19"/>
        <v>0.20594948429348803</v>
      </c>
    </row>
    <row r="308" spans="1:11" x14ac:dyDescent="0.25">
      <c r="A308" s="1">
        <v>40989</v>
      </c>
      <c r="B308" s="3">
        <v>34.454296999999997</v>
      </c>
      <c r="C308" s="11">
        <f t="shared" si="17"/>
        <v>5.7321039886620868E-3</v>
      </c>
      <c r="D308" s="3">
        <v>67.120002999999997</v>
      </c>
      <c r="E308" s="58">
        <f t="shared" si="16"/>
        <v>10671.20003</v>
      </c>
      <c r="F308" s="11">
        <f t="shared" si="18"/>
        <v>9.3729793466586157E-6</v>
      </c>
      <c r="G308" s="11">
        <f>B308/MAX($B$2:B308)-1</f>
        <v>-7.4779359040894056E-2</v>
      </c>
      <c r="H308" s="11">
        <f>E308/MAX($E$2:E308)-1</f>
        <v>0</v>
      </c>
      <c r="K308" s="44">
        <f t="shared" si="19"/>
        <v>0.14826720231243232</v>
      </c>
    </row>
    <row r="309" spans="1:11" x14ac:dyDescent="0.25">
      <c r="A309" s="1">
        <v>40990</v>
      </c>
      <c r="B309" s="3">
        <v>34.766708000000001</v>
      </c>
      <c r="C309" s="11">
        <f t="shared" si="17"/>
        <v>9.0674031166563772E-3</v>
      </c>
      <c r="D309" s="3">
        <v>66.980002999999996</v>
      </c>
      <c r="E309" s="58">
        <f t="shared" si="16"/>
        <v>10669.80003</v>
      </c>
      <c r="F309" s="11">
        <f t="shared" si="18"/>
        <v>-1.3119424207809889E-4</v>
      </c>
      <c r="G309" s="11">
        <f>B309/MAX($B$2:B309)-1</f>
        <v>-6.6390010517466624E-2</v>
      </c>
      <c r="H309" s="11">
        <f>E309/MAX($E$2:E309)-1</f>
        <v>-1.3119424207808095E-4</v>
      </c>
      <c r="K309" s="44">
        <f t="shared" si="19"/>
        <v>0.12681631959728912</v>
      </c>
    </row>
    <row r="310" spans="1:11" x14ac:dyDescent="0.25">
      <c r="A310" s="1">
        <v>40991</v>
      </c>
      <c r="B310" s="3">
        <v>34.60604</v>
      </c>
      <c r="C310" s="11">
        <f t="shared" si="17"/>
        <v>-4.6213176122398801E-3</v>
      </c>
      <c r="D310" s="3">
        <v>66.940002000000007</v>
      </c>
      <c r="E310" s="58">
        <f t="shared" si="16"/>
        <v>10669.400020000001</v>
      </c>
      <c r="F310" s="11">
        <f t="shared" si="18"/>
        <v>-3.7489924729112619E-5</v>
      </c>
      <c r="G310" s="11">
        <f>B310/MAX($B$2:B310)-1</f>
        <v>-7.0704518804825311E-2</v>
      </c>
      <c r="H310" s="11">
        <f>E310/MAX($E$2:E310)-1</f>
        <v>-1.6867924834496062E-4</v>
      </c>
      <c r="K310" s="44">
        <f t="shared" si="19"/>
        <v>8.2941902819604271E-2</v>
      </c>
    </row>
    <row r="311" spans="1:11" x14ac:dyDescent="0.25">
      <c r="A311" s="1">
        <v>40994</v>
      </c>
      <c r="B311" s="3">
        <v>34.597112000000003</v>
      </c>
      <c r="C311" s="11">
        <f t="shared" si="17"/>
        <v>-2.5798964573806716E-4</v>
      </c>
      <c r="D311" s="3">
        <v>68.110000999999997</v>
      </c>
      <c r="E311" s="58">
        <f t="shared" si="16"/>
        <v>10681.10001</v>
      </c>
      <c r="F311" s="11">
        <f t="shared" si="18"/>
        <v>1.0965930584725756E-3</v>
      </c>
      <c r="G311" s="11">
        <f>B311/MAX($B$2:B311)-1</f>
        <v>-7.0944267416804818E-2</v>
      </c>
      <c r="H311" s="11">
        <f>E311/MAX($E$2:E311)-1</f>
        <v>0</v>
      </c>
      <c r="K311" s="44">
        <f t="shared" si="19"/>
        <v>9.5994692903867987E-2</v>
      </c>
    </row>
    <row r="312" spans="1:11" x14ac:dyDescent="0.25">
      <c r="A312" s="1">
        <v>40995</v>
      </c>
      <c r="B312" s="3">
        <v>34.427520000000001</v>
      </c>
      <c r="C312" s="11">
        <f t="shared" si="17"/>
        <v>-4.9019120439879925E-3</v>
      </c>
      <c r="D312" s="3">
        <v>68.209998999999996</v>
      </c>
      <c r="E312" s="58">
        <f t="shared" si="16"/>
        <v>10682.099990000001</v>
      </c>
      <c r="F312" s="11">
        <f t="shared" si="18"/>
        <v>9.3621443396681124E-5</v>
      </c>
      <c r="G312" s="11">
        <f>B312/MAX($B$2:B312)-1</f>
        <v>-7.5498416901890519E-2</v>
      </c>
      <c r="H312" s="11">
        <f>E312/MAX($E$2:E312)-1</f>
        <v>0</v>
      </c>
      <c r="K312" s="44">
        <f t="shared" si="19"/>
        <v>0.1416811059921077</v>
      </c>
    </row>
    <row r="313" spans="1:11" x14ac:dyDescent="0.25">
      <c r="A313" s="1">
        <v>40996</v>
      </c>
      <c r="B313" s="3">
        <v>34.534630999999997</v>
      </c>
      <c r="C313" s="11">
        <f t="shared" si="17"/>
        <v>3.1112028981464881E-3</v>
      </c>
      <c r="D313" s="3">
        <v>67.940002000000007</v>
      </c>
      <c r="E313" s="58">
        <f t="shared" si="16"/>
        <v>10679.400020000001</v>
      </c>
      <c r="F313" s="11">
        <f t="shared" si="18"/>
        <v>-2.5275648070390943E-4</v>
      </c>
      <c r="G313" s="11">
        <f>B313/MAX($B$2:B313)-1</f>
        <v>-7.2622104897214657E-2</v>
      </c>
      <c r="H313" s="11">
        <f>E313/MAX($E$2:E313)-1</f>
        <v>-2.5275648070388623E-4</v>
      </c>
      <c r="K313" s="44">
        <f t="shared" si="19"/>
        <v>0.12563743805322594</v>
      </c>
    </row>
    <row r="314" spans="1:11" x14ac:dyDescent="0.25">
      <c r="A314" s="1">
        <v>40997</v>
      </c>
      <c r="B314" s="3">
        <v>35.480786000000002</v>
      </c>
      <c r="C314" s="11">
        <f t="shared" si="17"/>
        <v>2.7397281297142122E-2</v>
      </c>
      <c r="D314" s="3">
        <v>67.680000000000007</v>
      </c>
      <c r="E314" s="58">
        <f t="shared" si="16"/>
        <v>10676.8</v>
      </c>
      <c r="F314" s="11">
        <f t="shared" si="18"/>
        <v>-2.4346124268521195E-4</v>
      </c>
      <c r="G314" s="11">
        <f>B314/MAX($B$2:B314)-1</f>
        <v>-4.7214471836332095E-2</v>
      </c>
      <c r="H314" s="11">
        <f>E314/MAX($E$2:E314)-1</f>
        <v>-4.9615618698217734E-4</v>
      </c>
      <c r="K314" s="44">
        <f t="shared" si="19"/>
        <v>0.10251924455721304</v>
      </c>
    </row>
    <row r="315" spans="1:11" x14ac:dyDescent="0.25">
      <c r="A315" s="1">
        <v>40998</v>
      </c>
      <c r="B315" s="3">
        <v>35.891379999999998</v>
      </c>
      <c r="C315" s="11">
        <f t="shared" si="17"/>
        <v>1.1572291549572665E-2</v>
      </c>
      <c r="D315" s="3">
        <v>67.550003000000004</v>
      </c>
      <c r="E315" s="58">
        <f t="shared" si="16"/>
        <v>10675.500029999999</v>
      </c>
      <c r="F315" s="11">
        <f t="shared" si="18"/>
        <v>-1.2175651880713606E-4</v>
      </c>
      <c r="G315" s="11">
        <f>B315/MAX($B$2:B315)-1</f>
        <v>-3.618855992020853E-2</v>
      </c>
      <c r="H315" s="11">
        <f>E315/MAX($E$2:E315)-1</f>
        <v>-6.1785229553923404E-4</v>
      </c>
      <c r="K315" s="44">
        <f t="shared" si="19"/>
        <v>-9.0845669792686434E-2</v>
      </c>
    </row>
    <row r="316" spans="1:11" x14ac:dyDescent="0.25">
      <c r="A316" s="1">
        <v>41001</v>
      </c>
      <c r="B316" s="3">
        <v>36.257345999999998</v>
      </c>
      <c r="C316" s="11">
        <f t="shared" si="17"/>
        <v>1.0196487290263017E-2</v>
      </c>
      <c r="D316" s="3">
        <v>68.25</v>
      </c>
      <c r="E316" s="58">
        <f t="shared" si="16"/>
        <v>10682.5</v>
      </c>
      <c r="F316" s="11">
        <f t="shared" si="18"/>
        <v>6.5570418063131775E-4</v>
      </c>
      <c r="G316" s="11">
        <f>B316/MAX($B$2:B316)-1</f>
        <v>-2.6361068821224798E-2</v>
      </c>
      <c r="H316" s="11">
        <f>E316/MAX($E$2:E316)-1</f>
        <v>0</v>
      </c>
      <c r="K316" s="44">
        <f t="shared" si="19"/>
        <v>-0.14944802161476764</v>
      </c>
    </row>
    <row r="317" spans="1:11" x14ac:dyDescent="0.25">
      <c r="A317" s="1">
        <v>41002</v>
      </c>
      <c r="B317" s="3">
        <v>36.114530000000002</v>
      </c>
      <c r="C317" s="11">
        <f t="shared" si="17"/>
        <v>-3.9389535020019472E-3</v>
      </c>
      <c r="D317" s="3">
        <v>68.230002999999996</v>
      </c>
      <c r="E317" s="58">
        <f t="shared" si="16"/>
        <v>10682.30003</v>
      </c>
      <c r="F317" s="11">
        <f t="shared" si="18"/>
        <v>-1.8719400889273717E-5</v>
      </c>
      <c r="G317" s="11">
        <f>B317/MAX($B$2:B317)-1</f>
        <v>-3.0196187298876964E-2</v>
      </c>
      <c r="H317" s="11">
        <f>E317/MAX($E$2:E317)-1</f>
        <v>-1.8719400889266602E-5</v>
      </c>
      <c r="K317" s="44">
        <f t="shared" si="19"/>
        <v>-0.16181473787979872</v>
      </c>
    </row>
    <row r="318" spans="1:11" x14ac:dyDescent="0.25">
      <c r="A318" s="1">
        <v>41003</v>
      </c>
      <c r="B318" s="3">
        <v>35.971713999999999</v>
      </c>
      <c r="C318" s="11">
        <f t="shared" si="17"/>
        <v>-3.9545302126319619E-3</v>
      </c>
      <c r="D318" s="3">
        <v>67.300003000000004</v>
      </c>
      <c r="E318" s="58">
        <f t="shared" si="16"/>
        <v>10673.000029999999</v>
      </c>
      <c r="F318" s="11">
        <f t="shared" si="18"/>
        <v>-8.7059902585427489E-4</v>
      </c>
      <c r="G318" s="11">
        <f>B318/MAX($B$2:B318)-1</f>
        <v>-3.403130577652913E-2</v>
      </c>
      <c r="H318" s="11">
        <f>E318/MAX($E$2:E318)-1</f>
        <v>-8.8930212965132593E-4</v>
      </c>
      <c r="K318" s="44">
        <f t="shared" si="19"/>
        <v>-9.7938572705049784E-2</v>
      </c>
    </row>
    <row r="319" spans="1:11" x14ac:dyDescent="0.25">
      <c r="A319" s="1">
        <v>41004</v>
      </c>
      <c r="B319" s="3">
        <v>36.185940000000002</v>
      </c>
      <c r="C319" s="11">
        <f t="shared" si="17"/>
        <v>5.9554015135337614E-3</v>
      </c>
      <c r="D319" s="3">
        <v>67.720000999999996</v>
      </c>
      <c r="E319" s="58">
        <f t="shared" si="16"/>
        <v>10677.20001</v>
      </c>
      <c r="F319" s="11">
        <f t="shared" si="18"/>
        <v>3.9351447467401843E-4</v>
      </c>
      <c r="G319" s="11">
        <f>B319/MAX($B$2:B319)-1</f>
        <v>-2.8278574352924468E-2</v>
      </c>
      <c r="H319" s="11">
        <f>E319/MAX($E$2:E319)-1</f>
        <v>-4.9613760823774555E-4</v>
      </c>
      <c r="K319" s="44">
        <f t="shared" si="19"/>
        <v>5.3447045901688757E-2</v>
      </c>
    </row>
    <row r="320" spans="1:11" x14ac:dyDescent="0.25">
      <c r="A320" s="1">
        <v>41008</v>
      </c>
      <c r="B320" s="3">
        <v>35.498638</v>
      </c>
      <c r="C320" s="11">
        <f t="shared" si="17"/>
        <v>-1.8993620174023462E-2</v>
      </c>
      <c r="D320" s="3">
        <v>67.209998999999996</v>
      </c>
      <c r="E320" s="58">
        <f t="shared" si="16"/>
        <v>10672.099990000001</v>
      </c>
      <c r="F320" s="11">
        <f t="shared" si="18"/>
        <v>-4.7765519005200864E-4</v>
      </c>
      <c r="G320" s="11">
        <f>B320/MAX($B$2:B320)-1</f>
        <v>-4.6735082026625574E-2</v>
      </c>
      <c r="H320" s="11">
        <f>E320/MAX($E$2:E320)-1</f>
        <v>-9.735558155862245E-4</v>
      </c>
      <c r="K320" s="44">
        <f t="shared" si="19"/>
        <v>5.0286643310903927E-2</v>
      </c>
    </row>
    <row r="321" spans="1:11" x14ac:dyDescent="0.25">
      <c r="A321" s="1">
        <v>41009</v>
      </c>
      <c r="B321" s="3">
        <v>35.061264000000001</v>
      </c>
      <c r="C321" s="11">
        <f t="shared" si="17"/>
        <v>-1.232086707101265E-2</v>
      </c>
      <c r="D321" s="3">
        <v>66.129997000000003</v>
      </c>
      <c r="E321" s="58">
        <f t="shared" si="16"/>
        <v>10661.29997</v>
      </c>
      <c r="F321" s="11">
        <f t="shared" si="18"/>
        <v>-1.0119863953786461E-3</v>
      </c>
      <c r="G321" s="11">
        <f>B321/MAX($B$2:B321)-1</f>
        <v>-5.8480132364435389E-2</v>
      </c>
      <c r="H321" s="11">
        <f>E321/MAX($E$2:E321)-1</f>
        <v>-1.9845569857243062E-3</v>
      </c>
      <c r="K321" s="44">
        <f t="shared" si="19"/>
        <v>0.20290509037392751</v>
      </c>
    </row>
    <row r="322" spans="1:11" x14ac:dyDescent="0.25">
      <c r="A322" s="1">
        <v>41010</v>
      </c>
      <c r="B322" s="3">
        <v>35.23086</v>
      </c>
      <c r="C322" s="11">
        <f t="shared" si="17"/>
        <v>4.8371330822527822E-3</v>
      </c>
      <c r="D322" s="3">
        <v>66.449996999999996</v>
      </c>
      <c r="E322" s="58">
        <f t="shared" si="16"/>
        <v>10664.499970000001</v>
      </c>
      <c r="F322" s="11">
        <f t="shared" si="18"/>
        <v>3.0015101432332434E-4</v>
      </c>
      <c r="G322" s="11">
        <f>B322/MAX($B$2:B322)-1</f>
        <v>-5.3925875465097084E-2</v>
      </c>
      <c r="H322" s="11">
        <f>E322/MAX($E$2:E322)-1</f>
        <v>-1.6850016381931843E-3</v>
      </c>
      <c r="K322" s="44">
        <f t="shared" si="19"/>
        <v>0.256248739230376</v>
      </c>
    </row>
    <row r="323" spans="1:11" x14ac:dyDescent="0.25">
      <c r="A323" s="1">
        <v>41011</v>
      </c>
      <c r="B323" s="3">
        <v>34.936300000000003</v>
      </c>
      <c r="C323" s="11">
        <f t="shared" si="17"/>
        <v>-8.3608518213860537E-3</v>
      </c>
      <c r="D323" s="3">
        <v>67.209998999999996</v>
      </c>
      <c r="E323" s="58">
        <f t="shared" ref="E323:E386" si="20">10000+(10*D323)</f>
        <v>10672.099990000001</v>
      </c>
      <c r="F323" s="11">
        <f t="shared" si="18"/>
        <v>7.126466333517049E-4</v>
      </c>
      <c r="G323" s="11">
        <f>B323/MAX($B$2:B323)-1</f>
        <v>-6.1835861032380923E-2</v>
      </c>
      <c r="H323" s="11">
        <f>E323/MAX($E$2:E323)-1</f>
        <v>-9.735558155862245E-4</v>
      </c>
      <c r="K323" s="44">
        <f t="shared" si="19"/>
        <v>0.29260077269528983</v>
      </c>
    </row>
    <row r="324" spans="1:11" x14ac:dyDescent="0.25">
      <c r="A324" s="1">
        <v>41012</v>
      </c>
      <c r="B324" s="3">
        <v>35.043410999999999</v>
      </c>
      <c r="C324" s="11">
        <f t="shared" ref="C324:C387" si="21">(B324-B323)/B323</f>
        <v>3.0658942131821681E-3</v>
      </c>
      <c r="D324" s="3">
        <v>66.190002000000007</v>
      </c>
      <c r="E324" s="58">
        <f t="shared" si="20"/>
        <v>10661.900020000001</v>
      </c>
      <c r="F324" s="11">
        <f t="shared" ref="F324:F387" si="22">(E324-E323)/E323</f>
        <v>-9.557603479687474E-4</v>
      </c>
      <c r="G324" s="11">
        <f>B324/MAX($B$2:B324)-1</f>
        <v>-5.895954902770506E-2</v>
      </c>
      <c r="H324" s="11">
        <f>E324/MAX($E$2:E324)-1</f>
        <v>-1.9283856775098585E-3</v>
      </c>
      <c r="K324" s="44">
        <f t="shared" si="19"/>
        <v>0.19595182250914436</v>
      </c>
    </row>
    <row r="325" spans="1:11" x14ac:dyDescent="0.25">
      <c r="A325" s="1">
        <v>41015</v>
      </c>
      <c r="B325" s="3">
        <v>35.132672999999997</v>
      </c>
      <c r="C325" s="11">
        <f t="shared" si="21"/>
        <v>2.5471835489986393E-3</v>
      </c>
      <c r="D325" s="3">
        <v>65.449996999999996</v>
      </c>
      <c r="E325" s="58">
        <f t="shared" si="20"/>
        <v>10654.499970000001</v>
      </c>
      <c r="F325" s="11">
        <f t="shared" si="22"/>
        <v>-6.9406484642689341E-4</v>
      </c>
      <c r="G325" s="11">
        <f>B325/MAX($B$2:B325)-1</f>
        <v>-5.6562546272046155E-2</v>
      </c>
      <c r="H325" s="11">
        <f>E325/MAX($E$2:E325)-1</f>
        <v>-2.6211120992276626E-3</v>
      </c>
      <c r="K325" s="44">
        <f t="shared" si="19"/>
        <v>0.16286436224411105</v>
      </c>
    </row>
    <row r="326" spans="1:11" x14ac:dyDescent="0.25">
      <c r="A326" s="1">
        <v>41016</v>
      </c>
      <c r="B326" s="3">
        <v>35.775345000000002</v>
      </c>
      <c r="C326" s="11">
        <f t="shared" si="21"/>
        <v>1.8292715729315689E-2</v>
      </c>
      <c r="D326" s="3">
        <v>66.779999000000004</v>
      </c>
      <c r="E326" s="58">
        <f t="shared" si="20"/>
        <v>10667.79999</v>
      </c>
      <c r="F326" s="11">
        <f t="shared" si="22"/>
        <v>1.2483007215212153E-3</v>
      </c>
      <c r="G326" s="11">
        <f>B326/MAX($B$2:B326)-1</f>
        <v>-3.9304513122611295E-2</v>
      </c>
      <c r="H326" s="11">
        <f>E326/MAX($E$2:E326)-1</f>
        <v>-1.3760833138311002E-3</v>
      </c>
      <c r="K326" s="44">
        <f t="shared" si="19"/>
        <v>0.14222426642003949</v>
      </c>
    </row>
    <row r="327" spans="1:11" x14ac:dyDescent="0.25">
      <c r="A327" s="1">
        <v>41017</v>
      </c>
      <c r="B327" s="3">
        <v>36.052047999999999</v>
      </c>
      <c r="C327" s="11">
        <f t="shared" si="21"/>
        <v>7.7344607019162971E-3</v>
      </c>
      <c r="D327" s="3">
        <v>66.610000999999997</v>
      </c>
      <c r="E327" s="58">
        <f t="shared" si="20"/>
        <v>10666.10001</v>
      </c>
      <c r="F327" s="11">
        <f t="shared" si="22"/>
        <v>-1.593561935537764E-4</v>
      </c>
      <c r="G327" s="11">
        <f>B327/MAX($B$2:B327)-1</f>
        <v>-3.1874051632849842E-2</v>
      </c>
      <c r="H327" s="11">
        <f>E327/MAX($E$2:E327)-1</f>
        <v>-1.5352202199859777E-3</v>
      </c>
      <c r="K327" s="44">
        <f t="shared" si="19"/>
        <v>0.30309438752308121</v>
      </c>
    </row>
    <row r="328" spans="1:11" x14ac:dyDescent="0.25">
      <c r="A328" s="1">
        <v>41018</v>
      </c>
      <c r="B328" s="3">
        <v>36.150235000000002</v>
      </c>
      <c r="C328" s="11">
        <f t="shared" si="21"/>
        <v>2.7234791210752553E-3</v>
      </c>
      <c r="D328" s="3">
        <v>65.860000999999997</v>
      </c>
      <c r="E328" s="58">
        <f t="shared" si="20"/>
        <v>10658.60001</v>
      </c>
      <c r="F328" s="11">
        <f t="shared" si="22"/>
        <v>-7.0316235484088618E-4</v>
      </c>
      <c r="G328" s="11">
        <f>B328/MAX($B$2:B328)-1</f>
        <v>-2.9237380825900661E-2</v>
      </c>
      <c r="H328" s="11">
        <f>E328/MAX($E$2:E328)-1</f>
        <v>-2.2373030657617532E-3</v>
      </c>
      <c r="K328" s="44">
        <f t="shared" si="19"/>
        <v>0.29476282968031103</v>
      </c>
    </row>
    <row r="329" spans="1:11" x14ac:dyDescent="0.25">
      <c r="A329" s="1">
        <v>41019</v>
      </c>
      <c r="B329" s="3">
        <v>36.230569000000003</v>
      </c>
      <c r="C329" s="11">
        <f t="shared" si="21"/>
        <v>2.2222262178932051E-3</v>
      </c>
      <c r="D329" s="3">
        <v>65.680000000000007</v>
      </c>
      <c r="E329" s="58">
        <f t="shared" si="20"/>
        <v>10656.8</v>
      </c>
      <c r="F329" s="11">
        <f t="shared" si="22"/>
        <v>-1.6887865182219544E-4</v>
      </c>
      <c r="G329" s="11">
        <f>B329/MAX($B$2:B329)-1</f>
        <v>-2.7080126682221373E-2</v>
      </c>
      <c r="H329" s="11">
        <f>E329/MAX($E$2:E329)-1</f>
        <v>-2.4058038848584484E-3</v>
      </c>
      <c r="K329" s="44">
        <f t="shared" si="19"/>
        <v>0.29238416067655204</v>
      </c>
    </row>
    <row r="330" spans="1:11" x14ac:dyDescent="0.25">
      <c r="A330" s="1">
        <v>41022</v>
      </c>
      <c r="B330" s="3">
        <v>35.668230999999999</v>
      </c>
      <c r="C330" s="11">
        <f t="shared" si="21"/>
        <v>-1.5521092147352252E-2</v>
      </c>
      <c r="D330" s="3">
        <v>65.080001999999993</v>
      </c>
      <c r="E330" s="58">
        <f t="shared" si="20"/>
        <v>10650.800020000001</v>
      </c>
      <c r="F330" s="11">
        <f t="shared" si="22"/>
        <v>-5.63018917498563E-4</v>
      </c>
      <c r="G330" s="11">
        <f>B330/MAX($B$2:B330)-1</f>
        <v>-4.2180905687976833E-2</v>
      </c>
      <c r="H330" s="11">
        <f>E330/MAX($E$2:E330)-1</f>
        <v>-2.9674682892580906E-3</v>
      </c>
      <c r="K330" s="44">
        <f t="shared" si="19"/>
        <v>0.29684375446171668</v>
      </c>
    </row>
    <row r="331" spans="1:11" x14ac:dyDescent="0.25">
      <c r="A331" s="1">
        <v>41023</v>
      </c>
      <c r="B331" s="3">
        <v>35.989567000000001</v>
      </c>
      <c r="C331" s="11">
        <f t="shared" si="21"/>
        <v>9.0090254265764481E-3</v>
      </c>
      <c r="D331" s="3">
        <v>64.730002999999996</v>
      </c>
      <c r="E331" s="58">
        <f t="shared" si="20"/>
        <v>10647.30003</v>
      </c>
      <c r="F331" s="11">
        <f t="shared" si="22"/>
        <v>-3.2861287353325527E-4</v>
      </c>
      <c r="G331" s="11">
        <f>B331/MAX($B$2:B331)-1</f>
        <v>-3.3551889113259459E-2</v>
      </c>
      <c r="H331" s="11">
        <f>E331/MAX($E$2:E331)-1</f>
        <v>-3.2951060145096633E-3</v>
      </c>
      <c r="K331" s="44">
        <f t="shared" si="19"/>
        <v>0.38789881744597149</v>
      </c>
    </row>
    <row r="332" spans="1:11" x14ac:dyDescent="0.25">
      <c r="A332" s="1">
        <v>41024</v>
      </c>
      <c r="B332" s="3">
        <v>35.088043999999996</v>
      </c>
      <c r="C332" s="11">
        <f t="shared" si="21"/>
        <v>-2.5049565058673933E-2</v>
      </c>
      <c r="D332" s="3">
        <v>66.449996999999996</v>
      </c>
      <c r="E332" s="58">
        <f t="shared" si="20"/>
        <v>10664.499970000001</v>
      </c>
      <c r="F332" s="11">
        <f t="shared" si="22"/>
        <v>1.615427380794906E-3</v>
      </c>
      <c r="G332" s="11">
        <f>B332/MAX($B$2:B332)-1</f>
        <v>-5.7760993942749361E-2</v>
      </c>
      <c r="H332" s="11">
        <f>E332/MAX($E$2:E332)-1</f>
        <v>-1.6850016381931843E-3</v>
      </c>
      <c r="K332" s="44">
        <f t="shared" si="19"/>
        <v>0.39363335808003286</v>
      </c>
    </row>
    <row r="333" spans="1:11" x14ac:dyDescent="0.25">
      <c r="A333" s="1">
        <v>41025</v>
      </c>
      <c r="B333" s="3">
        <v>35.445081000000002</v>
      </c>
      <c r="C333" s="11">
        <f t="shared" si="21"/>
        <v>1.0175460336290203E-2</v>
      </c>
      <c r="D333" s="3">
        <v>66.839995999999999</v>
      </c>
      <c r="E333" s="58">
        <f t="shared" si="20"/>
        <v>10668.399960000001</v>
      </c>
      <c r="F333" s="11">
        <f t="shared" si="22"/>
        <v>3.6569834600504842E-4</v>
      </c>
      <c r="G333" s="11">
        <f>B333/MAX($B$2:B333)-1</f>
        <v>-4.8173278309308287E-2</v>
      </c>
      <c r="H333" s="11">
        <f>E333/MAX($E$2:E333)-1</f>
        <v>-1.3199194945002768E-3</v>
      </c>
      <c r="K333" s="44">
        <f t="shared" si="19"/>
        <v>1.5796180150844167E-2</v>
      </c>
    </row>
    <row r="334" spans="1:11" x14ac:dyDescent="0.25">
      <c r="A334" s="1">
        <v>41026</v>
      </c>
      <c r="B334" s="3">
        <v>35.445081000000002</v>
      </c>
      <c r="C334" s="11">
        <f t="shared" si="21"/>
        <v>0</v>
      </c>
      <c r="D334" s="3">
        <v>67.239998</v>
      </c>
      <c r="E334" s="58">
        <f t="shared" si="20"/>
        <v>10672.39998</v>
      </c>
      <c r="F334" s="11">
        <f t="shared" si="22"/>
        <v>3.7494094850184964E-4</v>
      </c>
      <c r="G334" s="11">
        <f>B334/MAX($B$2:B334)-1</f>
        <v>-4.8173278309308287E-2</v>
      </c>
      <c r="H334" s="11">
        <f>E334/MAX($E$2:E334)-1</f>
        <v>-9.4547343786566262E-4</v>
      </c>
      <c r="K334" s="44">
        <f t="shared" si="19"/>
        <v>7.715857345668399E-2</v>
      </c>
    </row>
    <row r="335" spans="1:11" x14ac:dyDescent="0.25">
      <c r="A335" s="1">
        <v>41029</v>
      </c>
      <c r="B335" s="3">
        <v>36.221643999999998</v>
      </c>
      <c r="C335" s="11">
        <f t="shared" si="21"/>
        <v>2.1908907472943731E-2</v>
      </c>
      <c r="D335" s="3">
        <v>66.760002</v>
      </c>
      <c r="E335" s="58">
        <f t="shared" si="20"/>
        <v>10667.60002</v>
      </c>
      <c r="F335" s="11">
        <f t="shared" si="22"/>
        <v>-4.4975450779537619E-4</v>
      </c>
      <c r="G335" s="11">
        <f>B335/MAX($B$2:B335)-1</f>
        <v>-2.7319794733511538E-2</v>
      </c>
      <c r="H335" s="11">
        <f>E335/MAX($E$2:E335)-1</f>
        <v>-1.3948027147203668E-3</v>
      </c>
      <c r="K335" s="44">
        <f t="shared" si="19"/>
        <v>8.7135635805863698E-2</v>
      </c>
    </row>
    <row r="336" spans="1:11" x14ac:dyDescent="0.25">
      <c r="A336" s="1">
        <v>41030</v>
      </c>
      <c r="B336" s="3">
        <v>36.168087</v>
      </c>
      <c r="C336" s="11">
        <f t="shared" si="21"/>
        <v>-1.4785910876932548E-3</v>
      </c>
      <c r="D336" s="3">
        <v>66.870002999999997</v>
      </c>
      <c r="E336" s="58">
        <f t="shared" si="20"/>
        <v>10668.70003</v>
      </c>
      <c r="F336" s="11">
        <f t="shared" si="22"/>
        <v>1.0311691457664076E-4</v>
      </c>
      <c r="G336" s="11">
        <f>B336/MAX($B$2:B336)-1</f>
        <v>-2.8757991016194251E-2</v>
      </c>
      <c r="H336" s="11">
        <f>E336/MAX($E$2:E336)-1</f>
        <v>-1.2918296278960906E-3</v>
      </c>
      <c r="K336" s="44">
        <f t="shared" si="19"/>
        <v>-2.0615792244818503E-2</v>
      </c>
    </row>
    <row r="337" spans="1:11" x14ac:dyDescent="0.25">
      <c r="A337" s="1">
        <v>41031</v>
      </c>
      <c r="B337" s="3">
        <v>36.882165000000001</v>
      </c>
      <c r="C337" s="11">
        <f t="shared" si="21"/>
        <v>1.9743316808544523E-2</v>
      </c>
      <c r="D337" s="3">
        <v>67.059997999999993</v>
      </c>
      <c r="E337" s="58">
        <f t="shared" si="20"/>
        <v>10670.599979999999</v>
      </c>
      <c r="F337" s="11">
        <f t="shared" si="22"/>
        <v>1.7808636428585389E-4</v>
      </c>
      <c r="G337" s="11">
        <f>B337/MAX($B$2:B337)-1</f>
        <v>-9.5824523350597213E-3</v>
      </c>
      <c r="H337" s="11">
        <f>E337/MAX($E$2:E337)-1</f>
        <v>-1.1139733208519464E-3</v>
      </c>
      <c r="K337" s="44">
        <f t="shared" si="19"/>
        <v>-2.1042572593000807E-2</v>
      </c>
    </row>
    <row r="338" spans="1:11" x14ac:dyDescent="0.25">
      <c r="A338" s="1">
        <v>41032</v>
      </c>
      <c r="B338" s="3">
        <v>35.802121999999997</v>
      </c>
      <c r="C338" s="11">
        <f t="shared" si="21"/>
        <v>-2.9283611740254494E-2</v>
      </c>
      <c r="D338" s="3">
        <v>66.349997999999999</v>
      </c>
      <c r="E338" s="58">
        <f t="shared" si="20"/>
        <v>10663.499980000001</v>
      </c>
      <c r="F338" s="11">
        <f t="shared" si="22"/>
        <v>-6.6537964250427701E-4</v>
      </c>
      <c r="G338" s="11">
        <f>B338/MAX($B$2:B338)-1</f>
        <v>-3.8585455261614832E-2</v>
      </c>
      <c r="H338" s="11">
        <f>E338/MAX($E$2:E338)-1</f>
        <v>-1.7786117481862762E-3</v>
      </c>
      <c r="K338" s="44">
        <f t="shared" si="19"/>
        <v>-1.9308788358899903E-2</v>
      </c>
    </row>
    <row r="339" spans="1:11" x14ac:dyDescent="0.25">
      <c r="A339" s="1">
        <v>41033</v>
      </c>
      <c r="B339" s="3">
        <v>35.632525999999999</v>
      </c>
      <c r="C339" s="11">
        <f t="shared" si="21"/>
        <v>-4.7370376538015966E-3</v>
      </c>
      <c r="D339" s="3">
        <v>64.699996999999996</v>
      </c>
      <c r="E339" s="58">
        <f t="shared" si="20"/>
        <v>10646.999970000001</v>
      </c>
      <c r="F339" s="11">
        <f t="shared" si="22"/>
        <v>-1.5473353055700711E-3</v>
      </c>
      <c r="G339" s="11">
        <f>B339/MAX($B$2:B339)-1</f>
        <v>-4.3139712160953025E-2</v>
      </c>
      <c r="H339" s="11">
        <f>E339/MAX($E$2:E339)-1</f>
        <v>-3.3231949450034381E-3</v>
      </c>
      <c r="K339" s="44">
        <f t="shared" si="19"/>
        <v>6.9694796969407391E-2</v>
      </c>
    </row>
    <row r="340" spans="1:11" x14ac:dyDescent="0.25">
      <c r="A340" s="1">
        <v>41036</v>
      </c>
      <c r="B340" s="3">
        <v>35.543267999999998</v>
      </c>
      <c r="C340" s="11">
        <f t="shared" si="21"/>
        <v>-2.5049585314271842E-3</v>
      </c>
      <c r="D340" s="3">
        <v>64.760002</v>
      </c>
      <c r="E340" s="58">
        <f t="shared" si="20"/>
        <v>10647.60002</v>
      </c>
      <c r="F340" s="11">
        <f t="shared" si="22"/>
        <v>5.6358598825007855E-5</v>
      </c>
      <c r="G340" s="11">
        <f>B340/MAX($B$2:B340)-1</f>
        <v>-4.5536607502359328E-2</v>
      </c>
      <c r="H340" s="11">
        <f>E340/MAX($E$2:E340)-1</f>
        <v>-3.2670236367891015E-3</v>
      </c>
      <c r="K340" s="44">
        <f t="shared" si="19"/>
        <v>6.3909524381183136E-2</v>
      </c>
    </row>
    <row r="341" spans="1:11" x14ac:dyDescent="0.25">
      <c r="A341" s="1">
        <v>41037</v>
      </c>
      <c r="B341" s="3">
        <v>36.230569000000003</v>
      </c>
      <c r="C341" s="11">
        <f t="shared" si="21"/>
        <v>1.9337023258525498E-2</v>
      </c>
      <c r="D341" s="3">
        <v>64.519997000000004</v>
      </c>
      <c r="E341" s="58">
        <f t="shared" si="20"/>
        <v>10645.19997</v>
      </c>
      <c r="F341" s="11">
        <f t="shared" si="22"/>
        <v>-2.2540760316804164E-4</v>
      </c>
      <c r="G341" s="11">
        <f>B341/MAX($B$2:B341)-1</f>
        <v>-2.7080126682221373E-2</v>
      </c>
      <c r="H341" s="11">
        <f>E341/MAX($E$2:E341)-1</f>
        <v>-3.491694827989722E-3</v>
      </c>
      <c r="K341" s="44">
        <f t="shared" si="19"/>
        <v>1.9219340019035083E-3</v>
      </c>
    </row>
    <row r="342" spans="1:11" x14ac:dyDescent="0.25">
      <c r="A342" s="1">
        <v>41038</v>
      </c>
      <c r="B342" s="3">
        <v>36.551904999999998</v>
      </c>
      <c r="C342" s="11">
        <f t="shared" si="21"/>
        <v>8.8691955127725205E-3</v>
      </c>
      <c r="D342" s="3">
        <v>64.319999999999993</v>
      </c>
      <c r="E342" s="58">
        <f t="shared" si="20"/>
        <v>10643.2</v>
      </c>
      <c r="F342" s="11">
        <f t="shared" si="22"/>
        <v>-1.8787528704347476E-4</v>
      </c>
      <c r="G342" s="11">
        <f>B342/MAX($B$2:B342)-1</f>
        <v>-1.845111010750411E-2</v>
      </c>
      <c r="H342" s="11">
        <f>E342/MAX($E$2:E342)-1</f>
        <v>-3.6789141118651614E-3</v>
      </c>
      <c r="K342" s="44">
        <f t="shared" si="19"/>
        <v>-1.8896922274670346E-2</v>
      </c>
    </row>
    <row r="343" spans="1:11" x14ac:dyDescent="0.25">
      <c r="A343" s="1">
        <v>41039</v>
      </c>
      <c r="B343" s="3">
        <v>36.757201999999999</v>
      </c>
      <c r="C343" s="11">
        <f t="shared" si="21"/>
        <v>5.6165882462214109E-3</v>
      </c>
      <c r="D343" s="3">
        <v>64.190002000000007</v>
      </c>
      <c r="E343" s="58">
        <f t="shared" si="20"/>
        <v>10641.900020000001</v>
      </c>
      <c r="F343" s="11">
        <f t="shared" si="22"/>
        <v>-1.2214183704147038E-4</v>
      </c>
      <c r="G343" s="11">
        <f>B343/MAX($B$2:B343)-1</f>
        <v>-1.2938154149442216E-2</v>
      </c>
      <c r="H343" s="11">
        <f>E343/MAX($E$2:E343)-1</f>
        <v>-3.8006065995787042E-3</v>
      </c>
      <c r="K343" s="44">
        <f t="shared" ref="K343:K406" si="23">CORREL(C324:C342,F324:F342)</f>
        <v>2.4359754346474631E-2</v>
      </c>
    </row>
    <row r="344" spans="1:11" x14ac:dyDescent="0.25">
      <c r="A344" s="1">
        <v>41040</v>
      </c>
      <c r="B344" s="3">
        <v>36.551904999999998</v>
      </c>
      <c r="C344" s="11">
        <f t="shared" si="21"/>
        <v>-5.5852183743474709E-3</v>
      </c>
      <c r="D344" s="3">
        <v>64.180000000000007</v>
      </c>
      <c r="E344" s="58">
        <f t="shared" si="20"/>
        <v>10641.8</v>
      </c>
      <c r="F344" s="11">
        <f t="shared" si="22"/>
        <v>-9.3986975834863677E-6</v>
      </c>
      <c r="G344" s="11">
        <f>B344/MAX($B$2:B344)-1</f>
        <v>-1.845111010750411E-2</v>
      </c>
      <c r="H344" s="11">
        <f>E344/MAX($E$2:E344)-1</f>
        <v>-3.8099695764101105E-3</v>
      </c>
      <c r="K344" s="44">
        <f t="shared" si="23"/>
        <v>2.7680449233864611E-2</v>
      </c>
    </row>
    <row r="345" spans="1:11" x14ac:dyDescent="0.25">
      <c r="A345" s="1">
        <v>41043</v>
      </c>
      <c r="B345" s="3">
        <v>36.426941999999997</v>
      </c>
      <c r="C345" s="11">
        <f t="shared" si="21"/>
        <v>-3.4187821400827414E-3</v>
      </c>
      <c r="D345" s="3">
        <v>63.580002</v>
      </c>
      <c r="E345" s="58">
        <f t="shared" si="20"/>
        <v>10635.800020000001</v>
      </c>
      <c r="F345" s="11">
        <f t="shared" si="22"/>
        <v>-5.6381251292062309E-4</v>
      </c>
      <c r="G345" s="11">
        <f>B345/MAX($B$2:B345)-1</f>
        <v>-2.1806811921886604E-2</v>
      </c>
      <c r="H345" s="11">
        <f>E345/MAX($E$2:E345)-1</f>
        <v>-4.3716339808096416E-3</v>
      </c>
      <c r="K345" s="44">
        <f t="shared" si="23"/>
        <v>2.5329050864453008E-2</v>
      </c>
    </row>
    <row r="346" spans="1:11" x14ac:dyDescent="0.25">
      <c r="A346" s="1">
        <v>41044</v>
      </c>
      <c r="B346" s="3">
        <v>36.087752999999999</v>
      </c>
      <c r="C346" s="11">
        <f t="shared" si="21"/>
        <v>-9.311487085575219E-3</v>
      </c>
      <c r="D346" s="3">
        <v>63.369999</v>
      </c>
      <c r="E346" s="58">
        <f t="shared" si="20"/>
        <v>10633.699989999999</v>
      </c>
      <c r="F346" s="11">
        <f t="shared" si="22"/>
        <v>-1.9744918069655701E-4</v>
      </c>
      <c r="G346" s="11">
        <f>B346/MAX($B$2:B346)-1</f>
        <v>-3.091524515987365E-2</v>
      </c>
      <c r="H346" s="11">
        <f>E346/MAX($E$2:E346)-1</f>
        <v>-4.568219985958466E-3</v>
      </c>
      <c r="K346" s="44">
        <f t="shared" si="23"/>
        <v>-0.10416608986105461</v>
      </c>
    </row>
    <row r="347" spans="1:11" x14ac:dyDescent="0.25">
      <c r="A347" s="1">
        <v>41045</v>
      </c>
      <c r="B347" s="3">
        <v>36.676867999999999</v>
      </c>
      <c r="C347" s="11">
        <f t="shared" si="21"/>
        <v>1.6324513194268416E-2</v>
      </c>
      <c r="D347" s="3">
        <v>62.939999</v>
      </c>
      <c r="E347" s="58">
        <f t="shared" si="20"/>
        <v>10629.39999</v>
      </c>
      <c r="F347" s="11">
        <f t="shared" si="22"/>
        <v>-4.0437477115613763E-4</v>
      </c>
      <c r="G347" s="11">
        <f>B347/MAX($B$2:B347)-1</f>
        <v>-1.5095408293121615E-2</v>
      </c>
      <c r="H347" s="11">
        <f>E347/MAX($E$2:E347)-1</f>
        <v>-4.9707474842031196E-3</v>
      </c>
      <c r="K347" s="44">
        <f t="shared" si="23"/>
        <v>-0.10094005455151395</v>
      </c>
    </row>
    <row r="348" spans="1:11" x14ac:dyDescent="0.25">
      <c r="A348" s="1">
        <v>41046</v>
      </c>
      <c r="B348" s="3">
        <v>36.444794000000002</v>
      </c>
      <c r="C348" s="11">
        <f t="shared" si="21"/>
        <v>-6.3275304750666618E-3</v>
      </c>
      <c r="D348" s="3">
        <v>61.610000999999997</v>
      </c>
      <c r="E348" s="58">
        <f t="shared" si="20"/>
        <v>10616.10001</v>
      </c>
      <c r="F348" s="11">
        <f t="shared" si="22"/>
        <v>-1.2512446622116229E-3</v>
      </c>
      <c r="G348" s="11">
        <f>B348/MAX($B$2:B348)-1</f>
        <v>-2.1327422112179972E-2</v>
      </c>
      <c r="H348" s="11">
        <f>E348/MAX($E$2:E348)-1</f>
        <v>-6.2157725251579254E-3</v>
      </c>
      <c r="K348" s="44">
        <f t="shared" si="23"/>
        <v>-0.11695041299376779</v>
      </c>
    </row>
    <row r="349" spans="1:11" x14ac:dyDescent="0.25">
      <c r="A349" s="1">
        <v>41047</v>
      </c>
      <c r="B349" s="3">
        <v>35.927084999999998</v>
      </c>
      <c r="C349" s="11">
        <f t="shared" si="21"/>
        <v>-1.4205293628494745E-2</v>
      </c>
      <c r="D349" s="3">
        <v>60.810001</v>
      </c>
      <c r="E349" s="58">
        <f t="shared" si="20"/>
        <v>10608.10001</v>
      </c>
      <c r="F349" s="11">
        <f t="shared" si="22"/>
        <v>-7.5357240346871979E-4</v>
      </c>
      <c r="G349" s="11">
        <f>B349/MAX($B$2:B349)-1</f>
        <v>-3.5229753447232337E-2</v>
      </c>
      <c r="H349" s="11">
        <f>E349/MAX($E$2:E349)-1</f>
        <v>-6.9646608939855081E-3</v>
      </c>
      <c r="K349" s="44">
        <f t="shared" si="23"/>
        <v>-6.3266606673163001E-2</v>
      </c>
    </row>
    <row r="350" spans="1:11" x14ac:dyDescent="0.25">
      <c r="A350" s="1">
        <v>41050</v>
      </c>
      <c r="B350" s="3">
        <v>36.212716</v>
      </c>
      <c r="C350" s="11">
        <f t="shared" si="21"/>
        <v>7.9502971087134465E-3</v>
      </c>
      <c r="D350" s="3">
        <v>62.509998000000003</v>
      </c>
      <c r="E350" s="58">
        <f t="shared" si="20"/>
        <v>10625.099980000001</v>
      </c>
      <c r="F350" s="11">
        <f t="shared" si="22"/>
        <v>1.6025461660406006E-3</v>
      </c>
      <c r="G350" s="11">
        <f>B350/MAX($B$2:B350)-1</f>
        <v>-2.7559543345491044E-2</v>
      </c>
      <c r="H350" s="11">
        <f>E350/MAX($E$2:E350)-1</f>
        <v>-5.3732759185582957E-3</v>
      </c>
      <c r="K350" s="44">
        <f t="shared" si="23"/>
        <v>-4.9390567492812724E-2</v>
      </c>
    </row>
    <row r="351" spans="1:11" x14ac:dyDescent="0.25">
      <c r="A351" s="1">
        <v>41051</v>
      </c>
      <c r="B351" s="3">
        <v>36.516199999999998</v>
      </c>
      <c r="C351" s="11">
        <f t="shared" si="21"/>
        <v>8.3805920550117652E-3</v>
      </c>
      <c r="D351" s="3">
        <v>62.439999</v>
      </c>
      <c r="E351" s="58">
        <f t="shared" si="20"/>
        <v>10624.39999</v>
      </c>
      <c r="F351" s="11">
        <f t="shared" si="22"/>
        <v>-6.5880791834297648E-5</v>
      </c>
      <c r="G351" s="11">
        <f>B351/MAX($B$2:B351)-1</f>
        <v>-1.9409916580480302E-2</v>
      </c>
      <c r="H351" s="11">
        <f>E351/MAX($E$2:E351)-1</f>
        <v>-5.4388027147203033E-3</v>
      </c>
      <c r="K351" s="44">
        <f t="shared" si="23"/>
        <v>3.0697894152921342E-2</v>
      </c>
    </row>
    <row r="352" spans="1:11" x14ac:dyDescent="0.25">
      <c r="A352" s="1">
        <v>41052</v>
      </c>
      <c r="B352" s="3">
        <v>36.703645000000002</v>
      </c>
      <c r="C352" s="11">
        <f t="shared" si="21"/>
        <v>5.133201154556166E-3</v>
      </c>
      <c r="D352" s="3">
        <v>62.560001</v>
      </c>
      <c r="E352" s="58">
        <f t="shared" si="20"/>
        <v>10625.60001</v>
      </c>
      <c r="F352" s="11">
        <f t="shared" si="22"/>
        <v>1.129494372510181E-4</v>
      </c>
      <c r="G352" s="11">
        <f>B352/MAX($B$2:B352)-1</f>
        <v>-1.4376350432124929E-2</v>
      </c>
      <c r="H352" s="11">
        <f>E352/MAX($E$2:E352)-1</f>
        <v>-5.3264675871752543E-3</v>
      </c>
      <c r="K352" s="44">
        <f t="shared" si="23"/>
        <v>0.3446308677326404</v>
      </c>
    </row>
    <row r="353" spans="1:11" x14ac:dyDescent="0.25">
      <c r="A353" s="1">
        <v>41053</v>
      </c>
      <c r="B353" s="3">
        <v>36.382308999999999</v>
      </c>
      <c r="C353" s="11">
        <f t="shared" si="21"/>
        <v>-8.7548797946362614E-3</v>
      </c>
      <c r="D353" s="3">
        <v>62.150002000000001</v>
      </c>
      <c r="E353" s="58">
        <f t="shared" si="20"/>
        <v>10621.500019999999</v>
      </c>
      <c r="F353" s="11">
        <f t="shared" si="22"/>
        <v>-3.8585962168178928E-4</v>
      </c>
      <c r="G353" s="11">
        <f>B353/MAX($B$2:B353)-1</f>
        <v>-2.3005367006842303E-2</v>
      </c>
      <c r="H353" s="11">
        <f>E353/MAX($E$2:E353)-1</f>
        <v>-5.7102719400889956E-3</v>
      </c>
      <c r="K353" s="44">
        <f t="shared" si="23"/>
        <v>0.32877220429814036</v>
      </c>
    </row>
    <row r="354" spans="1:11" x14ac:dyDescent="0.25">
      <c r="A354" s="1">
        <v>41054</v>
      </c>
      <c r="B354" s="3">
        <v>36.676867999999999</v>
      </c>
      <c r="C354" s="11">
        <f t="shared" si="21"/>
        <v>8.0962151137796007E-3</v>
      </c>
      <c r="D354" s="3">
        <v>62.07</v>
      </c>
      <c r="E354" s="58">
        <f t="shared" si="20"/>
        <v>10620.7</v>
      </c>
      <c r="F354" s="11">
        <f t="shared" si="22"/>
        <v>-7.5320811419512395E-5</v>
      </c>
      <c r="G354" s="11">
        <f>B354/MAX($B$2:B354)-1</f>
        <v>-1.5095408293121615E-2</v>
      </c>
      <c r="H354" s="11">
        <f>E354/MAX($E$2:E354)-1</f>
        <v>-5.7851626491924879E-3</v>
      </c>
      <c r="K354" s="44">
        <f t="shared" si="23"/>
        <v>0.34799126930680058</v>
      </c>
    </row>
    <row r="355" spans="1:11" x14ac:dyDescent="0.25">
      <c r="A355" s="1">
        <v>41058</v>
      </c>
      <c r="B355" s="3">
        <v>36.685791999999999</v>
      </c>
      <c r="C355" s="11">
        <f t="shared" si="21"/>
        <v>2.4331412376870284E-4</v>
      </c>
      <c r="D355" s="3">
        <v>62.860000999999997</v>
      </c>
      <c r="E355" s="58">
        <f t="shared" si="20"/>
        <v>10628.60001</v>
      </c>
      <c r="F355" s="11">
        <f t="shared" si="22"/>
        <v>7.4383138587846213E-4</v>
      </c>
      <c r="G355" s="11">
        <f>B355/MAX($B$2:B355)-1</f>
        <v>-1.4855767095394601E-2</v>
      </c>
      <c r="H355" s="11">
        <f>E355/MAX($E$2:E355)-1</f>
        <v>-5.0456344488649663E-3</v>
      </c>
      <c r="K355" s="44">
        <f t="shared" si="23"/>
        <v>0.4114663959623801</v>
      </c>
    </row>
    <row r="356" spans="1:11" x14ac:dyDescent="0.25">
      <c r="A356" s="1">
        <v>41059</v>
      </c>
      <c r="B356" s="3">
        <v>36.676867999999999</v>
      </c>
      <c r="C356" s="11">
        <f t="shared" si="21"/>
        <v>-2.4325493640699856E-4</v>
      </c>
      <c r="D356" s="3">
        <v>62.330002</v>
      </c>
      <c r="E356" s="58">
        <f t="shared" si="20"/>
        <v>10623.300020000001</v>
      </c>
      <c r="F356" s="11">
        <f t="shared" si="22"/>
        <v>-4.9865363218231837E-4</v>
      </c>
      <c r="G356" s="11">
        <f>B356/MAX($B$2:B356)-1</f>
        <v>-1.5095408293121615E-2</v>
      </c>
      <c r="H356" s="11">
        <f>E356/MAX($E$2:E356)-1</f>
        <v>-5.5417720571027118E-3</v>
      </c>
      <c r="K356" s="44">
        <f t="shared" si="23"/>
        <v>0.39208854289512213</v>
      </c>
    </row>
    <row r="357" spans="1:11" x14ac:dyDescent="0.25">
      <c r="A357" s="1">
        <v>41060</v>
      </c>
      <c r="B357" s="3">
        <v>36.828608000000003</v>
      </c>
      <c r="C357" s="11">
        <f t="shared" si="21"/>
        <v>4.1372125885995436E-3</v>
      </c>
      <c r="D357" s="3">
        <v>62.060001</v>
      </c>
      <c r="E357" s="58">
        <f t="shared" si="20"/>
        <v>10620.60001</v>
      </c>
      <c r="F357" s="11">
        <f t="shared" si="22"/>
        <v>-2.5415925323743938E-4</v>
      </c>
      <c r="G357" s="11">
        <f>B357/MAX($B$2:B357)-1</f>
        <v>-1.1020648617742435E-2</v>
      </c>
      <c r="H357" s="11">
        <f>E357/MAX($E$2:E357)-1</f>
        <v>-5.7945228176924379E-3</v>
      </c>
      <c r="K357" s="44">
        <f t="shared" si="23"/>
        <v>0.37001926386577477</v>
      </c>
    </row>
    <row r="358" spans="1:11" x14ac:dyDescent="0.25">
      <c r="A358" s="1">
        <v>41061</v>
      </c>
      <c r="B358" s="3">
        <v>36.266274000000003</v>
      </c>
      <c r="C358" s="11">
        <f t="shared" si="21"/>
        <v>-1.52689452721102E-2</v>
      </c>
      <c r="D358" s="3">
        <v>60.41</v>
      </c>
      <c r="E358" s="58">
        <f t="shared" si="20"/>
        <v>10604.1</v>
      </c>
      <c r="F358" s="11">
        <f t="shared" si="22"/>
        <v>-1.5535854833497065E-3</v>
      </c>
      <c r="G358" s="11">
        <f>B358/MAX($B$2:B358)-1</f>
        <v>-2.612132020924518E-2</v>
      </c>
      <c r="H358" s="11">
        <f>E358/MAX($E$2:E358)-1</f>
        <v>-7.3391060145097109E-3</v>
      </c>
      <c r="K358" s="44">
        <f t="shared" si="23"/>
        <v>0.35087904799671166</v>
      </c>
    </row>
    <row r="359" spans="1:11" x14ac:dyDescent="0.25">
      <c r="A359" s="1">
        <v>41064</v>
      </c>
      <c r="B359" s="3">
        <v>36.444794000000002</v>
      </c>
      <c r="C359" s="11">
        <f t="shared" si="21"/>
        <v>4.9224797672900965E-3</v>
      </c>
      <c r="D359" s="3">
        <v>60.869999</v>
      </c>
      <c r="E359" s="58">
        <f t="shared" si="20"/>
        <v>10608.699989999999</v>
      </c>
      <c r="F359" s="11">
        <f t="shared" si="22"/>
        <v>4.3379353269007247E-4</v>
      </c>
      <c r="G359" s="11">
        <f>B359/MAX($B$2:B359)-1</f>
        <v>-2.1327422112179972E-2</v>
      </c>
      <c r="H359" s="11">
        <f>E359/MAX($E$2:E359)-1</f>
        <v>-6.9084961385443844E-3</v>
      </c>
      <c r="K359" s="44">
        <f t="shared" si="23"/>
        <v>0.44799432922140087</v>
      </c>
    </row>
    <row r="360" spans="1:11" x14ac:dyDescent="0.25">
      <c r="A360" s="1">
        <v>41065</v>
      </c>
      <c r="B360" s="3">
        <v>36.453718000000002</v>
      </c>
      <c r="C360" s="11">
        <f t="shared" si="21"/>
        <v>2.4486350505919656E-4</v>
      </c>
      <c r="D360" s="3">
        <v>61.119999</v>
      </c>
      <c r="E360" s="58">
        <f t="shared" si="20"/>
        <v>10611.199989999999</v>
      </c>
      <c r="F360" s="11">
        <f t="shared" si="22"/>
        <v>2.3565564134687159E-4</v>
      </c>
      <c r="G360" s="11">
        <f>B360/MAX($B$2:B360)-1</f>
        <v>-2.1087780914452958E-2</v>
      </c>
      <c r="H360" s="11">
        <f>E360/MAX($E$2:E360)-1</f>
        <v>-6.6744685232857925E-3</v>
      </c>
      <c r="K360" s="44">
        <f t="shared" si="23"/>
        <v>0.46714285498162944</v>
      </c>
    </row>
    <row r="361" spans="1:11" x14ac:dyDescent="0.25">
      <c r="A361" s="1">
        <v>41066</v>
      </c>
      <c r="B361" s="3">
        <v>36.944647000000003</v>
      </c>
      <c r="C361" s="11">
        <f t="shared" si="21"/>
        <v>1.3467185980864866E-2</v>
      </c>
      <c r="D361" s="3">
        <v>62.52</v>
      </c>
      <c r="E361" s="58">
        <f t="shared" si="20"/>
        <v>10625.2</v>
      </c>
      <c r="F361" s="11">
        <f t="shared" si="22"/>
        <v>1.319361619156663E-3</v>
      </c>
      <c r="G361" s="11">
        <f>B361/MAX($B$2:B361)-1</f>
        <v>-7.904588001086843E-3</v>
      </c>
      <c r="H361" s="11">
        <f>E361/MAX($E$2:E361)-1</f>
        <v>-5.3639129417270004E-3</v>
      </c>
      <c r="K361" s="44">
        <f t="shared" si="23"/>
        <v>0.5240602751786444</v>
      </c>
    </row>
    <row r="362" spans="1:11" x14ac:dyDescent="0.25">
      <c r="A362" s="1">
        <v>41067</v>
      </c>
      <c r="B362" s="3">
        <v>37.364168999999997</v>
      </c>
      <c r="C362" s="11">
        <f t="shared" si="21"/>
        <v>1.1355420448326208E-2</v>
      </c>
      <c r="D362" s="3">
        <v>62.27</v>
      </c>
      <c r="E362" s="58">
        <f t="shared" si="20"/>
        <v>10622.7</v>
      </c>
      <c r="F362" s="11">
        <f t="shared" si="22"/>
        <v>-2.3528968866468394E-4</v>
      </c>
      <c r="G362" s="11">
        <f>B362/MAX($B$2:B362)-1</f>
        <v>0</v>
      </c>
      <c r="H362" s="11">
        <f>E362/MAX($E$2:E362)-1</f>
        <v>-5.5979405569857033E-3</v>
      </c>
      <c r="K362" s="44">
        <f t="shared" si="23"/>
        <v>0.61042138118359457</v>
      </c>
    </row>
    <row r="363" spans="1:11" x14ac:dyDescent="0.25">
      <c r="A363" s="1">
        <v>41068</v>
      </c>
      <c r="B363" s="3">
        <v>38.060395</v>
      </c>
      <c r="C363" s="11">
        <f t="shared" si="21"/>
        <v>1.8633520258405933E-2</v>
      </c>
      <c r="D363" s="3">
        <v>62.869999</v>
      </c>
      <c r="E363" s="58">
        <f t="shared" si="20"/>
        <v>10628.699989999999</v>
      </c>
      <c r="F363" s="11">
        <f t="shared" si="22"/>
        <v>5.6482720965464841E-4</v>
      </c>
      <c r="G363" s="11">
        <f>B363/MAX($B$2:B363)-1</f>
        <v>0</v>
      </c>
      <c r="H363" s="11">
        <f>E363/MAX($E$2:E363)-1</f>
        <v>-5.0362752164756497E-3</v>
      </c>
      <c r="K363" s="44">
        <f t="shared" si="23"/>
        <v>0.58075260440024734</v>
      </c>
    </row>
    <row r="364" spans="1:11" x14ac:dyDescent="0.25">
      <c r="A364" s="1">
        <v>41071</v>
      </c>
      <c r="B364" s="3">
        <v>37.890802000000001</v>
      </c>
      <c r="C364" s="11">
        <f t="shared" si="21"/>
        <v>-4.4558917478391647E-3</v>
      </c>
      <c r="D364" s="3">
        <v>61.810001</v>
      </c>
      <c r="E364" s="58">
        <f t="shared" si="20"/>
        <v>10618.10001</v>
      </c>
      <c r="F364" s="11">
        <f t="shared" si="22"/>
        <v>-9.9729788308749231E-4</v>
      </c>
      <c r="G364" s="11">
        <f>B364/MAX($B$2:B364)-1</f>
        <v>-4.4558917478391136E-3</v>
      </c>
      <c r="H364" s="11">
        <f>E364/MAX($E$2:E364)-1</f>
        <v>-6.0285504329510298E-3</v>
      </c>
      <c r="K364" s="44">
        <f t="shared" si="23"/>
        <v>0.61219200904775228</v>
      </c>
    </row>
    <row r="365" spans="1:11" x14ac:dyDescent="0.25">
      <c r="A365" s="1">
        <v>41072</v>
      </c>
      <c r="B365" s="3">
        <v>38.961920999999997</v>
      </c>
      <c r="C365" s="11">
        <f t="shared" si="21"/>
        <v>2.8268575576732208E-2</v>
      </c>
      <c r="D365" s="3">
        <v>62.560001</v>
      </c>
      <c r="E365" s="58">
        <f t="shared" si="20"/>
        <v>10625.60001</v>
      </c>
      <c r="F365" s="11">
        <f t="shared" si="22"/>
        <v>7.0634105846964989E-4</v>
      </c>
      <c r="G365" s="11">
        <f>B365/MAX($B$2:B365)-1</f>
        <v>0</v>
      </c>
      <c r="H365" s="11">
        <f>E365/MAX($E$2:E365)-1</f>
        <v>-5.3264675871752543E-3</v>
      </c>
      <c r="K365" s="44">
        <f t="shared" si="23"/>
        <v>0.61726042712120044</v>
      </c>
    </row>
    <row r="366" spans="1:11" x14ac:dyDescent="0.25">
      <c r="A366" s="1">
        <v>41073</v>
      </c>
      <c r="B366" s="3">
        <v>38.578104000000003</v>
      </c>
      <c r="C366" s="11">
        <f t="shared" si="21"/>
        <v>-9.8510799814001335E-3</v>
      </c>
      <c r="D366" s="3">
        <v>62.130001</v>
      </c>
      <c r="E366" s="58">
        <f t="shared" si="20"/>
        <v>10621.300010000001</v>
      </c>
      <c r="F366" s="11">
        <f t="shared" si="22"/>
        <v>-4.046830292832821E-4</v>
      </c>
      <c r="G366" s="11">
        <f>B366/MAX($B$2:B366)-1</f>
        <v>-9.8510799814001127E-3</v>
      </c>
      <c r="H366" s="11">
        <f>E366/MAX($E$2:E366)-1</f>
        <v>-5.7289950854200189E-3</v>
      </c>
      <c r="K366" s="44">
        <f t="shared" si="23"/>
        <v>0.6416380510290326</v>
      </c>
    </row>
    <row r="367" spans="1:11" x14ac:dyDescent="0.25">
      <c r="A367" s="1">
        <v>41074</v>
      </c>
      <c r="B367" s="3">
        <v>38.569105</v>
      </c>
      <c r="C367" s="11">
        <f t="shared" si="21"/>
        <v>-2.332670366590039E-4</v>
      </c>
      <c r="D367" s="3">
        <v>62.360000999999997</v>
      </c>
      <c r="E367" s="58">
        <f t="shared" si="20"/>
        <v>10623.60001</v>
      </c>
      <c r="F367" s="11">
        <f t="shared" si="22"/>
        <v>2.1654599699036956E-4</v>
      </c>
      <c r="G367" s="11">
        <f>B367/MAX($B$2:B367)-1</f>
        <v>-1.0082049085823996E-2</v>
      </c>
      <c r="H367" s="11">
        <f>E367/MAX($E$2:E367)-1</f>
        <v>-5.5136896793821499E-3</v>
      </c>
      <c r="K367" s="44">
        <f t="shared" si="23"/>
        <v>0.69808106255106483</v>
      </c>
    </row>
    <row r="368" spans="1:11" x14ac:dyDescent="0.25">
      <c r="A368" s="1">
        <v>41075</v>
      </c>
      <c r="B368" s="3">
        <v>38.407162999999997</v>
      </c>
      <c r="C368" s="11">
        <f t="shared" si="21"/>
        <v>-4.1987492320603075E-3</v>
      </c>
      <c r="D368" s="3">
        <v>62.990001999999997</v>
      </c>
      <c r="E368" s="58">
        <f t="shared" si="20"/>
        <v>10629.900019999999</v>
      </c>
      <c r="F368" s="11">
        <f t="shared" si="22"/>
        <v>5.9302025622847408E-4</v>
      </c>
      <c r="G368" s="11">
        <f>B368/MAX($B$2:B368)-1</f>
        <v>-1.4238466322027632E-2</v>
      </c>
      <c r="H368" s="11">
        <f>E368/MAX($E$2:E368)-1</f>
        <v>-4.9239391528200782E-3</v>
      </c>
      <c r="K368" s="44">
        <f t="shared" si="23"/>
        <v>0.67879029047728756</v>
      </c>
    </row>
    <row r="369" spans="1:11" x14ac:dyDescent="0.25">
      <c r="A369" s="1">
        <v>41078</v>
      </c>
      <c r="B369" s="3">
        <v>38.596097999999998</v>
      </c>
      <c r="C369" s="11">
        <f t="shared" si="21"/>
        <v>4.9192646694576417E-3</v>
      </c>
      <c r="D369" s="3">
        <v>63.580002</v>
      </c>
      <c r="E369" s="58">
        <f t="shared" si="20"/>
        <v>10635.800020000001</v>
      </c>
      <c r="F369" s="11">
        <f t="shared" si="22"/>
        <v>5.5503814606917216E-4</v>
      </c>
      <c r="G369" s="11">
        <f>B369/MAX($B$2:B369)-1</f>
        <v>-9.38924443689515E-3</v>
      </c>
      <c r="H369" s="11">
        <f>E369/MAX($E$2:E369)-1</f>
        <v>-4.3716339808096416E-3</v>
      </c>
      <c r="K369" s="44">
        <f t="shared" si="23"/>
        <v>0.6049477934184555</v>
      </c>
    </row>
    <row r="370" spans="1:11" x14ac:dyDescent="0.25">
      <c r="A370" s="1">
        <v>41079</v>
      </c>
      <c r="B370" s="3">
        <v>38.524121999999998</v>
      </c>
      <c r="C370" s="11">
        <f t="shared" si="21"/>
        <v>-1.864851726721167E-3</v>
      </c>
      <c r="D370" s="3">
        <v>64.239998</v>
      </c>
      <c r="E370" s="58">
        <f t="shared" si="20"/>
        <v>10642.39998</v>
      </c>
      <c r="F370" s="11">
        <f t="shared" si="22"/>
        <v>6.2054194208133997E-4</v>
      </c>
      <c r="G370" s="11">
        <f>B370/MAX($B$2:B370)-1</f>
        <v>-1.1236586614915556E-2</v>
      </c>
      <c r="H370" s="11">
        <f>E370/MAX($E$2:E370)-1</f>
        <v>-3.7538048209688757E-3</v>
      </c>
      <c r="K370" s="44">
        <f t="shared" si="23"/>
        <v>0.63245312816490151</v>
      </c>
    </row>
    <row r="371" spans="1:11" x14ac:dyDescent="0.25">
      <c r="A371" s="1">
        <v>41080</v>
      </c>
      <c r="B371" s="3">
        <v>38.380173999999997</v>
      </c>
      <c r="C371" s="11">
        <f t="shared" si="21"/>
        <v>-3.7365679612374227E-3</v>
      </c>
      <c r="D371" s="3">
        <v>64.290001000000004</v>
      </c>
      <c r="E371" s="58">
        <f t="shared" si="20"/>
        <v>10642.900009999999</v>
      </c>
      <c r="F371" s="11">
        <f t="shared" si="22"/>
        <v>4.6984702786865388E-5</v>
      </c>
      <c r="G371" s="11">
        <f>B371/MAX($B$2:B371)-1</f>
        <v>-1.4931168306614007E-2</v>
      </c>
      <c r="H371" s="11">
        <f>E371/MAX($E$2:E371)-1</f>
        <v>-3.7069964895858343E-3</v>
      </c>
      <c r="K371" s="44">
        <f t="shared" si="23"/>
        <v>0.60605880683404334</v>
      </c>
    </row>
    <row r="372" spans="1:11" x14ac:dyDescent="0.25">
      <c r="A372" s="1">
        <v>41081</v>
      </c>
      <c r="B372" s="3">
        <v>37.984318000000002</v>
      </c>
      <c r="C372" s="11">
        <f t="shared" si="21"/>
        <v>-1.0314075178502184E-2</v>
      </c>
      <c r="D372" s="3">
        <v>62.689999</v>
      </c>
      <c r="E372" s="58">
        <f t="shared" si="20"/>
        <v>10626.89999</v>
      </c>
      <c r="F372" s="11">
        <f t="shared" si="22"/>
        <v>-1.5033515287154798E-3</v>
      </c>
      <c r="G372" s="11">
        <f>B372/MAX($B$2:B372)-1</f>
        <v>-2.509124229269899E-2</v>
      </c>
      <c r="H372" s="11">
        <f>E372/MAX($E$2:E372)-1</f>
        <v>-5.2047750994617115E-3</v>
      </c>
      <c r="K372" s="44">
        <f t="shared" si="23"/>
        <v>0.60215569045068185</v>
      </c>
    </row>
    <row r="373" spans="1:11" x14ac:dyDescent="0.25">
      <c r="A373" s="1">
        <v>41082</v>
      </c>
      <c r="B373" s="3">
        <v>38.596097999999998</v>
      </c>
      <c r="C373" s="11">
        <f t="shared" si="21"/>
        <v>1.6106120425802985E-2</v>
      </c>
      <c r="D373" s="3">
        <v>63.349997999999999</v>
      </c>
      <c r="E373" s="58">
        <f t="shared" si="20"/>
        <v>10633.499980000001</v>
      </c>
      <c r="F373" s="11">
        <f t="shared" si="22"/>
        <v>6.2106446905600514E-4</v>
      </c>
      <c r="G373" s="11">
        <f>B373/MAX($B$2:B373)-1</f>
        <v>-9.38924443689515E-3</v>
      </c>
      <c r="H373" s="11">
        <f>E373/MAX($E$2:E373)-1</f>
        <v>-4.5869431312894893E-3</v>
      </c>
      <c r="K373" s="44">
        <f t="shared" si="23"/>
        <v>0.63250659224142758</v>
      </c>
    </row>
    <row r="374" spans="1:11" x14ac:dyDescent="0.25">
      <c r="A374" s="1">
        <v>41085</v>
      </c>
      <c r="B374" s="3">
        <v>38.380173999999997</v>
      </c>
      <c r="C374" s="11">
        <f t="shared" si="21"/>
        <v>-5.5944515427440653E-3</v>
      </c>
      <c r="D374" s="3">
        <v>62.130001</v>
      </c>
      <c r="E374" s="58">
        <f t="shared" si="20"/>
        <v>10621.300010000001</v>
      </c>
      <c r="F374" s="11">
        <f t="shared" si="22"/>
        <v>-1.1473146210510142E-3</v>
      </c>
      <c r="G374" s="11">
        <f>B374/MAX($B$2:B374)-1</f>
        <v>-1.4931168306614007E-2</v>
      </c>
      <c r="H374" s="11">
        <f>E374/MAX($E$2:E374)-1</f>
        <v>-5.7289950854200189E-3</v>
      </c>
      <c r="K374" s="44">
        <f t="shared" si="23"/>
        <v>0.65598871397879122</v>
      </c>
    </row>
    <row r="375" spans="1:11" x14ac:dyDescent="0.25">
      <c r="A375" s="1">
        <v>41086</v>
      </c>
      <c r="B375" s="3">
        <v>38.254219999999997</v>
      </c>
      <c r="C375" s="11">
        <f t="shared" si="21"/>
        <v>-3.281746455865472E-3</v>
      </c>
      <c r="D375" s="3">
        <v>62.52</v>
      </c>
      <c r="E375" s="58">
        <f t="shared" si="20"/>
        <v>10625.2</v>
      </c>
      <c r="F375" s="11">
        <f t="shared" si="22"/>
        <v>3.6718574904465845E-4</v>
      </c>
      <c r="G375" s="11">
        <f>B375/MAX($B$2:B375)-1</f>
        <v>-1.8163914453807384E-2</v>
      </c>
      <c r="H375" s="11">
        <f>E375/MAX($E$2:E375)-1</f>
        <v>-5.3639129417270004E-3</v>
      </c>
      <c r="K375" s="44">
        <f t="shared" si="23"/>
        <v>0.69374561994381134</v>
      </c>
    </row>
    <row r="376" spans="1:11" x14ac:dyDescent="0.25">
      <c r="A376" s="1">
        <v>41087</v>
      </c>
      <c r="B376" s="3">
        <v>38.497132999999998</v>
      </c>
      <c r="C376" s="11">
        <f t="shared" si="21"/>
        <v>6.3499660952439103E-3</v>
      </c>
      <c r="D376" s="3">
        <v>62.900002000000001</v>
      </c>
      <c r="E376" s="58">
        <f t="shared" si="20"/>
        <v>10629.000019999999</v>
      </c>
      <c r="F376" s="11">
        <f t="shared" si="22"/>
        <v>3.5764220908771288E-4</v>
      </c>
      <c r="G376" s="11">
        <f>B376/MAX($B$2:B376)-1</f>
        <v>-1.1929288599502041E-2</v>
      </c>
      <c r="H376" s="11">
        <f>E376/MAX($E$2:E376)-1</f>
        <v>-5.0081890943132201E-3</v>
      </c>
      <c r="K376" s="44">
        <f t="shared" si="23"/>
        <v>0.67133846276530962</v>
      </c>
    </row>
    <row r="377" spans="1:11" x14ac:dyDescent="0.25">
      <c r="A377" s="1">
        <v>41088</v>
      </c>
      <c r="B377" s="3">
        <v>39.108913000000001</v>
      </c>
      <c r="C377" s="11">
        <f t="shared" si="21"/>
        <v>1.5891573016619268E-2</v>
      </c>
      <c r="D377" s="3">
        <v>62.200001</v>
      </c>
      <c r="E377" s="58">
        <f t="shared" si="20"/>
        <v>10622.00001</v>
      </c>
      <c r="F377" s="11">
        <f t="shared" si="22"/>
        <v>-6.5857653465313927E-4</v>
      </c>
      <c r="G377" s="11">
        <f>B377/MAX($B$2:B377)-1</f>
        <v>0</v>
      </c>
      <c r="H377" s="11">
        <f>E377/MAX($E$2:E377)-1</f>
        <v>-5.6634673531477109E-3</v>
      </c>
      <c r="K377" s="44">
        <f t="shared" si="23"/>
        <v>0.67985686277568902</v>
      </c>
    </row>
    <row r="378" spans="1:11" x14ac:dyDescent="0.25">
      <c r="A378" s="1">
        <v>41089</v>
      </c>
      <c r="B378" s="3">
        <v>39.360821000000001</v>
      </c>
      <c r="C378" s="11">
        <f t="shared" si="21"/>
        <v>6.4411915513990442E-3</v>
      </c>
      <c r="D378" s="3">
        <v>64.160004000000001</v>
      </c>
      <c r="E378" s="58">
        <f t="shared" si="20"/>
        <v>10641.600039999999</v>
      </c>
      <c r="F378" s="11">
        <f t="shared" si="22"/>
        <v>1.845229710181445E-3</v>
      </c>
      <c r="G378" s="11">
        <f>B378/MAX($B$2:B378)-1</f>
        <v>0</v>
      </c>
      <c r="H378" s="11">
        <f>E378/MAX($E$2:E378)-1</f>
        <v>-3.8286880411889657E-3</v>
      </c>
      <c r="K378" s="44">
        <f t="shared" si="23"/>
        <v>0.50417586045589546</v>
      </c>
    </row>
    <row r="379" spans="1:11" x14ac:dyDescent="0.25">
      <c r="A379" s="1">
        <v>41092</v>
      </c>
      <c r="B379" s="3">
        <v>39.171889999999998</v>
      </c>
      <c r="C379" s="11">
        <f t="shared" si="21"/>
        <v>-4.7999760980596343E-3</v>
      </c>
      <c r="D379" s="3">
        <v>64.349997999999999</v>
      </c>
      <c r="E379" s="58">
        <f t="shared" si="20"/>
        <v>10643.499980000001</v>
      </c>
      <c r="F379" s="11">
        <f t="shared" si="22"/>
        <v>1.7853894084156465E-4</v>
      </c>
      <c r="G379" s="11">
        <f>B379/MAX($B$2:B379)-1</f>
        <v>-4.7999760980595996E-3</v>
      </c>
      <c r="H379" s="11">
        <f>E379/MAX($E$2:E379)-1</f>
        <v>-3.6508326702550109E-3</v>
      </c>
      <c r="K379" s="44">
        <f t="shared" si="23"/>
        <v>0.46590285519747854</v>
      </c>
    </row>
    <row r="380" spans="1:11" x14ac:dyDescent="0.25">
      <c r="A380" s="1">
        <v>41093</v>
      </c>
      <c r="B380" s="3">
        <v>39.495773999999997</v>
      </c>
      <c r="C380" s="11">
        <f t="shared" si="21"/>
        <v>8.2682760520362848E-3</v>
      </c>
      <c r="D380" s="3">
        <v>64.889999000000003</v>
      </c>
      <c r="E380" s="58">
        <f t="shared" si="20"/>
        <v>10648.89999</v>
      </c>
      <c r="F380" s="11">
        <f t="shared" si="22"/>
        <v>5.0735284541235869E-4</v>
      </c>
      <c r="G380" s="11">
        <f>B380/MAX($B$2:B380)-1</f>
        <v>0</v>
      </c>
      <c r="H380" s="11">
        <f>E380/MAX($E$2:E380)-1</f>
        <v>-3.1453320851860811E-3</v>
      </c>
      <c r="K380" s="44">
        <f t="shared" si="23"/>
        <v>0.4597907347623798</v>
      </c>
    </row>
    <row r="381" spans="1:11" x14ac:dyDescent="0.25">
      <c r="A381" s="1">
        <v>41095</v>
      </c>
      <c r="B381" s="3">
        <v>39.513764000000002</v>
      </c>
      <c r="C381" s="11">
        <f t="shared" si="21"/>
        <v>4.5549176982845341E-4</v>
      </c>
      <c r="D381" s="3">
        <v>64.930000000000007</v>
      </c>
      <c r="E381" s="58">
        <f t="shared" si="20"/>
        <v>10649.3</v>
      </c>
      <c r="F381" s="11">
        <f t="shared" si="22"/>
        <v>3.756350424691927E-5</v>
      </c>
      <c r="G381" s="11">
        <f>B381/MAX($B$2:B381)-1</f>
        <v>0</v>
      </c>
      <c r="H381" s="11">
        <f>E381/MAX($E$2:E381)-1</f>
        <v>-3.107886730634335E-3</v>
      </c>
      <c r="K381" s="44">
        <f t="shared" si="23"/>
        <v>0.42864047815087863</v>
      </c>
    </row>
    <row r="382" spans="1:11" x14ac:dyDescent="0.25">
      <c r="A382" s="1">
        <v>41096</v>
      </c>
      <c r="B382" s="3">
        <v>38.964964999999999</v>
      </c>
      <c r="C382" s="11">
        <f t="shared" si="21"/>
        <v>-1.3888805936078438E-2</v>
      </c>
      <c r="D382" s="3">
        <v>64.120002999999997</v>
      </c>
      <c r="E382" s="58">
        <f t="shared" si="20"/>
        <v>10641.20003</v>
      </c>
      <c r="F382" s="11">
        <f t="shared" si="22"/>
        <v>-7.6061055656233777E-4</v>
      </c>
      <c r="G382" s="11">
        <f>B382/MAX($B$2:B382)-1</f>
        <v>-1.3888805936078441E-2</v>
      </c>
      <c r="H382" s="11">
        <f>E382/MAX($E$2:E382)-1</f>
        <v>-3.8661333957407118E-3</v>
      </c>
      <c r="K382" s="44">
        <f t="shared" si="23"/>
        <v>0.4583809270330842</v>
      </c>
    </row>
    <row r="383" spans="1:11" x14ac:dyDescent="0.25">
      <c r="A383" s="1">
        <v>41099</v>
      </c>
      <c r="B383" s="3">
        <v>38.892989</v>
      </c>
      <c r="C383" s="11">
        <f t="shared" si="21"/>
        <v>-1.847197860950199E-3</v>
      </c>
      <c r="D383" s="3">
        <v>64</v>
      </c>
      <c r="E383" s="58">
        <f t="shared" si="20"/>
        <v>10640</v>
      </c>
      <c r="F383" s="11">
        <f t="shared" si="22"/>
        <v>-1.1277205546524904E-4</v>
      </c>
      <c r="G383" s="11">
        <f>B383/MAX($B$2:B383)-1</f>
        <v>-1.5710348424412324E-2</v>
      </c>
      <c r="H383" s="11">
        <f>E383/MAX($E$2:E383)-1</f>
        <v>-3.9784694593961722E-3</v>
      </c>
      <c r="K383" s="44">
        <f t="shared" si="23"/>
        <v>0.48966396275098684</v>
      </c>
    </row>
    <row r="384" spans="1:11" x14ac:dyDescent="0.25">
      <c r="A384" s="1">
        <v>41100</v>
      </c>
      <c r="B384" s="3">
        <v>39.441792</v>
      </c>
      <c r="C384" s="11">
        <f t="shared" si="21"/>
        <v>1.4110589443254143E-2</v>
      </c>
      <c r="D384" s="3">
        <v>63.369999</v>
      </c>
      <c r="E384" s="58">
        <f t="shared" si="20"/>
        <v>10633.699989999999</v>
      </c>
      <c r="F384" s="11">
        <f t="shared" si="22"/>
        <v>-5.9210620300759762E-4</v>
      </c>
      <c r="G384" s="11">
        <f>B384/MAX($B$2:B384)-1</f>
        <v>-1.8214412577856054E-3</v>
      </c>
      <c r="H384" s="11">
        <f>E384/MAX($E$2:E384)-1</f>
        <v>-4.568219985958466E-3</v>
      </c>
      <c r="K384" s="44">
        <f t="shared" si="23"/>
        <v>0.47894501463574451</v>
      </c>
    </row>
    <row r="385" spans="1:11" x14ac:dyDescent="0.25">
      <c r="A385" s="1">
        <v>41101</v>
      </c>
      <c r="B385" s="3">
        <v>39.252861000000003</v>
      </c>
      <c r="C385" s="11">
        <f t="shared" si="21"/>
        <v>-4.7901221120986749E-3</v>
      </c>
      <c r="D385" s="3">
        <v>63.02</v>
      </c>
      <c r="E385" s="58">
        <f t="shared" si="20"/>
        <v>10630.2</v>
      </c>
      <c r="F385" s="11">
        <f t="shared" si="22"/>
        <v>-3.2914131518566888E-4</v>
      </c>
      <c r="G385" s="11">
        <f>B385/MAX($B$2:B385)-1</f>
        <v>-6.6028384438394649E-3</v>
      </c>
      <c r="H385" s="11">
        <f>E385/MAX($E$2:E385)-1</f>
        <v>-4.8958577112098167E-3</v>
      </c>
      <c r="K385" s="44">
        <f t="shared" si="23"/>
        <v>0.35314951607463618</v>
      </c>
    </row>
    <row r="386" spans="1:11" x14ac:dyDescent="0.25">
      <c r="A386" s="1">
        <v>41102</v>
      </c>
      <c r="B386" s="3">
        <v>39.315837999999999</v>
      </c>
      <c r="C386" s="11">
        <f t="shared" si="21"/>
        <v>1.6043926072037526E-3</v>
      </c>
      <c r="D386" s="3">
        <v>62.43</v>
      </c>
      <c r="E386" s="58">
        <f t="shared" si="20"/>
        <v>10624.3</v>
      </c>
      <c r="F386" s="11">
        <f t="shared" si="22"/>
        <v>-5.5502248311428335E-4</v>
      </c>
      <c r="G386" s="11">
        <f>B386/MAX($B$2:B386)-1</f>
        <v>-5.0090393818215118E-3</v>
      </c>
      <c r="H386" s="11">
        <f>E386/MAX($E$2:E386)-1</f>
        <v>-5.4481628832202533E-3</v>
      </c>
      <c r="K386" s="44">
        <f t="shared" si="23"/>
        <v>0.34220147889798747</v>
      </c>
    </row>
    <row r="387" spans="1:11" x14ac:dyDescent="0.25">
      <c r="A387" s="1">
        <v>41103</v>
      </c>
      <c r="B387" s="3">
        <v>39.666710999999999</v>
      </c>
      <c r="C387" s="11">
        <f t="shared" si="21"/>
        <v>8.9244695738139937E-3</v>
      </c>
      <c r="D387" s="3">
        <v>63.380001</v>
      </c>
      <c r="E387" s="58">
        <f t="shared" ref="E387:E450" si="24">10000+(10*D387)</f>
        <v>10633.800010000001</v>
      </c>
      <c r="F387" s="11">
        <f t="shared" si="22"/>
        <v>8.9417749875300647E-4</v>
      </c>
      <c r="G387" s="11">
        <f>B387/MAX($B$2:B387)-1</f>
        <v>0</v>
      </c>
      <c r="H387" s="11">
        <f>E387/MAX($E$2:E387)-1</f>
        <v>-4.5588570091269487E-3</v>
      </c>
      <c r="K387" s="44">
        <f t="shared" si="23"/>
        <v>0.33658814853228552</v>
      </c>
    </row>
    <row r="388" spans="1:11" x14ac:dyDescent="0.25">
      <c r="A388" s="1">
        <v>41106</v>
      </c>
      <c r="B388" s="3">
        <v>39.036937000000002</v>
      </c>
      <c r="C388" s="11">
        <f t="shared" ref="C388:C451" si="25">(B388-B387)/B387</f>
        <v>-1.5876637717707365E-2</v>
      </c>
      <c r="D388" s="3">
        <v>63.200001</v>
      </c>
      <c r="E388" s="58">
        <f t="shared" si="24"/>
        <v>10632.00001</v>
      </c>
      <c r="F388" s="11">
        <f t="shared" ref="F388:F451" si="26">(E388-E387)/E387</f>
        <v>-1.6927156785987845E-4</v>
      </c>
      <c r="G388" s="11">
        <f>B388/MAX($B$2:B388)-1</f>
        <v>-1.587663771770742E-2</v>
      </c>
      <c r="H388" s="11">
        <f>E388/MAX($E$2:E388)-1</f>
        <v>-4.7273568921133435E-3</v>
      </c>
      <c r="K388" s="44">
        <f t="shared" si="23"/>
        <v>0.40812832767324225</v>
      </c>
    </row>
    <row r="389" spans="1:11" x14ac:dyDescent="0.25">
      <c r="A389" s="1">
        <v>41107</v>
      </c>
      <c r="B389" s="3">
        <v>39.261856000000002</v>
      </c>
      <c r="C389" s="11">
        <f t="shared" si="25"/>
        <v>5.7616969282195439E-3</v>
      </c>
      <c r="D389" s="3">
        <v>63.529998999999997</v>
      </c>
      <c r="E389" s="58">
        <f t="shared" si="24"/>
        <v>10635.29999</v>
      </c>
      <c r="F389" s="11">
        <f t="shared" si="26"/>
        <v>3.1038186577275761E-4</v>
      </c>
      <c r="G389" s="11">
        <f>B389/MAX($B$2:B389)-1</f>
        <v>-1.0206417164256409E-2</v>
      </c>
      <c r="H389" s="11">
        <f>E389/MAX($E$2:E389)-1</f>
        <v>-4.4184423121929051E-3</v>
      </c>
      <c r="K389" s="44">
        <f t="shared" si="23"/>
        <v>0.38196893203532656</v>
      </c>
    </row>
    <row r="390" spans="1:11" x14ac:dyDescent="0.25">
      <c r="A390" s="1">
        <v>41108</v>
      </c>
      <c r="B390" s="3">
        <v>39.666710999999999</v>
      </c>
      <c r="C390" s="11">
        <f t="shared" si="25"/>
        <v>1.0311662291257901E-2</v>
      </c>
      <c r="D390" s="3">
        <v>64.389999000000003</v>
      </c>
      <c r="E390" s="58">
        <f t="shared" si="24"/>
        <v>10643.89999</v>
      </c>
      <c r="F390" s="11">
        <f t="shared" si="26"/>
        <v>8.0862787209450069E-4</v>
      </c>
      <c r="G390" s="11">
        <f>B390/MAX($B$2:B390)-1</f>
        <v>0</v>
      </c>
      <c r="H390" s="11">
        <f>E390/MAX($E$2:E390)-1</f>
        <v>-3.6133873157032648E-3</v>
      </c>
      <c r="K390" s="44">
        <f t="shared" si="23"/>
        <v>0.41144425327775502</v>
      </c>
    </row>
    <row r="391" spans="1:11" x14ac:dyDescent="0.25">
      <c r="A391" s="1">
        <v>41109</v>
      </c>
      <c r="B391" s="3">
        <v>39.540756999999999</v>
      </c>
      <c r="C391" s="11">
        <f t="shared" si="25"/>
        <v>-3.1753073754968021E-3</v>
      </c>
      <c r="D391" s="3">
        <v>65.099997999999999</v>
      </c>
      <c r="E391" s="58">
        <f t="shared" si="24"/>
        <v>10650.999980000001</v>
      </c>
      <c r="F391" s="11">
        <f t="shared" si="26"/>
        <v>6.6704779325915263E-4</v>
      </c>
      <c r="G391" s="11">
        <f>B391/MAX($B$2:B391)-1</f>
        <v>-3.1753073754967609E-3</v>
      </c>
      <c r="H391" s="11">
        <f>E391/MAX($E$2:E391)-1</f>
        <v>-2.9487498244792354E-3</v>
      </c>
      <c r="K391" s="44">
        <f t="shared" si="23"/>
        <v>0.44836750169319106</v>
      </c>
    </row>
    <row r="392" spans="1:11" x14ac:dyDescent="0.25">
      <c r="A392" s="1">
        <v>41110</v>
      </c>
      <c r="B392" s="3">
        <v>39.387810000000002</v>
      </c>
      <c r="C392" s="11">
        <f t="shared" si="25"/>
        <v>-3.8680847713663527E-3</v>
      </c>
      <c r="D392" s="3">
        <v>64.239998</v>
      </c>
      <c r="E392" s="58">
        <f t="shared" si="24"/>
        <v>10642.39998</v>
      </c>
      <c r="F392" s="11">
        <f t="shared" si="26"/>
        <v>-8.0743592302592079E-4</v>
      </c>
      <c r="G392" s="11">
        <f>B392/MAX($B$2:B392)-1</f>
        <v>-7.0311097887595375E-3</v>
      </c>
      <c r="H392" s="11">
        <f>E392/MAX($E$2:E392)-1</f>
        <v>-3.7538048209688757E-3</v>
      </c>
      <c r="K392" s="44">
        <f t="shared" si="23"/>
        <v>0.3286594893506315</v>
      </c>
    </row>
    <row r="393" spans="1:11" x14ac:dyDescent="0.25">
      <c r="A393" s="1">
        <v>41113</v>
      </c>
      <c r="B393" s="3">
        <v>39.135902000000002</v>
      </c>
      <c r="C393" s="11">
        <f t="shared" si="25"/>
        <v>-6.3955827957939328E-3</v>
      </c>
      <c r="D393" s="3">
        <v>63.459999000000003</v>
      </c>
      <c r="E393" s="58">
        <f t="shared" si="24"/>
        <v>10634.599990000001</v>
      </c>
      <c r="F393" s="11">
        <f t="shared" si="26"/>
        <v>-7.3291644879518289E-4</v>
      </c>
      <c r="G393" s="11">
        <f>B393/MAX($B$2:B393)-1</f>
        <v>-1.338172453975317E-2</v>
      </c>
      <c r="H393" s="11">
        <f>E393/MAX($E$2:E393)-1</f>
        <v>-4.4839700444652131E-3</v>
      </c>
      <c r="K393" s="44">
        <f t="shared" si="23"/>
        <v>0.31514281765803542</v>
      </c>
    </row>
    <row r="394" spans="1:11" x14ac:dyDescent="0.25">
      <c r="A394" s="1">
        <v>41114</v>
      </c>
      <c r="B394" s="3">
        <v>38.991954</v>
      </c>
      <c r="C394" s="11">
        <f t="shared" si="25"/>
        <v>-3.678157207159854E-3</v>
      </c>
      <c r="D394" s="3">
        <v>62.959999000000003</v>
      </c>
      <c r="E394" s="58">
        <f t="shared" si="24"/>
        <v>10629.599990000001</v>
      </c>
      <c r="F394" s="11">
        <f t="shared" si="26"/>
        <v>-4.7016342924996088E-4</v>
      </c>
      <c r="G394" s="11">
        <f>B394/MAX($B$2:B394)-1</f>
        <v>-1.7010661660352921E-2</v>
      </c>
      <c r="H394" s="11">
        <f>E394/MAX($E$2:E394)-1</f>
        <v>-4.9520252749823968E-3</v>
      </c>
      <c r="K394" s="44">
        <f t="shared" si="23"/>
        <v>0.30874899803038403</v>
      </c>
    </row>
    <row r="395" spans="1:11" x14ac:dyDescent="0.25">
      <c r="A395" s="1">
        <v>41115</v>
      </c>
      <c r="B395" s="3">
        <v>39.378815000000003</v>
      </c>
      <c r="C395" s="11">
        <f t="shared" si="25"/>
        <v>9.9215597146017163E-3</v>
      </c>
      <c r="D395" s="3">
        <v>62.540000999999997</v>
      </c>
      <c r="E395" s="58">
        <f t="shared" si="24"/>
        <v>10625.400009999999</v>
      </c>
      <c r="F395" s="11">
        <f t="shared" si="26"/>
        <v>-3.9512117144130019E-4</v>
      </c>
      <c r="G395" s="11">
        <f>B395/MAX($B$2:B395)-1</f>
        <v>-7.2578742411992803E-3</v>
      </c>
      <c r="H395" s="11">
        <f>E395/MAX($E$2:E395)-1</f>
        <v>-5.3451897963959771E-3</v>
      </c>
      <c r="K395" s="44">
        <f t="shared" si="23"/>
        <v>0.33996109129152358</v>
      </c>
    </row>
    <row r="396" spans="1:11" x14ac:dyDescent="0.25">
      <c r="A396" s="1">
        <v>41116</v>
      </c>
      <c r="B396" s="3">
        <v>40.179526000000003</v>
      </c>
      <c r="C396" s="11">
        <f t="shared" si="25"/>
        <v>2.0333547365506039E-2</v>
      </c>
      <c r="D396" s="3">
        <v>63.369999</v>
      </c>
      <c r="E396" s="58">
        <f t="shared" si="24"/>
        <v>10633.699989999999</v>
      </c>
      <c r="F396" s="11">
        <f t="shared" si="26"/>
        <v>7.8114517968154863E-4</v>
      </c>
      <c r="G396" s="11">
        <f>B396/MAX($B$2:B396)-1</f>
        <v>0</v>
      </c>
      <c r="H396" s="11">
        <f>E396/MAX($E$2:E396)-1</f>
        <v>-4.568219985958466E-3</v>
      </c>
      <c r="K396" s="44">
        <f t="shared" si="23"/>
        <v>0.286400903603243</v>
      </c>
    </row>
    <row r="397" spans="1:11" x14ac:dyDescent="0.25">
      <c r="A397" s="1">
        <v>41117</v>
      </c>
      <c r="B397" s="3">
        <v>41.016224999999999</v>
      </c>
      <c r="C397" s="11">
        <f t="shared" si="25"/>
        <v>2.0824013702899227E-2</v>
      </c>
      <c r="D397" s="3">
        <v>64.870002999999997</v>
      </c>
      <c r="E397" s="58">
        <f t="shared" si="24"/>
        <v>10648.70003</v>
      </c>
      <c r="F397" s="11">
        <f t="shared" si="26"/>
        <v>1.4106134284498288E-3</v>
      </c>
      <c r="G397" s="11">
        <f>B397/MAX($B$2:B397)-1</f>
        <v>0</v>
      </c>
      <c r="H397" s="11">
        <f>E397/MAX($E$2:E397)-1</f>
        <v>-3.1640505499649363E-3</v>
      </c>
      <c r="K397" s="44">
        <f t="shared" si="23"/>
        <v>0.47286784230492451</v>
      </c>
    </row>
    <row r="398" spans="1:11" x14ac:dyDescent="0.25">
      <c r="A398" s="1">
        <v>41120</v>
      </c>
      <c r="B398" s="3">
        <v>41.007229000000002</v>
      </c>
      <c r="C398" s="11">
        <f t="shared" si="25"/>
        <v>-2.1932783916599419E-4</v>
      </c>
      <c r="D398" s="3">
        <v>64.819999999999993</v>
      </c>
      <c r="E398" s="58">
        <f t="shared" si="24"/>
        <v>10648.2</v>
      </c>
      <c r="F398" s="11">
        <f t="shared" si="26"/>
        <v>-4.6956905405404881E-5</v>
      </c>
      <c r="G398" s="11">
        <f>B398/MAX($B$2:B398)-1</f>
        <v>-2.1932783916600584E-4</v>
      </c>
      <c r="H398" s="11">
        <f>E398/MAX($E$2:E398)-1</f>
        <v>-3.2108588813479777E-3</v>
      </c>
      <c r="K398" s="44">
        <f t="shared" si="23"/>
        <v>0.60915952296627207</v>
      </c>
    </row>
    <row r="399" spans="1:11" x14ac:dyDescent="0.25">
      <c r="A399" s="1">
        <v>41121</v>
      </c>
      <c r="B399" s="3">
        <v>41.007229000000002</v>
      </c>
      <c r="C399" s="11">
        <f t="shared" si="25"/>
        <v>0</v>
      </c>
      <c r="D399" s="3">
        <v>64.800003000000004</v>
      </c>
      <c r="E399" s="58">
        <f t="shared" si="24"/>
        <v>10648.000029999999</v>
      </c>
      <c r="F399" s="11">
        <f t="shared" si="26"/>
        <v>-1.8779699855514118E-5</v>
      </c>
      <c r="G399" s="11">
        <f>B399/MAX($B$2:B399)-1</f>
        <v>-2.1932783916600584E-4</v>
      </c>
      <c r="H399" s="11">
        <f>E399/MAX($E$2:E399)-1</f>
        <v>-3.2295782822373553E-3</v>
      </c>
      <c r="K399" s="44">
        <f t="shared" si="23"/>
        <v>0.62743949584498926</v>
      </c>
    </row>
    <row r="400" spans="1:11" x14ac:dyDescent="0.25">
      <c r="A400" s="1">
        <v>41122</v>
      </c>
      <c r="B400" s="3">
        <v>40.890270999999998</v>
      </c>
      <c r="C400" s="11">
        <f t="shared" si="25"/>
        <v>-2.852131266904279E-3</v>
      </c>
      <c r="D400" s="3">
        <v>64.610000999999997</v>
      </c>
      <c r="E400" s="58">
        <f t="shared" si="24"/>
        <v>10646.10001</v>
      </c>
      <c r="F400" s="11">
        <f t="shared" si="26"/>
        <v>-1.7843914299830549E-4</v>
      </c>
      <c r="G400" s="11">
        <f>B400/MAX($B$2:B400)-1</f>
        <v>-3.0708335542825038E-3</v>
      </c>
      <c r="H400" s="11">
        <f>E400/MAX($E$2:E400)-1</f>
        <v>-3.4074411420547124E-3</v>
      </c>
      <c r="K400" s="44">
        <f t="shared" si="23"/>
        <v>0.61810899706339428</v>
      </c>
    </row>
    <row r="401" spans="1:11" x14ac:dyDescent="0.25">
      <c r="A401" s="1">
        <v>41123</v>
      </c>
      <c r="B401" s="3">
        <v>40.575381999999998</v>
      </c>
      <c r="C401" s="11">
        <f t="shared" si="25"/>
        <v>-7.7008293733245468E-3</v>
      </c>
      <c r="D401" s="3">
        <v>64.379997000000003</v>
      </c>
      <c r="E401" s="58">
        <f t="shared" si="24"/>
        <v>10643.79997</v>
      </c>
      <c r="F401" s="11">
        <f t="shared" si="26"/>
        <v>-2.160453121649832E-4</v>
      </c>
      <c r="G401" s="11">
        <f>B401/MAX($B$2:B401)-1</f>
        <v>-1.0748014962371655E-2</v>
      </c>
      <c r="H401" s="11">
        <f>E401/MAX($E$2:E401)-1</f>
        <v>-3.62275029253456E-3</v>
      </c>
      <c r="K401" s="44">
        <f t="shared" si="23"/>
        <v>0.62098415414630437</v>
      </c>
    </row>
    <row r="402" spans="1:11" x14ac:dyDescent="0.25">
      <c r="A402" s="1">
        <v>41124</v>
      </c>
      <c r="B402" s="3">
        <v>41.025219999999997</v>
      </c>
      <c r="C402" s="11">
        <f t="shared" si="25"/>
        <v>1.1086476031205319E-2</v>
      </c>
      <c r="D402" s="3">
        <v>65.599997999999999</v>
      </c>
      <c r="E402" s="58">
        <f t="shared" si="24"/>
        <v>10655.999980000001</v>
      </c>
      <c r="F402" s="11">
        <f t="shared" si="26"/>
        <v>1.1462081243904169E-3</v>
      </c>
      <c r="G402" s="11">
        <f>B402/MAX($B$2:B402)-1</f>
        <v>0</v>
      </c>
      <c r="H402" s="11">
        <f>E402/MAX($E$2:E402)-1</f>
        <v>-2.4806945939620517E-3</v>
      </c>
      <c r="K402" s="44">
        <f t="shared" si="23"/>
        <v>0.58203470262481194</v>
      </c>
    </row>
    <row r="403" spans="1:11" x14ac:dyDescent="0.25">
      <c r="A403" s="1">
        <v>41127</v>
      </c>
      <c r="B403" s="3">
        <v>40.818294999999999</v>
      </c>
      <c r="C403" s="11">
        <f t="shared" si="25"/>
        <v>-5.0438486374965999E-3</v>
      </c>
      <c r="D403" s="3">
        <v>66.099997999999999</v>
      </c>
      <c r="E403" s="58">
        <f t="shared" si="24"/>
        <v>10660.999980000001</v>
      </c>
      <c r="F403" s="11">
        <f t="shared" si="26"/>
        <v>4.692192200998859E-4</v>
      </c>
      <c r="G403" s="11">
        <f>B403/MAX($B$2:B403)-1</f>
        <v>-5.0438486374966285E-3</v>
      </c>
      <c r="H403" s="11">
        <f>E403/MAX($E$2:E403)-1</f>
        <v>-2.012639363444868E-3</v>
      </c>
      <c r="K403" s="44">
        <f t="shared" si="23"/>
        <v>0.60274272275592489</v>
      </c>
    </row>
    <row r="404" spans="1:11" x14ac:dyDescent="0.25">
      <c r="A404" s="1">
        <v>41128</v>
      </c>
      <c r="B404" s="3">
        <v>40.692340999999999</v>
      </c>
      <c r="C404" s="11">
        <f t="shared" si="25"/>
        <v>-3.0857241832369562E-3</v>
      </c>
      <c r="D404" s="3">
        <v>66.650002000000001</v>
      </c>
      <c r="E404" s="58">
        <f t="shared" si="24"/>
        <v>10666.500019999999</v>
      </c>
      <c r="F404" s="11">
        <f t="shared" si="26"/>
        <v>5.1590282434265506E-4</v>
      </c>
      <c r="G404" s="11">
        <f>B404/MAX($B$2:B404)-1</f>
        <v>-8.1140088950162337E-3</v>
      </c>
      <c r="H404" s="11">
        <f>E404/MAX($E$2:E404)-1</f>
        <v>-1.4977748654341205E-3</v>
      </c>
      <c r="K404" s="44">
        <f t="shared" si="23"/>
        <v>0.67978329579939756</v>
      </c>
    </row>
    <row r="405" spans="1:11" x14ac:dyDescent="0.25">
      <c r="A405" s="1">
        <v>41129</v>
      </c>
      <c r="B405" s="3">
        <v>40.917259999999999</v>
      </c>
      <c r="C405" s="11">
        <f t="shared" si="25"/>
        <v>5.5273054946629856E-3</v>
      </c>
      <c r="D405" s="3">
        <v>66.620002999999997</v>
      </c>
      <c r="E405" s="58">
        <f t="shared" si="24"/>
        <v>10666.20003</v>
      </c>
      <c r="F405" s="11">
        <f t="shared" si="26"/>
        <v>-2.8124501892564103E-5</v>
      </c>
      <c r="G405" s="11">
        <f>B405/MAX($B$2:B405)-1</f>
        <v>-2.6315520063023845E-3</v>
      </c>
      <c r="H405" s="11">
        <f>E405/MAX($E$2:E405)-1</f>
        <v>-1.5258572431546824E-3</v>
      </c>
      <c r="K405" s="44">
        <f t="shared" si="23"/>
        <v>0.64412990360284406</v>
      </c>
    </row>
    <row r="406" spans="1:11" x14ac:dyDescent="0.25">
      <c r="A406" s="1">
        <v>41130</v>
      </c>
      <c r="B406" s="3">
        <v>40.494410999999999</v>
      </c>
      <c r="C406" s="11">
        <f t="shared" si="25"/>
        <v>-1.0334245254936409E-2</v>
      </c>
      <c r="D406" s="3">
        <v>66.819999999999993</v>
      </c>
      <c r="E406" s="58">
        <f t="shared" si="24"/>
        <v>10668.2</v>
      </c>
      <c r="F406" s="11">
        <f t="shared" si="26"/>
        <v>1.8750539033353923E-4</v>
      </c>
      <c r="G406" s="11">
        <f>B406/MAX($B$2:B406)-1</f>
        <v>-1.2938602157404611E-2</v>
      </c>
      <c r="H406" s="11">
        <f>E406/MAX($E$2:E406)-1</f>
        <v>-1.338637959279132E-3</v>
      </c>
      <c r="K406" s="44">
        <f t="shared" si="23"/>
        <v>0.65402316737266986</v>
      </c>
    </row>
    <row r="407" spans="1:11" x14ac:dyDescent="0.25">
      <c r="A407" s="1">
        <v>41131</v>
      </c>
      <c r="B407" s="3">
        <v>40.512405000000001</v>
      </c>
      <c r="C407" s="11">
        <f t="shared" si="25"/>
        <v>4.4435761764757164E-4</v>
      </c>
      <c r="D407" s="3">
        <v>66.860000999999997</v>
      </c>
      <c r="E407" s="58">
        <f t="shared" si="24"/>
        <v>10668.60001</v>
      </c>
      <c r="F407" s="11">
        <f t="shared" si="26"/>
        <v>3.7495547514986927E-5</v>
      </c>
      <c r="G407" s="11">
        <f>B407/MAX($B$2:B407)-1</f>
        <v>-1.249999390618739E-2</v>
      </c>
      <c r="H407" s="11">
        <f>E407/MAX($E$2:E407)-1</f>
        <v>-1.3011926047273858E-3</v>
      </c>
      <c r="K407" s="44">
        <f t="shared" ref="K407:K470" si="27">CORREL(C388:C406,F388:F406)</f>
        <v>0.61295876860559906</v>
      </c>
    </row>
    <row r="408" spans="1:11" x14ac:dyDescent="0.25">
      <c r="A408" s="1">
        <v>41134</v>
      </c>
      <c r="B408" s="3">
        <v>40.206515000000003</v>
      </c>
      <c r="C408" s="11">
        <f t="shared" si="25"/>
        <v>-7.5505268077764821E-3</v>
      </c>
      <c r="D408" s="3">
        <v>67.019997000000004</v>
      </c>
      <c r="E408" s="58">
        <f t="shared" si="24"/>
        <v>10670.19997</v>
      </c>
      <c r="F408" s="11">
        <f t="shared" si="26"/>
        <v>1.4996906796579352E-4</v>
      </c>
      <c r="G408" s="11">
        <f>B408/MAX($B$2:B408)-1</f>
        <v>-1.9956139174878151E-2</v>
      </c>
      <c r="H408" s="11">
        <f>E408/MAX($E$2:E408)-1</f>
        <v>-1.1514186754036926E-3</v>
      </c>
      <c r="K408" s="44">
        <f t="shared" si="27"/>
        <v>0.6192946021981065</v>
      </c>
    </row>
    <row r="409" spans="1:11" x14ac:dyDescent="0.25">
      <c r="A409" s="1">
        <v>41135</v>
      </c>
      <c r="B409" s="3">
        <v>40.458427</v>
      </c>
      <c r="C409" s="11">
        <f t="shared" si="25"/>
        <v>6.2654522531981997E-3</v>
      </c>
      <c r="D409" s="3">
        <v>67.050003000000004</v>
      </c>
      <c r="E409" s="58">
        <f t="shared" si="24"/>
        <v>10670.500029999999</v>
      </c>
      <c r="F409" s="11">
        <f t="shared" si="26"/>
        <v>2.8121309895148636E-5</v>
      </c>
      <c r="G409" s="11">
        <f>B409/MAX($B$2:B409)-1</f>
        <v>-1.3815721158838334E-2</v>
      </c>
      <c r="H409" s="11">
        <f>E409/MAX($E$2:E409)-1</f>
        <v>-1.1233297449099178E-3</v>
      </c>
      <c r="K409" s="44">
        <f t="shared" si="27"/>
        <v>0.6031379952606758</v>
      </c>
    </row>
    <row r="410" spans="1:11" x14ac:dyDescent="0.25">
      <c r="A410" s="1">
        <v>41136</v>
      </c>
      <c r="B410" s="3">
        <v>40.521403999999997</v>
      </c>
      <c r="C410" s="11">
        <f t="shared" si="25"/>
        <v>1.5565854797072686E-3</v>
      </c>
      <c r="D410" s="3">
        <v>67.220000999999996</v>
      </c>
      <c r="E410" s="58">
        <f t="shared" si="24"/>
        <v>10672.20001</v>
      </c>
      <c r="F410" s="11">
        <f t="shared" si="26"/>
        <v>1.5931587041111072E-4</v>
      </c>
      <c r="G410" s="11">
        <f>B410/MAX($B$2:B410)-1</f>
        <v>-1.2280641030078532E-2</v>
      </c>
      <c r="H410" s="11">
        <f>E410/MAX($E$2:E410)-1</f>
        <v>-9.6419283875492923E-4</v>
      </c>
      <c r="K410" s="44">
        <f t="shared" si="27"/>
        <v>0.56566903276862734</v>
      </c>
    </row>
    <row r="411" spans="1:11" x14ac:dyDescent="0.25">
      <c r="A411" s="1">
        <v>41137</v>
      </c>
      <c r="B411" s="3">
        <v>40.404445000000003</v>
      </c>
      <c r="C411" s="11">
        <f t="shared" si="25"/>
        <v>-2.8863511244574414E-3</v>
      </c>
      <c r="D411" s="3">
        <v>68.019997000000004</v>
      </c>
      <c r="E411" s="58">
        <f t="shared" si="24"/>
        <v>10680.19997</v>
      </c>
      <c r="F411" s="11">
        <f t="shared" si="26"/>
        <v>7.4960739046336434E-4</v>
      </c>
      <c r="G411" s="11">
        <f>B411/MAX($B$2:B411)-1</f>
        <v>-1.5131545912489774E-2</v>
      </c>
      <c r="H411" s="11">
        <f>E411/MAX($E$2:E411)-1</f>
        <v>-2.1530821436932523E-4</v>
      </c>
      <c r="K411" s="44">
        <f t="shared" si="27"/>
        <v>0.60975699602542055</v>
      </c>
    </row>
    <row r="412" spans="1:11" x14ac:dyDescent="0.25">
      <c r="A412" s="1">
        <v>41138</v>
      </c>
      <c r="B412" s="3">
        <v>40.629364000000002</v>
      </c>
      <c r="C412" s="11">
        <f t="shared" si="25"/>
        <v>5.5666895065629501E-3</v>
      </c>
      <c r="D412" s="3">
        <v>68.319999999999993</v>
      </c>
      <c r="E412" s="58">
        <f t="shared" si="24"/>
        <v>10683.2</v>
      </c>
      <c r="F412" s="11">
        <f t="shared" si="26"/>
        <v>2.80896425949697E-4</v>
      </c>
      <c r="G412" s="11">
        <f>B412/MAX($B$2:B412)-1</f>
        <v>-9.6490890237760363E-3</v>
      </c>
      <c r="H412" s="11">
        <f>E412/MAX($E$2:E412)-1</f>
        <v>0</v>
      </c>
      <c r="K412" s="44">
        <f t="shared" si="27"/>
        <v>0.55608926361226219</v>
      </c>
    </row>
    <row r="413" spans="1:11" x14ac:dyDescent="0.25">
      <c r="A413" s="1">
        <v>41141</v>
      </c>
      <c r="B413" s="3">
        <v>40.872276999999997</v>
      </c>
      <c r="C413" s="11">
        <f t="shared" si="25"/>
        <v>5.9787546760513991E-3</v>
      </c>
      <c r="D413" s="3">
        <v>68.419998000000007</v>
      </c>
      <c r="E413" s="58">
        <f t="shared" si="24"/>
        <v>10684.199979999999</v>
      </c>
      <c r="F413" s="11">
        <f t="shared" si="26"/>
        <v>9.3603040287431314E-5</v>
      </c>
      <c r="G413" s="11">
        <f>B413/MAX($B$2:B413)-1</f>
        <v>-3.7280238838450774E-3</v>
      </c>
      <c r="H413" s="11">
        <f>E413/MAX($E$2:E413)-1</f>
        <v>0</v>
      </c>
      <c r="K413" s="44">
        <f t="shared" si="27"/>
        <v>0.52594275713663918</v>
      </c>
    </row>
    <row r="414" spans="1:11" x14ac:dyDescent="0.25">
      <c r="A414" s="1">
        <v>41142</v>
      </c>
      <c r="B414" s="3">
        <v>40.773311999999997</v>
      </c>
      <c r="C414" s="11">
        <f t="shared" si="25"/>
        <v>-2.4213233825949986E-3</v>
      </c>
      <c r="D414" s="3">
        <v>68.150002000000001</v>
      </c>
      <c r="E414" s="58">
        <f t="shared" si="24"/>
        <v>10681.500019999999</v>
      </c>
      <c r="F414" s="11">
        <f t="shared" si="26"/>
        <v>-2.5270586520788048E-4</v>
      </c>
      <c r="G414" s="11">
        <f>B414/MAX($B$2:B414)-1</f>
        <v>-6.1403205150393214E-3</v>
      </c>
      <c r="H414" s="11">
        <f>E414/MAX($E$2:E414)-1</f>
        <v>-2.5270586520786953E-4</v>
      </c>
      <c r="K414" s="44">
        <f t="shared" si="27"/>
        <v>0.49571505747448535</v>
      </c>
    </row>
    <row r="415" spans="1:11" x14ac:dyDescent="0.25">
      <c r="A415" s="1">
        <v>41143</v>
      </c>
      <c r="B415" s="3">
        <v>40.782310000000003</v>
      </c>
      <c r="C415" s="11">
        <f t="shared" si="25"/>
        <v>2.2068356870311127E-4</v>
      </c>
      <c r="D415" s="3">
        <v>68.430000000000007</v>
      </c>
      <c r="E415" s="58">
        <f t="shared" si="24"/>
        <v>10684.3</v>
      </c>
      <c r="F415" s="11">
        <f t="shared" si="26"/>
        <v>2.6213359497796247E-4</v>
      </c>
      <c r="G415" s="11">
        <f>B415/MAX($B$2:B415)-1</f>
        <v>-5.9209920141803929E-3</v>
      </c>
      <c r="H415" s="11">
        <f>E415/MAX($E$2:E415)-1</f>
        <v>0</v>
      </c>
      <c r="K415" s="44">
        <f t="shared" si="27"/>
        <v>0.62078683768102294</v>
      </c>
    </row>
    <row r="416" spans="1:11" x14ac:dyDescent="0.25">
      <c r="A416" s="1">
        <v>41144</v>
      </c>
      <c r="B416" s="3">
        <v>40.188521000000001</v>
      </c>
      <c r="C416" s="11">
        <f t="shared" si="25"/>
        <v>-1.4559964847503758E-2</v>
      </c>
      <c r="D416" s="3">
        <v>67.870002999999997</v>
      </c>
      <c r="E416" s="58">
        <f t="shared" si="24"/>
        <v>10678.70003</v>
      </c>
      <c r="F416" s="11">
        <f t="shared" si="26"/>
        <v>-5.2413073388048843E-4</v>
      </c>
      <c r="G416" s="11">
        <f>B416/MAX($B$2:B416)-1</f>
        <v>-2.0394747426095372E-2</v>
      </c>
      <c r="H416" s="11">
        <f>E416/MAX($E$2:E416)-1</f>
        <v>-5.2413073388046794E-4</v>
      </c>
      <c r="K416" s="44">
        <f t="shared" si="27"/>
        <v>0.58637021935649836</v>
      </c>
    </row>
    <row r="417" spans="1:11" x14ac:dyDescent="0.25">
      <c r="A417" s="1">
        <v>41145</v>
      </c>
      <c r="B417" s="3">
        <v>40.656353000000003</v>
      </c>
      <c r="C417" s="11">
        <f t="shared" si="25"/>
        <v>1.164093597771367E-2</v>
      </c>
      <c r="D417" s="3">
        <v>68.290001000000004</v>
      </c>
      <c r="E417" s="58">
        <f t="shared" si="24"/>
        <v>10682.900009999999</v>
      </c>
      <c r="F417" s="11">
        <f t="shared" si="26"/>
        <v>3.9330442733668717E-4</v>
      </c>
      <c r="G417" s="11">
        <f>B417/MAX($B$2:B417)-1</f>
        <v>-8.991225397450453E-3</v>
      </c>
      <c r="H417" s="11">
        <f>E417/MAX($E$2:E417)-1</f>
        <v>-1.3103244948198256E-4</v>
      </c>
      <c r="K417" s="44">
        <f t="shared" si="27"/>
        <v>0.44299539490867917</v>
      </c>
    </row>
    <row r="418" spans="1:11" x14ac:dyDescent="0.25">
      <c r="A418" s="1">
        <v>41148</v>
      </c>
      <c r="B418" s="3">
        <v>40.791305999999999</v>
      </c>
      <c r="C418" s="11">
        <f t="shared" si="25"/>
        <v>3.3193582316642092E-3</v>
      </c>
      <c r="D418" s="3">
        <v>68.400002000000001</v>
      </c>
      <c r="E418" s="58">
        <f t="shared" si="24"/>
        <v>10684.000019999999</v>
      </c>
      <c r="F418" s="11">
        <f t="shared" si="26"/>
        <v>1.0296923110488902E-4</v>
      </c>
      <c r="G418" s="11">
        <f>B418/MAX($B$2:B418)-1</f>
        <v>-5.7017122638221007E-3</v>
      </c>
      <c r="H418" s="11">
        <f>E418/MAX($E$2:E418)-1</f>
        <v>-2.8076710687607864E-5</v>
      </c>
      <c r="K418" s="44">
        <f t="shared" si="27"/>
        <v>0.46429541073880487</v>
      </c>
    </row>
    <row r="419" spans="1:11" x14ac:dyDescent="0.25">
      <c r="A419" s="1">
        <v>41149</v>
      </c>
      <c r="B419" s="3">
        <v>40.476421000000002</v>
      </c>
      <c r="C419" s="11">
        <f t="shared" si="25"/>
        <v>-7.7194145242615369E-3</v>
      </c>
      <c r="D419" s="3">
        <v>68.400002000000001</v>
      </c>
      <c r="E419" s="58">
        <f t="shared" si="24"/>
        <v>10684.000019999999</v>
      </c>
      <c r="F419" s="11">
        <f t="shared" si="26"/>
        <v>0</v>
      </c>
      <c r="G419" s="11">
        <f>B419/MAX($B$2:B419)-1</f>
        <v>-1.3377112907621114E-2</v>
      </c>
      <c r="H419" s="11">
        <f>E419/MAX($E$2:E419)-1</f>
        <v>-2.8076710687607864E-5</v>
      </c>
      <c r="K419" s="44">
        <f t="shared" si="27"/>
        <v>0.45965749284976171</v>
      </c>
    </row>
    <row r="420" spans="1:11" x14ac:dyDescent="0.25">
      <c r="A420" s="1">
        <v>41150</v>
      </c>
      <c r="B420" s="3">
        <v>40.539397999999998</v>
      </c>
      <c r="C420" s="11">
        <f t="shared" si="25"/>
        <v>1.5558934916700394E-3</v>
      </c>
      <c r="D420" s="3">
        <v>68.400002000000001</v>
      </c>
      <c r="E420" s="58">
        <f t="shared" si="24"/>
        <v>10684.000019999999</v>
      </c>
      <c r="F420" s="11">
        <f t="shared" si="26"/>
        <v>0</v>
      </c>
      <c r="G420" s="11">
        <f>B420/MAX($B$2:B420)-1</f>
        <v>-1.1842032778861311E-2</v>
      </c>
      <c r="H420" s="11">
        <f>E420/MAX($E$2:E420)-1</f>
        <v>-2.8076710687607864E-5</v>
      </c>
      <c r="K420" s="44">
        <f t="shared" si="27"/>
        <v>0.46577388356044541</v>
      </c>
    </row>
    <row r="421" spans="1:11" x14ac:dyDescent="0.25">
      <c r="A421" s="1">
        <v>41151</v>
      </c>
      <c r="B421" s="3">
        <v>40.125543999999998</v>
      </c>
      <c r="C421" s="11">
        <f t="shared" si="25"/>
        <v>-1.0208686374671884E-2</v>
      </c>
      <c r="D421" s="3">
        <v>67.709998999999996</v>
      </c>
      <c r="E421" s="58">
        <f t="shared" si="24"/>
        <v>10677.099990000001</v>
      </c>
      <c r="F421" s="11">
        <f t="shared" si="26"/>
        <v>-6.4582834023608311E-4</v>
      </c>
      <c r="G421" s="11">
        <f>B421/MAX($B$2:B421)-1</f>
        <v>-2.1929827554855286E-2</v>
      </c>
      <c r="H421" s="11">
        <f>E421/MAX($E$2:E421)-1</f>
        <v>-6.7388691818826008E-4</v>
      </c>
      <c r="K421" s="44">
        <f t="shared" si="27"/>
        <v>0.41834964428863336</v>
      </c>
    </row>
    <row r="422" spans="1:11" x14ac:dyDescent="0.25">
      <c r="A422" s="1">
        <v>41152</v>
      </c>
      <c r="B422" s="3">
        <v>40.314478999999999</v>
      </c>
      <c r="C422" s="11">
        <f t="shared" si="25"/>
        <v>4.7085965987152907E-3</v>
      </c>
      <c r="D422" s="3">
        <v>68.160004000000001</v>
      </c>
      <c r="E422" s="58">
        <f t="shared" si="24"/>
        <v>10681.600039999999</v>
      </c>
      <c r="F422" s="11">
        <f t="shared" si="26"/>
        <v>4.2146744005520329E-4</v>
      </c>
      <c r="G422" s="11">
        <f>B422/MAX($B$2:B422)-1</f>
        <v>-1.732448966757516E-2</v>
      </c>
      <c r="H422" s="11">
        <f>E422/MAX($E$2:E422)-1</f>
        <v>-2.5270349952732918E-4</v>
      </c>
      <c r="K422" s="44">
        <f t="shared" si="27"/>
        <v>0.37000421704737113</v>
      </c>
    </row>
    <row r="423" spans="1:11" x14ac:dyDescent="0.25">
      <c r="A423" s="1">
        <v>41156</v>
      </c>
      <c r="B423" s="3">
        <v>40.422438999999997</v>
      </c>
      <c r="C423" s="11">
        <f t="shared" si="25"/>
        <v>2.6779460550637032E-3</v>
      </c>
      <c r="D423" s="3">
        <v>68.089995999999999</v>
      </c>
      <c r="E423" s="58">
        <f t="shared" si="24"/>
        <v>10680.899960000001</v>
      </c>
      <c r="F423" s="11">
        <f t="shared" si="26"/>
        <v>-6.5540742714300949E-5</v>
      </c>
      <c r="G423" s="11">
        <f>B423/MAX($B$2:B423)-1</f>
        <v>-1.4692937661272776E-2</v>
      </c>
      <c r="H423" s="11">
        <f>E423/MAX($E$2:E423)-1</f>
        <v>-3.182276798665562E-4</v>
      </c>
      <c r="K423" s="44">
        <f t="shared" si="27"/>
        <v>0.44998408357636982</v>
      </c>
    </row>
    <row r="424" spans="1:11" x14ac:dyDescent="0.25">
      <c r="A424" s="1">
        <v>41157</v>
      </c>
      <c r="B424" s="3">
        <v>40.296484999999997</v>
      </c>
      <c r="C424" s="11">
        <f t="shared" si="25"/>
        <v>-3.1159426080153187E-3</v>
      </c>
      <c r="D424" s="3">
        <v>68.019997000000004</v>
      </c>
      <c r="E424" s="58">
        <f t="shared" si="24"/>
        <v>10680.19997</v>
      </c>
      <c r="F424" s="11">
        <f t="shared" si="26"/>
        <v>-6.5536612328777978E-5</v>
      </c>
      <c r="G424" s="11">
        <f>B424/MAX($B$2:B424)-1</f>
        <v>-1.7763097918792381E-2</v>
      </c>
      <c r="H424" s="11">
        <f>E424/MAX($E$2:E424)-1</f>
        <v>-3.8374343663127863E-4</v>
      </c>
      <c r="K424" s="44">
        <f t="shared" si="27"/>
        <v>0.48488679493632464</v>
      </c>
    </row>
    <row r="425" spans="1:11" x14ac:dyDescent="0.25">
      <c r="A425" s="1">
        <v>41158</v>
      </c>
      <c r="B425" s="3">
        <v>40.881272000000003</v>
      </c>
      <c r="C425" s="11">
        <f t="shared" si="25"/>
        <v>1.4512109430884747E-2</v>
      </c>
      <c r="D425" s="3">
        <v>69.529999000000004</v>
      </c>
      <c r="E425" s="58">
        <f t="shared" si="24"/>
        <v>10695.29999</v>
      </c>
      <c r="F425" s="11">
        <f t="shared" si="26"/>
        <v>1.413833078258352E-3</v>
      </c>
      <c r="G425" s="11">
        <f>B425/MAX($B$2:B425)-1</f>
        <v>-3.5087685087367149E-3</v>
      </c>
      <c r="H425" s="11">
        <f>E425/MAX($E$2:E425)-1</f>
        <v>0</v>
      </c>
      <c r="K425" s="44">
        <f t="shared" si="27"/>
        <v>0.51659020298255132</v>
      </c>
    </row>
    <row r="426" spans="1:11" x14ac:dyDescent="0.25">
      <c r="A426" s="1">
        <v>41159</v>
      </c>
      <c r="B426" s="3">
        <v>40.431434000000003</v>
      </c>
      <c r="C426" s="11">
        <f t="shared" si="25"/>
        <v>-1.1003522590980039E-2</v>
      </c>
      <c r="D426" s="3">
        <v>69.430000000000007</v>
      </c>
      <c r="E426" s="58">
        <f t="shared" si="24"/>
        <v>10694.3</v>
      </c>
      <c r="F426" s="11">
        <f t="shared" si="26"/>
        <v>-9.3498078682714226E-5</v>
      </c>
      <c r="G426" s="11">
        <f>B426/MAX($B$2:B426)-1</f>
        <v>-1.4473682286164302E-2</v>
      </c>
      <c r="H426" s="11">
        <f>E426/MAX($E$2:E426)-1</f>
        <v>-9.3498078682752173E-5</v>
      </c>
      <c r="K426" s="44">
        <f t="shared" si="27"/>
        <v>0.69540313000461806</v>
      </c>
    </row>
    <row r="427" spans="1:11" x14ac:dyDescent="0.25">
      <c r="A427" s="1">
        <v>41162</v>
      </c>
      <c r="B427" s="3">
        <v>40.098554999999998</v>
      </c>
      <c r="C427" s="11">
        <f t="shared" si="25"/>
        <v>-8.233173228533161E-3</v>
      </c>
      <c r="D427" s="3">
        <v>68.540001000000004</v>
      </c>
      <c r="E427" s="58">
        <f t="shared" si="24"/>
        <v>10685.400009999999</v>
      </c>
      <c r="F427" s="11">
        <f t="shared" si="26"/>
        <v>-8.322180974911765E-4</v>
      </c>
      <c r="G427" s="11">
        <f>B427/MAX($B$2:B427)-1</f>
        <v>-2.2587691181180758E-2</v>
      </c>
      <c r="H427" s="11">
        <f>E427/MAX($E$2:E427)-1</f>
        <v>-9.2563836538073208E-4</v>
      </c>
      <c r="K427" s="44">
        <f t="shared" si="27"/>
        <v>0.69041027533952526</v>
      </c>
    </row>
    <row r="428" spans="1:11" x14ac:dyDescent="0.25">
      <c r="A428" s="1">
        <v>41163</v>
      </c>
      <c r="B428" s="3">
        <v>40.332473</v>
      </c>
      <c r="C428" s="11">
        <f t="shared" si="25"/>
        <v>5.8335767959718935E-3</v>
      </c>
      <c r="D428" s="3">
        <v>68.430000000000007</v>
      </c>
      <c r="E428" s="58">
        <f t="shared" si="24"/>
        <v>10684.3</v>
      </c>
      <c r="F428" s="11">
        <f t="shared" si="26"/>
        <v>-1.0294514000137196E-4</v>
      </c>
      <c r="G428" s="11">
        <f>B428/MAX($B$2:B428)-1</f>
        <v>-1.688588141635794E-2</v>
      </c>
      <c r="H428" s="11">
        <f>E428/MAX($E$2:E428)-1</f>
        <v>-1.0284882154110164E-3</v>
      </c>
      <c r="K428" s="44">
        <f t="shared" si="27"/>
        <v>0.73085535737006757</v>
      </c>
    </row>
    <row r="429" spans="1:11" x14ac:dyDescent="0.25">
      <c r="A429" s="1">
        <v>41164</v>
      </c>
      <c r="B429" s="3">
        <v>40.341467999999999</v>
      </c>
      <c r="C429" s="11">
        <f t="shared" si="25"/>
        <v>2.2302128609864202E-4</v>
      </c>
      <c r="D429" s="3">
        <v>68.629997000000003</v>
      </c>
      <c r="E429" s="58">
        <f t="shared" si="24"/>
        <v>10686.29997</v>
      </c>
      <c r="F429" s="11">
        <f t="shared" si="26"/>
        <v>1.871877427628163E-4</v>
      </c>
      <c r="G429" s="11">
        <f>B429/MAX($B$2:B429)-1</f>
        <v>-1.6666626041249688E-2</v>
      </c>
      <c r="H429" s="11">
        <f>E429/MAX($E$2:E429)-1</f>
        <v>-8.4149299303570846E-4</v>
      </c>
      <c r="K429" s="44">
        <f t="shared" si="27"/>
        <v>0.71935081001308032</v>
      </c>
    </row>
    <row r="430" spans="1:11" x14ac:dyDescent="0.25">
      <c r="A430" s="1">
        <v>41165</v>
      </c>
      <c r="B430" s="3">
        <v>41.157362999999997</v>
      </c>
      <c r="C430" s="11">
        <f t="shared" si="25"/>
        <v>2.0224722610490964E-2</v>
      </c>
      <c r="D430" s="3">
        <v>69.559997999999993</v>
      </c>
      <c r="E430" s="58">
        <f t="shared" si="24"/>
        <v>10695.599979999999</v>
      </c>
      <c r="F430" s="11">
        <f t="shared" si="26"/>
        <v>8.7027409169752325E-4</v>
      </c>
      <c r="G430" s="11">
        <f>B430/MAX($B$2:B430)-1</f>
        <v>0</v>
      </c>
      <c r="H430" s="11">
        <f>E430/MAX($E$2:E430)-1</f>
        <v>0</v>
      </c>
      <c r="K430" s="44">
        <f t="shared" si="27"/>
        <v>0.71824838752681719</v>
      </c>
    </row>
    <row r="431" spans="1:11" x14ac:dyDescent="0.25">
      <c r="A431" s="1">
        <v>41166</v>
      </c>
      <c r="B431" s="3">
        <v>39.960717000000002</v>
      </c>
      <c r="C431" s="11">
        <f t="shared" si="25"/>
        <v>-2.9074894812867243E-2</v>
      </c>
      <c r="D431" s="3">
        <v>70.180000000000007</v>
      </c>
      <c r="E431" s="58">
        <f t="shared" si="24"/>
        <v>10701.8</v>
      </c>
      <c r="F431" s="11">
        <f t="shared" si="26"/>
        <v>5.7967949545549688E-4</v>
      </c>
      <c r="G431" s="11">
        <f>B431/MAX($B$2:B431)-1</f>
        <v>-2.9074894812867291E-2</v>
      </c>
      <c r="H431" s="11">
        <f>E431/MAX($E$2:E431)-1</f>
        <v>0</v>
      </c>
      <c r="K431" s="44">
        <f t="shared" si="27"/>
        <v>0.82394290117404834</v>
      </c>
    </row>
    <row r="432" spans="1:11" x14ac:dyDescent="0.25">
      <c r="A432" s="1">
        <v>41169</v>
      </c>
      <c r="B432" s="3">
        <v>39.915387000000003</v>
      </c>
      <c r="C432" s="11">
        <f t="shared" si="25"/>
        <v>-1.1343640305553043E-3</v>
      </c>
      <c r="D432" s="3">
        <v>70.209998999999996</v>
      </c>
      <c r="E432" s="58">
        <f t="shared" si="24"/>
        <v>10702.099990000001</v>
      </c>
      <c r="F432" s="11">
        <f t="shared" si="26"/>
        <v>2.8031732979624367E-5</v>
      </c>
      <c r="G432" s="11">
        <f>B432/MAX($B$2:B432)-1</f>
        <v>-3.0176277328554657E-2</v>
      </c>
      <c r="H432" s="11">
        <f>E432/MAX($E$2:E432)-1</f>
        <v>0</v>
      </c>
      <c r="K432" s="44">
        <f t="shared" si="27"/>
        <v>0.49738034830880962</v>
      </c>
    </row>
    <row r="433" spans="1:11" x14ac:dyDescent="0.25">
      <c r="A433" s="1">
        <v>41170</v>
      </c>
      <c r="B433" s="3">
        <v>40.223613999999998</v>
      </c>
      <c r="C433" s="11">
        <f t="shared" si="25"/>
        <v>7.722009559872115E-3</v>
      </c>
      <c r="D433" s="3">
        <v>70.269997000000004</v>
      </c>
      <c r="E433" s="58">
        <f t="shared" si="24"/>
        <v>10702.69997</v>
      </c>
      <c r="F433" s="11">
        <f t="shared" si="26"/>
        <v>5.6061894446853325E-5</v>
      </c>
      <c r="G433" s="11">
        <f>B433/MAX($B$2:B433)-1</f>
        <v>-2.2687289270694966E-2</v>
      </c>
      <c r="H433" s="11">
        <f>E433/MAX($E$2:E433)-1</f>
        <v>0</v>
      </c>
      <c r="K433" s="44">
        <f t="shared" si="27"/>
        <v>0.50241369903266697</v>
      </c>
    </row>
    <row r="434" spans="1:11" x14ac:dyDescent="0.25">
      <c r="A434" s="1">
        <v>41171</v>
      </c>
      <c r="B434" s="3">
        <v>40.513710000000003</v>
      </c>
      <c r="C434" s="11">
        <f t="shared" si="25"/>
        <v>7.212081937739495E-3</v>
      </c>
      <c r="D434" s="3">
        <v>70.400002000000001</v>
      </c>
      <c r="E434" s="58">
        <f t="shared" si="24"/>
        <v>10704.000019999999</v>
      </c>
      <c r="F434" s="11">
        <f t="shared" si="26"/>
        <v>1.2146934919636248E-4</v>
      </c>
      <c r="G434" s="11">
        <f>B434/MAX($B$2:B434)-1</f>
        <v>-1.5638829922120956E-2</v>
      </c>
      <c r="H434" s="11">
        <f>E434/MAX($E$2:E434)-1</f>
        <v>0</v>
      </c>
      <c r="K434" s="44">
        <f t="shared" si="27"/>
        <v>0.49233737115400139</v>
      </c>
    </row>
    <row r="435" spans="1:11" x14ac:dyDescent="0.25">
      <c r="A435" s="1">
        <v>41172</v>
      </c>
      <c r="B435" s="3">
        <v>40.305204000000003</v>
      </c>
      <c r="C435" s="11">
        <f t="shared" si="25"/>
        <v>-5.146554092429448E-3</v>
      </c>
      <c r="D435" s="3">
        <v>70.330001999999993</v>
      </c>
      <c r="E435" s="58">
        <f t="shared" si="24"/>
        <v>10703.300020000001</v>
      </c>
      <c r="F435" s="11">
        <f t="shared" si="26"/>
        <v>-6.5396113480099621E-5</v>
      </c>
      <c r="G435" s="11">
        <f>B435/MAX($B$2:B435)-1</f>
        <v>-2.0704897930413857E-2</v>
      </c>
      <c r="H435" s="11">
        <f>E435/MAX($E$2:E435)-1</f>
        <v>-6.5396113480109541E-5</v>
      </c>
      <c r="K435" s="44">
        <f t="shared" si="27"/>
        <v>0.48796904951741166</v>
      </c>
    </row>
    <row r="436" spans="1:11" x14ac:dyDescent="0.25">
      <c r="A436" s="1">
        <v>41173</v>
      </c>
      <c r="B436" s="3">
        <v>39.679685999999997</v>
      </c>
      <c r="C436" s="11">
        <f t="shared" si="25"/>
        <v>-1.5519534400570374E-2</v>
      </c>
      <c r="D436" s="3">
        <v>70.150002000000001</v>
      </c>
      <c r="E436" s="58">
        <f t="shared" si="24"/>
        <v>10701.500019999999</v>
      </c>
      <c r="F436" s="11">
        <f t="shared" si="26"/>
        <v>-1.6817243248695661E-4</v>
      </c>
      <c r="G436" s="11">
        <f>B436/MAX($B$2:B436)-1</f>
        <v>-3.5903101955292893E-2</v>
      </c>
      <c r="H436" s="11">
        <f>E436/MAX($E$2:E436)-1</f>
        <v>-2.3355754814358143E-4</v>
      </c>
      <c r="K436" s="44">
        <f t="shared" si="27"/>
        <v>0.44414383851595773</v>
      </c>
    </row>
    <row r="437" spans="1:11" x14ac:dyDescent="0.25">
      <c r="A437" s="1">
        <v>41176</v>
      </c>
      <c r="B437" s="3">
        <v>39.770339</v>
      </c>
      <c r="C437" s="11">
        <f t="shared" si="25"/>
        <v>2.2846198934135518E-3</v>
      </c>
      <c r="D437" s="3">
        <v>69.739998</v>
      </c>
      <c r="E437" s="58">
        <f t="shared" si="24"/>
        <v>10697.39998</v>
      </c>
      <c r="F437" s="11">
        <f t="shared" si="26"/>
        <v>-3.8312759821864241E-4</v>
      </c>
      <c r="G437" s="11">
        <f>B437/MAX($B$2:B437)-1</f>
        <v>-3.3700507002841662E-2</v>
      </c>
      <c r="H437" s="11">
        <f>E437/MAX($E$2:E437)-1</f>
        <v>-6.1659566401972565E-4</v>
      </c>
      <c r="K437" s="44">
        <f t="shared" si="27"/>
        <v>0.44320919042842649</v>
      </c>
    </row>
    <row r="438" spans="1:11" x14ac:dyDescent="0.25">
      <c r="A438" s="1">
        <v>41177</v>
      </c>
      <c r="B438" s="3">
        <v>39.60716</v>
      </c>
      <c r="C438" s="11">
        <f t="shared" si="25"/>
        <v>-4.103032664619719E-3</v>
      </c>
      <c r="D438" s="3">
        <v>68.760002</v>
      </c>
      <c r="E438" s="58">
        <f t="shared" si="24"/>
        <v>10687.60002</v>
      </c>
      <c r="F438" s="11">
        <f t="shared" si="26"/>
        <v>-9.1610671923293674E-4</v>
      </c>
      <c r="G438" s="11">
        <f>B438/MAX($B$2:B438)-1</f>
        <v>-3.7665265386414459E-2</v>
      </c>
      <c r="H438" s="11">
        <f>E438/MAX($E$2:E438)-1</f>
        <v>-1.5321375158218187E-3</v>
      </c>
      <c r="K438" s="44">
        <f t="shared" si="27"/>
        <v>0.41633609208789152</v>
      </c>
    </row>
    <row r="439" spans="1:11" x14ac:dyDescent="0.25">
      <c r="A439" s="1">
        <v>41178</v>
      </c>
      <c r="B439" s="3">
        <v>39.851928999999998</v>
      </c>
      <c r="C439" s="11">
        <f t="shared" si="25"/>
        <v>6.1799179744267962E-3</v>
      </c>
      <c r="D439" s="3">
        <v>68.199996999999996</v>
      </c>
      <c r="E439" s="58">
        <f t="shared" si="24"/>
        <v>10681.999970000001</v>
      </c>
      <c r="F439" s="11">
        <f t="shared" si="26"/>
        <v>-5.239763828660853E-4</v>
      </c>
      <c r="G439" s="11">
        <f>B439/MAX($B$2:B439)-1</f>
        <v>-3.1718115662560775E-2</v>
      </c>
      <c r="H439" s="11">
        <f>E439/MAX($E$2:E439)-1</f>
        <v>-2.0553110948142717E-3</v>
      </c>
      <c r="K439" s="44">
        <f t="shared" si="27"/>
        <v>0.40578472370008434</v>
      </c>
    </row>
    <row r="440" spans="1:11" x14ac:dyDescent="0.25">
      <c r="A440" s="1">
        <v>41179</v>
      </c>
      <c r="B440" s="3">
        <v>40.250813000000001</v>
      </c>
      <c r="C440" s="11">
        <f t="shared" si="25"/>
        <v>1.0009151627265081E-2</v>
      </c>
      <c r="D440" s="3">
        <v>69.139999000000003</v>
      </c>
      <c r="E440" s="58">
        <f t="shared" si="24"/>
        <v>10691.39999</v>
      </c>
      <c r="F440" s="11">
        <f t="shared" si="26"/>
        <v>8.7998689631143396E-4</v>
      </c>
      <c r="G440" s="11">
        <f>B440/MAX($B$2:B440)-1</f>
        <v>-2.2026435464293392E-2</v>
      </c>
      <c r="H440" s="11">
        <f>E440/MAX($E$2:E440)-1</f>
        <v>-1.1771328453341612E-3</v>
      </c>
      <c r="K440" s="44">
        <f t="shared" si="27"/>
        <v>0.35889757633210517</v>
      </c>
    </row>
    <row r="441" spans="1:11" x14ac:dyDescent="0.25">
      <c r="A441" s="1">
        <v>41180</v>
      </c>
      <c r="B441" s="3">
        <v>40.368662</v>
      </c>
      <c r="C441" s="11">
        <f t="shared" si="25"/>
        <v>2.9278663265758049E-3</v>
      </c>
      <c r="D441" s="3">
        <v>68.569999999999993</v>
      </c>
      <c r="E441" s="58">
        <f t="shared" si="24"/>
        <v>10685.7</v>
      </c>
      <c r="F441" s="11">
        <f t="shared" si="26"/>
        <v>-5.3313784961095271E-4</v>
      </c>
      <c r="G441" s="11">
        <f>B441/MAX($B$2:B441)-1</f>
        <v>-1.9163059596407961E-2</v>
      </c>
      <c r="H441" s="11">
        <f>E441/MAX($E$2:E441)-1</f>
        <v>-1.7096431208712959E-3</v>
      </c>
      <c r="K441" s="44">
        <f t="shared" si="27"/>
        <v>0.36799021452393377</v>
      </c>
    </row>
    <row r="442" spans="1:11" x14ac:dyDescent="0.25">
      <c r="A442" s="1">
        <v>41183</v>
      </c>
      <c r="B442" s="3">
        <v>40.459319000000001</v>
      </c>
      <c r="C442" s="11">
        <f t="shared" si="25"/>
        <v>2.2457271434956206E-3</v>
      </c>
      <c r="D442" s="3">
        <v>68.470000999999996</v>
      </c>
      <c r="E442" s="58">
        <f t="shared" si="24"/>
        <v>10684.70001</v>
      </c>
      <c r="F442" s="11">
        <f t="shared" si="26"/>
        <v>-9.3582076981409975E-5</v>
      </c>
      <c r="G442" s="11">
        <f>B442/MAX($B$2:B442)-1</f>
        <v>-1.696036745600038E-2</v>
      </c>
      <c r="H442" s="11">
        <f>E442/MAX($E$2:E442)-1</f>
        <v>-1.8030652058985686E-3</v>
      </c>
      <c r="K442" s="44">
        <f t="shared" si="27"/>
        <v>0.33540065152494991</v>
      </c>
    </row>
    <row r="443" spans="1:11" x14ac:dyDescent="0.25">
      <c r="A443" s="1">
        <v>41184</v>
      </c>
      <c r="B443" s="3">
        <v>40.477449999999997</v>
      </c>
      <c r="C443" s="11">
        <f t="shared" si="25"/>
        <v>4.481291442398422E-4</v>
      </c>
      <c r="D443" s="3">
        <v>68.669998000000007</v>
      </c>
      <c r="E443" s="58">
        <f t="shared" si="24"/>
        <v>10686.699979999999</v>
      </c>
      <c r="F443" s="11">
        <f t="shared" si="26"/>
        <v>1.8718073489448758E-4</v>
      </c>
      <c r="G443" s="11">
        <f>B443/MAX($B$2:B443)-1</f>
        <v>-1.6519838746714588E-2</v>
      </c>
      <c r="H443" s="11">
        <f>E443/MAX($E$2:E443)-1</f>
        <v>-1.616221970074383E-3</v>
      </c>
      <c r="K443" s="44">
        <f t="shared" si="27"/>
        <v>0.33520832490047914</v>
      </c>
    </row>
    <row r="444" spans="1:11" x14ac:dyDescent="0.25">
      <c r="A444" s="1">
        <v>41185</v>
      </c>
      <c r="B444" s="3">
        <v>40.160156000000001</v>
      </c>
      <c r="C444" s="11">
        <f t="shared" si="25"/>
        <v>-7.8387843107704872E-3</v>
      </c>
      <c r="D444" s="3">
        <v>69.110000999999997</v>
      </c>
      <c r="E444" s="58">
        <f t="shared" si="24"/>
        <v>10691.10001</v>
      </c>
      <c r="F444" s="11">
        <f t="shared" si="26"/>
        <v>4.117295337415E-4</v>
      </c>
      <c r="G444" s="11">
        <f>B444/MAX($B$2:B444)-1</f>
        <v>-2.4229127604700862E-2</v>
      </c>
      <c r="H444" s="11">
        <f>E444/MAX($E$2:E444)-1</f>
        <v>-1.2051578826509646E-3</v>
      </c>
      <c r="K444" s="44">
        <f t="shared" si="27"/>
        <v>0.33332615770391288</v>
      </c>
    </row>
    <row r="445" spans="1:11" x14ac:dyDescent="0.25">
      <c r="A445" s="1">
        <v>41186</v>
      </c>
      <c r="B445" s="3">
        <v>39.661554000000002</v>
      </c>
      <c r="C445" s="11">
        <f t="shared" si="25"/>
        <v>-1.2415340219295917E-2</v>
      </c>
      <c r="D445" s="3">
        <v>69.349997999999999</v>
      </c>
      <c r="E445" s="58">
        <f t="shared" si="24"/>
        <v>10693.499980000001</v>
      </c>
      <c r="F445" s="11">
        <f t="shared" si="26"/>
        <v>2.2448298096131963E-4</v>
      </c>
      <c r="G445" s="11">
        <f>B445/MAX($B$2:B445)-1</f>
        <v>-3.6343654961567773E-2</v>
      </c>
      <c r="H445" s="11">
        <f>E445/MAX($E$2:E445)-1</f>
        <v>-9.8094543912374821E-4</v>
      </c>
      <c r="K445" s="44">
        <f t="shared" si="27"/>
        <v>0.16164587470878211</v>
      </c>
    </row>
    <row r="446" spans="1:11" x14ac:dyDescent="0.25">
      <c r="A446" s="1">
        <v>41187</v>
      </c>
      <c r="B446" s="3">
        <v>39.906323</v>
      </c>
      <c r="C446" s="11">
        <f t="shared" si="25"/>
        <v>6.1714425007148733E-3</v>
      </c>
      <c r="D446" s="3">
        <v>68.980002999999996</v>
      </c>
      <c r="E446" s="58">
        <f t="shared" si="24"/>
        <v>10689.80003</v>
      </c>
      <c r="F446" s="11">
        <f t="shared" si="26"/>
        <v>-3.4599990713238602E-4</v>
      </c>
      <c r="G446" s="11">
        <f>B446/MAX($B$2:B446)-1</f>
        <v>-3.0396505237713978E-2</v>
      </c>
      <c r="H446" s="11">
        <f>E446/MAX($E$2:E446)-1</f>
        <v>-1.3266059392252894E-3</v>
      </c>
      <c r="K446" s="44">
        <f t="shared" si="27"/>
        <v>0.12309546890644735</v>
      </c>
    </row>
    <row r="447" spans="1:11" x14ac:dyDescent="0.25">
      <c r="A447" s="1">
        <v>41190</v>
      </c>
      <c r="B447" s="3">
        <v>39.933517999999999</v>
      </c>
      <c r="C447" s="11">
        <f t="shared" si="25"/>
        <v>6.8147095386360127E-4</v>
      </c>
      <c r="D447" s="3">
        <v>68.349997999999999</v>
      </c>
      <c r="E447" s="58">
        <f t="shared" si="24"/>
        <v>10683.499980000001</v>
      </c>
      <c r="F447" s="11">
        <f t="shared" si="26"/>
        <v>-5.8935152971236902E-4</v>
      </c>
      <c r="G447" s="11">
        <f>B447/MAX($B$2:B447)-1</f>
        <v>-2.9735748619268865E-2</v>
      </c>
      <c r="H447" s="11">
        <f>E447/MAX($E$2:E447)-1</f>
        <v>-1.9151756316979629E-3</v>
      </c>
      <c r="K447" s="44">
        <f t="shared" si="27"/>
        <v>3.4466761511714752E-2</v>
      </c>
    </row>
    <row r="448" spans="1:11" x14ac:dyDescent="0.25">
      <c r="A448" s="1">
        <v>41191</v>
      </c>
      <c r="B448" s="3">
        <v>39.806601999999998</v>
      </c>
      <c r="C448" s="11">
        <f t="shared" si="25"/>
        <v>-3.1781822978882391E-3</v>
      </c>
      <c r="D448" s="3">
        <v>67.260002</v>
      </c>
      <c r="E448" s="58">
        <f t="shared" si="24"/>
        <v>10672.60002</v>
      </c>
      <c r="F448" s="11">
        <f t="shared" si="26"/>
        <v>-1.0202611522821051E-3</v>
      </c>
      <c r="G448" s="11">
        <f>B448/MAX($B$2:B448)-1</f>
        <v>-3.2819425287280879E-2</v>
      </c>
      <c r="H448" s="11">
        <f>E448/MAX($E$2:E448)-1</f>
        <v>-2.9334828046833072E-3</v>
      </c>
      <c r="K448" s="44">
        <f t="shared" si="27"/>
        <v>3.4215857456123995E-2</v>
      </c>
    </row>
    <row r="449" spans="1:11" x14ac:dyDescent="0.25">
      <c r="A449" s="1">
        <v>41192</v>
      </c>
      <c r="B449" s="3">
        <v>39.190148000000001</v>
      </c>
      <c r="C449" s="11">
        <f t="shared" si="25"/>
        <v>-1.5486225124164012E-2</v>
      </c>
      <c r="D449" s="3">
        <v>66.919998000000007</v>
      </c>
      <c r="E449" s="58">
        <f t="shared" si="24"/>
        <v>10669.199979999999</v>
      </c>
      <c r="F449" s="11">
        <f t="shared" si="26"/>
        <v>-3.1857654120166724E-4</v>
      </c>
      <c r="G449" s="11">
        <f>B449/MAX($B$2:B449)-1</f>
        <v>-4.7797401403000372E-2</v>
      </c>
      <c r="H449" s="11">
        <f>E449/MAX($E$2:E449)-1</f>
        <v>-3.2511248070793419E-3</v>
      </c>
      <c r="K449" s="44">
        <f t="shared" si="27"/>
        <v>5.4293002992923882E-2</v>
      </c>
    </row>
    <row r="450" spans="1:11" x14ac:dyDescent="0.25">
      <c r="A450" s="1">
        <v>41193</v>
      </c>
      <c r="B450" s="3">
        <v>39.353327</v>
      </c>
      <c r="C450" s="11">
        <f t="shared" si="25"/>
        <v>4.1637760592279343E-3</v>
      </c>
      <c r="D450" s="3">
        <v>66.709998999999996</v>
      </c>
      <c r="E450" s="58">
        <f t="shared" si="24"/>
        <v>10667.099990000001</v>
      </c>
      <c r="F450" s="11">
        <f t="shared" si="26"/>
        <v>-1.9682731638129793E-4</v>
      </c>
      <c r="G450" s="11">
        <f>B450/MAX($B$2:B450)-1</f>
        <v>-4.3832643019427575E-2</v>
      </c>
      <c r="H450" s="11">
        <f>E450/MAX($E$2:E450)-1</f>
        <v>-3.4473122132896439E-3</v>
      </c>
      <c r="K450" s="44">
        <f t="shared" si="27"/>
        <v>-0.14322441359916541</v>
      </c>
    </row>
    <row r="451" spans="1:11" x14ac:dyDescent="0.25">
      <c r="A451" s="1">
        <v>41194</v>
      </c>
      <c r="B451" s="3">
        <v>39.398654000000001</v>
      </c>
      <c r="C451" s="11">
        <f t="shared" si="25"/>
        <v>1.1517958824675825E-3</v>
      </c>
      <c r="D451" s="3">
        <v>66.680000000000007</v>
      </c>
      <c r="E451" s="58">
        <f t="shared" ref="E451:E514" si="28">10000+(10*D451)</f>
        <v>10666.8</v>
      </c>
      <c r="F451" s="11">
        <f t="shared" si="26"/>
        <v>-2.8122920032864901E-5</v>
      </c>
      <c r="G451" s="11">
        <f>B451/MAX($B$2:B451)-1</f>
        <v>-4.2731333394707471E-2</v>
      </c>
      <c r="H451" s="11">
        <f>E451/MAX($E$2:E451)-1</f>
        <v>-3.475338184836807E-3</v>
      </c>
      <c r="K451" s="44">
        <f t="shared" si="27"/>
        <v>0.11542349165404717</v>
      </c>
    </row>
    <row r="452" spans="1:11" x14ac:dyDescent="0.25">
      <c r="A452" s="1">
        <v>41197</v>
      </c>
      <c r="B452" s="3">
        <v>39.579965000000001</v>
      </c>
      <c r="C452" s="11">
        <f t="shared" ref="C452:C515" si="29">(B452-B451)/B451</f>
        <v>4.6019592445975662E-3</v>
      </c>
      <c r="D452" s="3">
        <v>67.169998000000007</v>
      </c>
      <c r="E452" s="58">
        <f t="shared" si="28"/>
        <v>10671.699979999999</v>
      </c>
      <c r="F452" s="11">
        <f t="shared" ref="F452:F515" si="30">(E452-E451)/E451</f>
        <v>4.5936738290772692E-4</v>
      </c>
      <c r="G452" s="11">
        <f>B452/MAX($B$2:B452)-1</f>
        <v>-3.8326022004859572E-2</v>
      </c>
      <c r="H452" s="11">
        <f>E452/MAX($E$2:E452)-1</f>
        <v>-3.0175672589357605E-3</v>
      </c>
      <c r="K452" s="44">
        <f t="shared" si="27"/>
        <v>0.12115391679812111</v>
      </c>
    </row>
    <row r="453" spans="1:11" x14ac:dyDescent="0.25">
      <c r="A453" s="1">
        <v>41198</v>
      </c>
      <c r="B453" s="3">
        <v>40.413992</v>
      </c>
      <c r="C453" s="11">
        <f t="shared" si="29"/>
        <v>2.1071948901420175E-2</v>
      </c>
      <c r="D453" s="3">
        <v>68.120002999999997</v>
      </c>
      <c r="E453" s="58">
        <f t="shared" si="28"/>
        <v>10681.20003</v>
      </c>
      <c r="F453" s="11">
        <f t="shared" si="30"/>
        <v>8.9020962150404797E-4</v>
      </c>
      <c r="G453" s="11">
        <f>B453/MAX($B$2:B453)-1</f>
        <v>-1.8061677080720595E-2</v>
      </c>
      <c r="H453" s="11">
        <f>E453/MAX($E$2:E453)-1</f>
        <v>-2.1300439048391739E-3</v>
      </c>
      <c r="K453" s="44">
        <f t="shared" si="27"/>
        <v>0.14120225071526285</v>
      </c>
    </row>
    <row r="454" spans="1:11" x14ac:dyDescent="0.25">
      <c r="A454" s="1">
        <v>41199</v>
      </c>
      <c r="B454" s="3">
        <v>40.513710000000003</v>
      </c>
      <c r="C454" s="11">
        <f t="shared" si="29"/>
        <v>2.4674127712996743E-3</v>
      </c>
      <c r="D454" s="3">
        <v>68.080001999999993</v>
      </c>
      <c r="E454" s="58">
        <f t="shared" si="28"/>
        <v>10680.800020000001</v>
      </c>
      <c r="F454" s="11">
        <f t="shared" si="30"/>
        <v>-3.7449911889664663E-5</v>
      </c>
      <c r="G454" s="11">
        <f>B454/MAX($B$2:B454)-1</f>
        <v>-1.5638829922120956E-2</v>
      </c>
      <c r="H454" s="11">
        <f>E454/MAX($E$2:E454)-1</f>
        <v>-2.1674140467723424E-3</v>
      </c>
      <c r="K454" s="44">
        <f t="shared" si="27"/>
        <v>0.34394556070953652</v>
      </c>
    </row>
    <row r="455" spans="1:11" x14ac:dyDescent="0.25">
      <c r="A455" s="1">
        <v>41200</v>
      </c>
      <c r="B455" s="3">
        <v>41.03951</v>
      </c>
      <c r="C455" s="11">
        <f t="shared" si="29"/>
        <v>1.2978322646827375E-2</v>
      </c>
      <c r="D455" s="3">
        <v>67.290001000000004</v>
      </c>
      <c r="E455" s="58">
        <f t="shared" si="28"/>
        <v>10672.900009999999</v>
      </c>
      <c r="F455" s="11">
        <f t="shared" si="30"/>
        <v>-7.3964590528876901E-4</v>
      </c>
      <c r="G455" s="11">
        <f>B455/MAX($B$2:B455)-1</f>
        <v>-2.8634730558416699E-3</v>
      </c>
      <c r="H455" s="11">
        <f>E455/MAX($E$2:E455)-1</f>
        <v>-2.9054568331362551E-3</v>
      </c>
      <c r="K455" s="44">
        <f t="shared" si="27"/>
        <v>0.35145519914518569</v>
      </c>
    </row>
    <row r="456" spans="1:11" x14ac:dyDescent="0.25">
      <c r="A456" s="1">
        <v>41201</v>
      </c>
      <c r="B456" s="3">
        <v>40.305204000000003</v>
      </c>
      <c r="C456" s="11">
        <f t="shared" si="29"/>
        <v>-1.7892660024449527E-2</v>
      </c>
      <c r="D456" s="3">
        <v>65.680000000000007</v>
      </c>
      <c r="E456" s="58">
        <f t="shared" si="28"/>
        <v>10656.8</v>
      </c>
      <c r="F456" s="11">
        <f t="shared" si="30"/>
        <v>-1.508494409665149E-3</v>
      </c>
      <c r="G456" s="11">
        <f>B456/MAX($B$2:B456)-1</f>
        <v>-2.0704897930413857E-2</v>
      </c>
      <c r="H456" s="11">
        <f>E456/MAX($E$2:E456)-1</f>
        <v>-4.4095683774111327E-3</v>
      </c>
      <c r="K456" s="44">
        <f t="shared" si="27"/>
        <v>0.25962110254238091</v>
      </c>
    </row>
    <row r="457" spans="1:11" x14ac:dyDescent="0.25">
      <c r="A457" s="1">
        <v>41204</v>
      </c>
      <c r="B457" s="3">
        <v>40.187354999999997</v>
      </c>
      <c r="C457" s="11">
        <f t="shared" si="29"/>
        <v>-2.923915234370399E-3</v>
      </c>
      <c r="D457" s="3">
        <v>66.019997000000004</v>
      </c>
      <c r="E457" s="58">
        <f t="shared" si="28"/>
        <v>10660.19997</v>
      </c>
      <c r="F457" s="11">
        <f t="shared" si="30"/>
        <v>3.1904230162904386E-4</v>
      </c>
      <c r="G457" s="11">
        <f>B457/MAX($B$2:B457)-1</f>
        <v>-2.3568273798299511E-2</v>
      </c>
      <c r="H457" s="11">
        <f>E457/MAX($E$2:E457)-1</f>
        <v>-4.091932914626395E-3</v>
      </c>
      <c r="K457" s="44">
        <f t="shared" si="27"/>
        <v>0.43768956124963737</v>
      </c>
    </row>
    <row r="458" spans="1:11" x14ac:dyDescent="0.25">
      <c r="A458" s="1">
        <v>41205</v>
      </c>
      <c r="B458" s="3">
        <v>39.933517999999999</v>
      </c>
      <c r="C458" s="11">
        <f t="shared" si="29"/>
        <v>-6.3163400527354247E-3</v>
      </c>
      <c r="D458" s="3">
        <v>65.389999000000003</v>
      </c>
      <c r="E458" s="58">
        <f t="shared" si="28"/>
        <v>10653.89999</v>
      </c>
      <c r="F458" s="11">
        <f t="shared" si="30"/>
        <v>-5.9098140914140638E-4</v>
      </c>
      <c r="G458" s="11">
        <f>B458/MAX($B$2:B458)-1</f>
        <v>-2.9735748619268865E-2</v>
      </c>
      <c r="H458" s="11">
        <f>E458/MAX($E$2:E458)-1</f>
        <v>-4.6804960674877716E-3</v>
      </c>
      <c r="K458" s="44">
        <f t="shared" si="27"/>
        <v>0.39765057246131885</v>
      </c>
    </row>
    <row r="459" spans="1:11" x14ac:dyDescent="0.25">
      <c r="A459" s="1">
        <v>41206</v>
      </c>
      <c r="B459" s="3">
        <v>38.628087999999998</v>
      </c>
      <c r="C459" s="11">
        <f t="shared" si="29"/>
        <v>-3.2690082551705094E-2</v>
      </c>
      <c r="D459" s="3">
        <v>65.160004000000001</v>
      </c>
      <c r="E459" s="58">
        <f t="shared" si="28"/>
        <v>10651.600039999999</v>
      </c>
      <c r="F459" s="11">
        <f t="shared" si="30"/>
        <v>-2.1587869251253744E-4</v>
      </c>
      <c r="G459" s="11">
        <f>B459/MAX($B$2:B459)-1</f>
        <v>-6.1453767093873291E-2</v>
      </c>
      <c r="H459" s="11">
        <f>E459/MAX($E$2:E459)-1</f>
        <v>-4.8953643406289826E-3</v>
      </c>
      <c r="K459" s="44">
        <f t="shared" si="27"/>
        <v>0.44412523565174772</v>
      </c>
    </row>
    <row r="460" spans="1:11" x14ac:dyDescent="0.25">
      <c r="A460" s="1">
        <v>41207</v>
      </c>
      <c r="B460" s="3">
        <v>38.909115999999997</v>
      </c>
      <c r="C460" s="11">
        <f t="shared" si="29"/>
        <v>7.2752241840186131E-3</v>
      </c>
      <c r="D460" s="3">
        <v>65.160004000000001</v>
      </c>
      <c r="E460" s="58">
        <f t="shared" si="28"/>
        <v>10651.600039999999</v>
      </c>
      <c r="F460" s="11">
        <f t="shared" si="30"/>
        <v>0</v>
      </c>
      <c r="G460" s="11">
        <f>B460/MAX($B$2:B460)-1</f>
        <v>-5.4625632842415062E-2</v>
      </c>
      <c r="H460" s="11">
        <f>E460/MAX($E$2:E460)-1</f>
        <v>-4.8953643406289826E-3</v>
      </c>
      <c r="K460" s="44">
        <f t="shared" si="27"/>
        <v>0.30816805007833603</v>
      </c>
    </row>
    <row r="461" spans="1:11" x14ac:dyDescent="0.25">
      <c r="A461" s="1">
        <v>41208</v>
      </c>
      <c r="B461" s="3">
        <v>38.764068000000002</v>
      </c>
      <c r="C461" s="11">
        <f t="shared" si="29"/>
        <v>-3.7278667549269337E-3</v>
      </c>
      <c r="D461" s="3">
        <v>65.349997999999999</v>
      </c>
      <c r="E461" s="58">
        <f t="shared" si="28"/>
        <v>10653.499980000001</v>
      </c>
      <c r="F461" s="11">
        <f t="shared" si="30"/>
        <v>1.7837132382611992E-4</v>
      </c>
      <c r="G461" s="11">
        <f>B461/MAX($B$2:B461)-1</f>
        <v>-5.8149862516701956E-2</v>
      </c>
      <c r="H461" s="11">
        <f>E461/MAX($E$2:E461)-1</f>
        <v>-4.71786620942094E-3</v>
      </c>
      <c r="K461" s="44">
        <f t="shared" si="27"/>
        <v>0.33492740511196867</v>
      </c>
    </row>
    <row r="462" spans="1:11" x14ac:dyDescent="0.25">
      <c r="A462" s="1">
        <v>41213</v>
      </c>
      <c r="B462" s="3">
        <v>38.845658</v>
      </c>
      <c r="C462" s="11">
        <f t="shared" si="29"/>
        <v>2.1047842553572676E-3</v>
      </c>
      <c r="D462" s="3">
        <v>64.949996999999996</v>
      </c>
      <c r="E462" s="58">
        <f t="shared" si="28"/>
        <v>10649.499970000001</v>
      </c>
      <c r="F462" s="11">
        <f t="shared" si="30"/>
        <v>-3.7546440207528371E-4</v>
      </c>
      <c r="G462" s="11">
        <f>B462/MAX($B$2:B462)-1</f>
        <v>-5.6167471176420958E-2</v>
      </c>
      <c r="H462" s="11">
        <f>E462/MAX($E$2:E462)-1</f>
        <v>-5.0915592206808302E-3</v>
      </c>
      <c r="K462" s="44">
        <f t="shared" si="27"/>
        <v>0.32564021650729497</v>
      </c>
    </row>
    <row r="463" spans="1:11" x14ac:dyDescent="0.25">
      <c r="A463" s="1">
        <v>41214</v>
      </c>
      <c r="B463" s="3">
        <v>39.235475000000001</v>
      </c>
      <c r="C463" s="11">
        <f t="shared" si="29"/>
        <v>1.0035021159893874E-2</v>
      </c>
      <c r="D463" s="3">
        <v>65.870002999999997</v>
      </c>
      <c r="E463" s="58">
        <f t="shared" si="28"/>
        <v>10658.70003</v>
      </c>
      <c r="F463" s="11">
        <f t="shared" si="30"/>
        <v>8.6389595999024273E-4</v>
      </c>
      <c r="G463" s="11">
        <f>B463/MAX($B$2:B463)-1</f>
        <v>-4.6696091778280269E-2</v>
      </c>
      <c r="H463" s="11">
        <f>E463/MAX($E$2:E463)-1</f>
        <v>-4.2320618381314068E-3</v>
      </c>
      <c r="K463" s="44">
        <f t="shared" si="27"/>
        <v>0.31252461508229229</v>
      </c>
    </row>
    <row r="464" spans="1:11" x14ac:dyDescent="0.25">
      <c r="A464" s="1">
        <v>41215</v>
      </c>
      <c r="B464" s="3">
        <v>38.927247999999999</v>
      </c>
      <c r="C464" s="11">
        <f t="shared" si="29"/>
        <v>-7.8558243528338133E-3</v>
      </c>
      <c r="D464" s="3">
        <v>65.169998000000007</v>
      </c>
      <c r="E464" s="58">
        <f t="shared" si="28"/>
        <v>10651.699979999999</v>
      </c>
      <c r="F464" s="11">
        <f t="shared" si="30"/>
        <v>-6.5674519221839433E-4</v>
      </c>
      <c r="G464" s="11">
        <f>B464/MAX($B$2:B464)-1</f>
        <v>-5.4185079836140071E-2</v>
      </c>
      <c r="H464" s="11">
        <f>E464/MAX($E$2:E464)-1</f>
        <v>-4.8860276440844119E-3</v>
      </c>
      <c r="K464" s="44">
        <f t="shared" si="27"/>
        <v>0.40808746045096289</v>
      </c>
    </row>
    <row r="465" spans="1:11" x14ac:dyDescent="0.25">
      <c r="A465" s="1">
        <v>41218</v>
      </c>
      <c r="B465" s="3">
        <v>39.244542000000003</v>
      </c>
      <c r="C465" s="11">
        <f t="shared" si="29"/>
        <v>8.1509486619758993E-3</v>
      </c>
      <c r="D465" s="3">
        <v>65.599997999999999</v>
      </c>
      <c r="E465" s="58">
        <f t="shared" si="28"/>
        <v>10655.999980000001</v>
      </c>
      <c r="F465" s="11">
        <f t="shared" si="30"/>
        <v>4.0369143029515668E-4</v>
      </c>
      <c r="G465" s="11">
        <f>B465/MAX($B$2:B465)-1</f>
        <v>-4.6475790978153686E-2</v>
      </c>
      <c r="H465" s="11">
        <f>E465/MAX($E$2:E465)-1</f>
        <v>-4.4843086612773586E-3</v>
      </c>
      <c r="K465" s="44">
        <f t="shared" si="27"/>
        <v>0.47308646757364875</v>
      </c>
    </row>
    <row r="466" spans="1:11" x14ac:dyDescent="0.25">
      <c r="A466" s="1">
        <v>41219</v>
      </c>
      <c r="B466" s="3">
        <v>39.634359000000003</v>
      </c>
      <c r="C466" s="11">
        <f t="shared" si="29"/>
        <v>9.9330245719264788E-3</v>
      </c>
      <c r="D466" s="3">
        <v>65.720000999999996</v>
      </c>
      <c r="E466" s="58">
        <f t="shared" si="28"/>
        <v>10657.20001</v>
      </c>
      <c r="F466" s="11">
        <f t="shared" si="30"/>
        <v>1.1261542813929037E-4</v>
      </c>
      <c r="G466" s="11">
        <f>B466/MAX($B$2:B466)-1</f>
        <v>-3.7004411580012886E-2</v>
      </c>
      <c r="H466" s="11">
        <f>E466/MAX($E$2:E466)-1</f>
        <v>-4.3721982354778532E-3</v>
      </c>
      <c r="K466" s="44">
        <f t="shared" si="27"/>
        <v>0.50699169023241042</v>
      </c>
    </row>
    <row r="467" spans="1:11" x14ac:dyDescent="0.25">
      <c r="A467" s="1">
        <v>41220</v>
      </c>
      <c r="B467" s="3">
        <v>39.471179999999997</v>
      </c>
      <c r="C467" s="11">
        <f t="shared" si="29"/>
        <v>-4.1171096017979403E-3</v>
      </c>
      <c r="D467" s="3">
        <v>64.169998000000007</v>
      </c>
      <c r="E467" s="58">
        <f t="shared" si="28"/>
        <v>10641.699979999999</v>
      </c>
      <c r="F467" s="11">
        <f t="shared" si="30"/>
        <v>-1.4544186076508722E-3</v>
      </c>
      <c r="G467" s="11">
        <f>B467/MAX($B$2:B467)-1</f>
        <v>-4.0969169963585905E-2</v>
      </c>
      <c r="H467" s="11">
        <f>E467/MAX($E$2:E467)-1</f>
        <v>-5.8202578366587376E-3</v>
      </c>
      <c r="K467" s="44">
        <f t="shared" si="27"/>
        <v>0.52574031667834564</v>
      </c>
    </row>
    <row r="468" spans="1:11" x14ac:dyDescent="0.25">
      <c r="A468" s="1">
        <v>41221</v>
      </c>
      <c r="B468" s="3">
        <v>39.199215000000002</v>
      </c>
      <c r="C468" s="11">
        <f t="shared" si="29"/>
        <v>-6.89021711537366E-3</v>
      </c>
      <c r="D468" s="3">
        <v>63.16</v>
      </c>
      <c r="E468" s="58">
        <f t="shared" si="28"/>
        <v>10631.6</v>
      </c>
      <c r="F468" s="11">
        <f t="shared" si="30"/>
        <v>-9.4909460133070305E-4</v>
      </c>
      <c r="G468" s="11">
        <f>B468/MAX($B$2:B468)-1</f>
        <v>-4.757710060287379E-2</v>
      </c>
      <c r="H468" s="11">
        <f>E468/MAX($E$2:E468)-1</f>
        <v>-6.7638284626982959E-3</v>
      </c>
      <c r="K468" s="44">
        <f t="shared" si="27"/>
        <v>0.50842226540923086</v>
      </c>
    </row>
    <row r="469" spans="1:11" x14ac:dyDescent="0.25">
      <c r="A469" s="1">
        <v>41222</v>
      </c>
      <c r="B469" s="3">
        <v>39.443981000000001</v>
      </c>
      <c r="C469" s="11">
        <f t="shared" si="29"/>
        <v>6.2441556546476368E-3</v>
      </c>
      <c r="D469" s="3">
        <v>63.43</v>
      </c>
      <c r="E469" s="58">
        <f t="shared" si="28"/>
        <v>10634.3</v>
      </c>
      <c r="F469" s="11">
        <f t="shared" si="30"/>
        <v>2.539598931486238E-4</v>
      </c>
      <c r="G469" s="11">
        <f>B469/MAX($B$2:B469)-1</f>
        <v>-4.1630023769987257E-2</v>
      </c>
      <c r="H469" s="11">
        <f>E469/MAX($E$2:E469)-1</f>
        <v>-6.5115863107033656E-3</v>
      </c>
      <c r="K469" s="44">
        <f t="shared" si="27"/>
        <v>0.52829877052284191</v>
      </c>
    </row>
    <row r="470" spans="1:11" x14ac:dyDescent="0.25">
      <c r="A470" s="1">
        <v>41225</v>
      </c>
      <c r="B470" s="3">
        <v>39.851928999999998</v>
      </c>
      <c r="C470" s="11">
        <f t="shared" si="29"/>
        <v>1.0342465178654191E-2</v>
      </c>
      <c r="D470" s="3">
        <v>63.419998</v>
      </c>
      <c r="E470" s="58">
        <f t="shared" si="28"/>
        <v>10634.199979999999</v>
      </c>
      <c r="F470" s="11">
        <f t="shared" si="30"/>
        <v>-9.4054145547763902E-6</v>
      </c>
      <c r="G470" s="11">
        <f>B470/MAX($B$2:B470)-1</f>
        <v>-3.1718115662560775E-2</v>
      </c>
      <c r="H470" s="11">
        <f>E470/MAX($E$2:E470)-1</f>
        <v>-6.5209304810894819E-3</v>
      </c>
      <c r="K470" s="44">
        <f t="shared" si="27"/>
        <v>0.53875960440631976</v>
      </c>
    </row>
    <row r="471" spans="1:11" x14ac:dyDescent="0.25">
      <c r="A471" s="1">
        <v>41226</v>
      </c>
      <c r="B471" s="3">
        <v>39.389589999999998</v>
      </c>
      <c r="C471" s="11">
        <f t="shared" si="29"/>
        <v>-1.1601420849665773E-2</v>
      </c>
      <c r="D471" s="3">
        <v>62.98</v>
      </c>
      <c r="E471" s="58">
        <f t="shared" si="28"/>
        <v>10629.8</v>
      </c>
      <c r="F471" s="11">
        <f t="shared" si="30"/>
        <v>-4.1375750016694172E-4</v>
      </c>
      <c r="G471" s="11">
        <f>B471/MAX($B$2:B471)-1</f>
        <v>-4.2951561303866792E-2</v>
      </c>
      <c r="H471" s="11">
        <f>E471/MAX($E$2:E471)-1</f>
        <v>-6.9319898973617677E-3</v>
      </c>
      <c r="K471" s="44">
        <f t="shared" ref="K471:K534" si="31">CORREL(C452:C470,F452:F470)</f>
        <v>0.53805000626708188</v>
      </c>
    </row>
    <row r="472" spans="1:11" x14ac:dyDescent="0.25">
      <c r="A472" s="1">
        <v>41227</v>
      </c>
      <c r="B472" s="3">
        <v>38.990706000000003</v>
      </c>
      <c r="C472" s="11">
        <f t="shared" si="29"/>
        <v>-1.0126634981475953E-2</v>
      </c>
      <c r="D472" s="3">
        <v>62.240001999999997</v>
      </c>
      <c r="E472" s="58">
        <f t="shared" si="28"/>
        <v>10622.400019999999</v>
      </c>
      <c r="F472" s="11">
        <f t="shared" si="30"/>
        <v>-6.9615420798134888E-4</v>
      </c>
      <c r="G472" s="11">
        <f>B472/MAX($B$2:B472)-1</f>
        <v>-5.2643241502133953E-2</v>
      </c>
      <c r="H472" s="11">
        <f>E472/MAX($E$2:E472)-1</f>
        <v>-7.6233183714063957E-3</v>
      </c>
      <c r="K472" s="44">
        <f t="shared" si="31"/>
        <v>0.53736131246989149</v>
      </c>
    </row>
    <row r="473" spans="1:11" x14ac:dyDescent="0.25">
      <c r="A473" s="1">
        <v>41228</v>
      </c>
      <c r="B473" s="3">
        <v>38.619020999999996</v>
      </c>
      <c r="C473" s="11">
        <f t="shared" si="29"/>
        <v>-9.5326563207141328E-3</v>
      </c>
      <c r="D473" s="3">
        <v>62.029998999999997</v>
      </c>
      <c r="E473" s="58">
        <f t="shared" si="28"/>
        <v>10620.29999</v>
      </c>
      <c r="F473" s="11">
        <f t="shared" si="30"/>
        <v>-1.9769825990789661E-4</v>
      </c>
      <c r="G473" s="11">
        <f>B473/MAX($B$2:B473)-1</f>
        <v>-6.1674067893999873E-2</v>
      </c>
      <c r="H473" s="11">
        <f>E473/MAX($E$2:E473)-1</f>
        <v>-7.8195095145375815E-3</v>
      </c>
      <c r="K473" s="44">
        <f t="shared" si="31"/>
        <v>0.46207541233233168</v>
      </c>
    </row>
    <row r="474" spans="1:11" x14ac:dyDescent="0.25">
      <c r="A474" s="1">
        <v>41229</v>
      </c>
      <c r="B474" s="3">
        <v>38.845658</v>
      </c>
      <c r="C474" s="11">
        <f t="shared" si="29"/>
        <v>5.8685330215906759E-3</v>
      </c>
      <c r="D474" s="3">
        <v>62.299999</v>
      </c>
      <c r="E474" s="58">
        <f t="shared" si="28"/>
        <v>10622.99999</v>
      </c>
      <c r="F474" s="11">
        <f t="shared" si="30"/>
        <v>2.5423010673361661E-4</v>
      </c>
      <c r="G474" s="11">
        <f>B474/MAX($B$2:B474)-1</f>
        <v>-5.6167471176420958E-2</v>
      </c>
      <c r="H474" s="11">
        <f>E474/MAX($E$2:E474)-1</f>
        <v>-7.5672673625424292E-3</v>
      </c>
      <c r="K474" s="44">
        <f t="shared" si="31"/>
        <v>0.44610449696049409</v>
      </c>
    </row>
    <row r="475" spans="1:11" x14ac:dyDescent="0.25">
      <c r="A475" s="1">
        <v>41232</v>
      </c>
      <c r="B475" s="3">
        <v>39.389589999999998</v>
      </c>
      <c r="C475" s="11">
        <f t="shared" si="29"/>
        <v>1.4002388632469505E-2</v>
      </c>
      <c r="D475" s="3">
        <v>63.779998999999997</v>
      </c>
      <c r="E475" s="58">
        <f t="shared" si="28"/>
        <v>10637.79999</v>
      </c>
      <c r="F475" s="11">
        <f t="shared" si="30"/>
        <v>1.393203427838775E-3</v>
      </c>
      <c r="G475" s="11">
        <f>B475/MAX($B$2:B475)-1</f>
        <v>-4.2951561303866792E-2</v>
      </c>
      <c r="H475" s="11">
        <f>E475/MAX($E$2:E475)-1</f>
        <v>-6.1846066775325115E-3</v>
      </c>
      <c r="K475" s="44">
        <f t="shared" si="31"/>
        <v>0.55457176423158927</v>
      </c>
    </row>
    <row r="476" spans="1:11" x14ac:dyDescent="0.25">
      <c r="A476" s="1">
        <v>41233</v>
      </c>
      <c r="B476" s="3">
        <v>39.770339</v>
      </c>
      <c r="C476" s="11">
        <f t="shared" si="29"/>
        <v>9.6662341496827359E-3</v>
      </c>
      <c r="D476" s="3">
        <v>63.799999</v>
      </c>
      <c r="E476" s="58">
        <f t="shared" si="28"/>
        <v>10637.99999</v>
      </c>
      <c r="F476" s="11">
        <f t="shared" si="30"/>
        <v>1.8800879898920492E-5</v>
      </c>
      <c r="G476" s="11">
        <f>B476/MAX($B$2:B476)-1</f>
        <v>-3.3700507002841662E-2</v>
      </c>
      <c r="H476" s="11">
        <f>E476/MAX($E$2:E476)-1</f>
        <v>-6.1659220736809406E-3</v>
      </c>
      <c r="K476" s="44">
        <f t="shared" si="31"/>
        <v>0.5582781614157506</v>
      </c>
    </row>
    <row r="477" spans="1:11" x14ac:dyDescent="0.25">
      <c r="A477" s="1">
        <v>41234</v>
      </c>
      <c r="B477" s="3">
        <v>39.915387000000003</v>
      </c>
      <c r="C477" s="11">
        <f t="shared" si="29"/>
        <v>3.6471401463287183E-3</v>
      </c>
      <c r="D477" s="3">
        <v>63.93</v>
      </c>
      <c r="E477" s="58">
        <f t="shared" si="28"/>
        <v>10639.3</v>
      </c>
      <c r="F477" s="11">
        <f t="shared" si="30"/>
        <v>1.222043618369114E-4</v>
      </c>
      <c r="G477" s="11">
        <f>B477/MAX($B$2:B477)-1</f>
        <v>-3.0176277328554657E-2</v>
      </c>
      <c r="H477" s="11">
        <f>E477/MAX($E$2:E477)-1</f>
        <v>-6.0444712144162027E-3</v>
      </c>
      <c r="K477" s="44">
        <f t="shared" si="31"/>
        <v>0.56774394291086083</v>
      </c>
    </row>
    <row r="478" spans="1:11" x14ac:dyDescent="0.25">
      <c r="A478" s="1">
        <v>41236</v>
      </c>
      <c r="B478" s="3">
        <v>40.622498</v>
      </c>
      <c r="C478" s="11">
        <f t="shared" si="29"/>
        <v>1.771524850805023E-2</v>
      </c>
      <c r="D478" s="3">
        <v>64.900002000000001</v>
      </c>
      <c r="E478" s="58">
        <f t="shared" si="28"/>
        <v>10649.000019999999</v>
      </c>
      <c r="F478" s="11">
        <f t="shared" si="30"/>
        <v>9.1171599635316448E-4</v>
      </c>
      <c r="G478" s="11">
        <f>B478/MAX($B$2:B478)-1</f>
        <v>-1.2995609072427583E-2</v>
      </c>
      <c r="H478" s="11">
        <f>E478/MAX($E$2:E478)-1</f>
        <v>-5.1382660591586804E-3</v>
      </c>
      <c r="K478" s="44">
        <f t="shared" si="31"/>
        <v>0.56136621853615098</v>
      </c>
    </row>
    <row r="479" spans="1:11" x14ac:dyDescent="0.25">
      <c r="A479" s="1">
        <v>41239</v>
      </c>
      <c r="B479" s="3">
        <v>40.105764999999998</v>
      </c>
      <c r="C479" s="11">
        <f t="shared" si="29"/>
        <v>-1.2720364956384565E-2</v>
      </c>
      <c r="D479" s="3">
        <v>65.180000000000007</v>
      </c>
      <c r="E479" s="58">
        <f t="shared" si="28"/>
        <v>10651.8</v>
      </c>
      <c r="F479" s="11">
        <f t="shared" si="30"/>
        <v>2.6293360829571845E-4</v>
      </c>
      <c r="G479" s="11">
        <f>B479/MAX($B$2:B479)-1</f>
        <v>-2.5550665138580397E-2</v>
      </c>
      <c r="H479" s="11">
        <f>E479/MAX($E$2:E479)-1</f>
        <v>-4.8766834736982956E-3</v>
      </c>
      <c r="K479" s="44">
        <f t="shared" si="31"/>
        <v>0.76291735015516782</v>
      </c>
    </row>
    <row r="480" spans="1:11" x14ac:dyDescent="0.25">
      <c r="A480" s="1">
        <v>41240</v>
      </c>
      <c r="B480" s="3">
        <v>40.096698000000004</v>
      </c>
      <c r="C480" s="11">
        <f t="shared" si="29"/>
        <v>-2.2607722356111665E-4</v>
      </c>
      <c r="D480" s="3">
        <v>64.959998999999996</v>
      </c>
      <c r="E480" s="58">
        <f t="shared" si="28"/>
        <v>10649.599990000001</v>
      </c>
      <c r="F480" s="11">
        <f t="shared" si="30"/>
        <v>-2.0653880095370324E-4</v>
      </c>
      <c r="G480" s="11">
        <f>B480/MAX($B$2:B480)-1</f>
        <v>-2.5770965938706869E-2</v>
      </c>
      <c r="H480" s="11">
        <f>E480/MAX($E$2:E480)-1</f>
        <v>-5.0822150502947139E-3</v>
      </c>
      <c r="K480" s="44">
        <f t="shared" si="31"/>
        <v>0.67841968957728771</v>
      </c>
    </row>
    <row r="481" spans="1:11" x14ac:dyDescent="0.25">
      <c r="A481" s="1">
        <v>41241</v>
      </c>
      <c r="B481" s="3">
        <v>40.486514</v>
      </c>
      <c r="C481" s="11">
        <f t="shared" si="29"/>
        <v>9.7218977981677231E-3</v>
      </c>
      <c r="D481" s="3">
        <v>65.519997000000004</v>
      </c>
      <c r="E481" s="58">
        <f t="shared" si="28"/>
        <v>10655.19997</v>
      </c>
      <c r="F481" s="11">
        <f t="shared" si="30"/>
        <v>5.2583946864271378E-4</v>
      </c>
      <c r="G481" s="11">
        <f>B481/MAX($B$2:B481)-1</f>
        <v>-1.6299610837555267E-2</v>
      </c>
      <c r="H481" s="11">
        <f>E481/MAX($E$2:E481)-1</f>
        <v>-4.5590480109135578E-3</v>
      </c>
      <c r="K481" s="44">
        <f t="shared" si="31"/>
        <v>0.69587607724737288</v>
      </c>
    </row>
    <row r="482" spans="1:11" x14ac:dyDescent="0.25">
      <c r="A482" s="1">
        <v>41242</v>
      </c>
      <c r="B482" s="3">
        <v>40.658757999999999</v>
      </c>
      <c r="C482" s="11">
        <f t="shared" si="29"/>
        <v>4.254354919270135E-3</v>
      </c>
      <c r="D482" s="3">
        <v>65.910004000000001</v>
      </c>
      <c r="E482" s="58">
        <f t="shared" si="28"/>
        <v>10659.100039999999</v>
      </c>
      <c r="F482" s="11">
        <f t="shared" si="30"/>
        <v>3.6602504044789755E-4</v>
      </c>
      <c r="G482" s="11">
        <f>B482/MAX($B$2:B482)-1</f>
        <v>-1.2114600247834062E-2</v>
      </c>
      <c r="H482" s="11">
        <f>E482/MAX($E$2:E482)-1</f>
        <v>-4.1946916961982383E-3</v>
      </c>
      <c r="K482" s="44">
        <f t="shared" si="31"/>
        <v>0.71240215924213557</v>
      </c>
    </row>
    <row r="483" spans="1:11" x14ac:dyDescent="0.25">
      <c r="A483" s="1">
        <v>41243</v>
      </c>
      <c r="B483" s="3">
        <v>40.658757999999999</v>
      </c>
      <c r="C483" s="11">
        <f t="shared" si="29"/>
        <v>0</v>
      </c>
      <c r="D483" s="3">
        <v>65.800003000000004</v>
      </c>
      <c r="E483" s="58">
        <f t="shared" si="28"/>
        <v>10658.000029999999</v>
      </c>
      <c r="F483" s="11">
        <f t="shared" si="30"/>
        <v>-1.0319914400579275E-4</v>
      </c>
      <c r="G483" s="11">
        <f>B483/MAX($B$2:B483)-1</f>
        <v>-1.2114600247834062E-2</v>
      </c>
      <c r="H483" s="11">
        <f>E483/MAX($E$2:E483)-1</f>
        <v>-4.2974579516116274E-3</v>
      </c>
      <c r="K483" s="44">
        <f t="shared" si="31"/>
        <v>0.6991299092163894</v>
      </c>
    </row>
    <row r="484" spans="1:11" x14ac:dyDescent="0.25">
      <c r="A484" s="1">
        <v>41246</v>
      </c>
      <c r="B484" s="3">
        <v>40.649693999999997</v>
      </c>
      <c r="C484" s="11">
        <f t="shared" si="29"/>
        <v>-2.229286000325485E-4</v>
      </c>
      <c r="D484" s="3">
        <v>65.669998000000007</v>
      </c>
      <c r="E484" s="58">
        <f t="shared" si="28"/>
        <v>10656.699979999999</v>
      </c>
      <c r="F484" s="11">
        <f t="shared" si="30"/>
        <v>-1.2197879492779739E-4</v>
      </c>
      <c r="G484" s="11">
        <f>B484/MAX($B$2:B484)-1</f>
        <v>-1.2334828156993494E-2</v>
      </c>
      <c r="H484" s="11">
        <f>E484/MAX($E$2:E484)-1</f>
        <v>-4.4189125477972491E-3</v>
      </c>
      <c r="K484" s="44">
        <f t="shared" si="31"/>
        <v>0.68069123484869853</v>
      </c>
    </row>
    <row r="485" spans="1:11" x14ac:dyDescent="0.25">
      <c r="A485" s="1">
        <v>41247</v>
      </c>
      <c r="B485" s="3">
        <v>40.803804999999997</v>
      </c>
      <c r="C485" s="11">
        <f t="shared" si="29"/>
        <v>3.7911970505854322E-3</v>
      </c>
      <c r="D485" s="3">
        <v>65.629997000000003</v>
      </c>
      <c r="E485" s="58">
        <f t="shared" si="28"/>
        <v>10656.29997</v>
      </c>
      <c r="F485" s="11">
        <f t="shared" si="30"/>
        <v>-3.7536010279927538E-5</v>
      </c>
      <c r="G485" s="11">
        <f>B485/MAX($B$2:B485)-1</f>
        <v>-8.5903948705362554E-3</v>
      </c>
      <c r="H485" s="11">
        <f>E485/MAX($E$2:E485)-1</f>
        <v>-4.4562826897304175E-3</v>
      </c>
      <c r="K485" s="44">
        <f t="shared" si="31"/>
        <v>0.67453621373215</v>
      </c>
    </row>
    <row r="486" spans="1:11" x14ac:dyDescent="0.25">
      <c r="A486" s="1">
        <v>41248</v>
      </c>
      <c r="B486" s="3">
        <v>41.202689999999997</v>
      </c>
      <c r="C486" s="11">
        <f t="shared" si="29"/>
        <v>9.7756814591188242E-3</v>
      </c>
      <c r="D486" s="3">
        <v>64.900002000000001</v>
      </c>
      <c r="E486" s="58">
        <f t="shared" si="28"/>
        <v>10649.000019999999</v>
      </c>
      <c r="F486" s="11">
        <f t="shared" si="30"/>
        <v>-6.850360838707261E-4</v>
      </c>
      <c r="G486" s="11">
        <f>B486/MAX($B$2:B486)-1</f>
        <v>0</v>
      </c>
      <c r="H486" s="11">
        <f>E486/MAX($E$2:E486)-1</f>
        <v>-5.1382660591586804E-3</v>
      </c>
      <c r="K486" s="44">
        <f t="shared" si="31"/>
        <v>0.67987680794579552</v>
      </c>
    </row>
    <row r="487" spans="1:11" x14ac:dyDescent="0.25">
      <c r="A487" s="1">
        <v>41249</v>
      </c>
      <c r="B487" s="3">
        <v>41.248016</v>
      </c>
      <c r="C487" s="11">
        <f t="shared" si="29"/>
        <v>1.1000738058608035E-3</v>
      </c>
      <c r="D487" s="3">
        <v>65.319999999999993</v>
      </c>
      <c r="E487" s="58">
        <f t="shared" si="28"/>
        <v>10653.2</v>
      </c>
      <c r="F487" s="11">
        <f t="shared" si="30"/>
        <v>3.9440135149903334E-4</v>
      </c>
      <c r="G487" s="11">
        <f>B487/MAX($B$2:B487)-1</f>
        <v>0</v>
      </c>
      <c r="H487" s="11">
        <f>E487/MAX($E$2:E487)-1</f>
        <v>-4.7458912467377434E-3</v>
      </c>
      <c r="K487" s="44">
        <f t="shared" si="31"/>
        <v>0.60879390736854577</v>
      </c>
    </row>
    <row r="488" spans="1:11" x14ac:dyDescent="0.25">
      <c r="A488" s="1">
        <v>41250</v>
      </c>
      <c r="B488" s="3">
        <v>41.257080000000002</v>
      </c>
      <c r="C488" s="11">
        <f t="shared" si="29"/>
        <v>2.1974390234919859E-4</v>
      </c>
      <c r="D488" s="3">
        <v>64.930000000000007</v>
      </c>
      <c r="E488" s="58">
        <f t="shared" si="28"/>
        <v>10649.3</v>
      </c>
      <c r="F488" s="11">
        <f t="shared" si="30"/>
        <v>-3.6608718507128888E-4</v>
      </c>
      <c r="G488" s="11">
        <f>B488/MAX($B$2:B488)-1</f>
        <v>0</v>
      </c>
      <c r="H488" s="11">
        <f>E488/MAX($E$2:E488)-1</f>
        <v>-5.110241021841877E-3</v>
      </c>
      <c r="K488" s="44">
        <f t="shared" si="31"/>
        <v>0.56205935578599175</v>
      </c>
    </row>
    <row r="489" spans="1:11" x14ac:dyDescent="0.25">
      <c r="A489" s="1">
        <v>41253</v>
      </c>
      <c r="B489" s="3">
        <v>41.619701999999997</v>
      </c>
      <c r="C489" s="11">
        <f t="shared" si="29"/>
        <v>8.7893277953746286E-3</v>
      </c>
      <c r="D489" s="3">
        <v>65.120002999999997</v>
      </c>
      <c r="E489" s="58">
        <f t="shared" si="28"/>
        <v>10651.20003</v>
      </c>
      <c r="F489" s="11">
        <f t="shared" si="30"/>
        <v>1.7841829979441817E-4</v>
      </c>
      <c r="G489" s="11">
        <f>B489/MAX($B$2:B489)-1</f>
        <v>0</v>
      </c>
      <c r="H489" s="11">
        <f>E489/MAX($E$2:E489)-1</f>
        <v>-4.9327344825621511E-3</v>
      </c>
      <c r="K489" s="44">
        <f t="shared" si="31"/>
        <v>0.55864831211318644</v>
      </c>
    </row>
    <row r="490" spans="1:11" x14ac:dyDescent="0.25">
      <c r="A490" s="1">
        <v>41254</v>
      </c>
      <c r="B490" s="3">
        <v>41.284278999999998</v>
      </c>
      <c r="C490" s="11">
        <f t="shared" si="29"/>
        <v>-8.0592359839577587E-3</v>
      </c>
      <c r="D490" s="3">
        <v>65.970000999999996</v>
      </c>
      <c r="E490" s="58">
        <f t="shared" si="28"/>
        <v>10659.70001</v>
      </c>
      <c r="F490" s="11">
        <f t="shared" si="30"/>
        <v>7.9803026664221842E-4</v>
      </c>
      <c r="G490" s="11">
        <f>B490/MAX($B$2:B490)-1</f>
        <v>-8.0592359839577465E-3</v>
      </c>
      <c r="H490" s="11">
        <f>E490/MAX($E$2:E490)-1</f>
        <v>-4.1386406873342718E-3</v>
      </c>
      <c r="K490" s="44">
        <f t="shared" si="31"/>
        <v>0.58003087655433638</v>
      </c>
    </row>
    <row r="491" spans="1:11" x14ac:dyDescent="0.25">
      <c r="A491" s="1">
        <v>41255</v>
      </c>
      <c r="B491" s="3">
        <v>40.957920999999999</v>
      </c>
      <c r="C491" s="11">
        <f t="shared" si="29"/>
        <v>-7.9051398717656929E-3</v>
      </c>
      <c r="D491" s="3">
        <v>65.830001999999993</v>
      </c>
      <c r="E491" s="58">
        <f t="shared" si="28"/>
        <v>10658.300020000001</v>
      </c>
      <c r="F491" s="11">
        <f t="shared" si="30"/>
        <v>-1.3133484044452849E-4</v>
      </c>
      <c r="G491" s="11">
        <f>B491/MAX($B$2:B491)-1</f>
        <v>-1.5900666468010693E-2</v>
      </c>
      <c r="H491" s="11">
        <f>E491/MAX($E$2:E491)-1</f>
        <v>-4.2694319800644642E-3</v>
      </c>
      <c r="K491" s="44">
        <f t="shared" si="31"/>
        <v>0.4032087694274758</v>
      </c>
    </row>
    <row r="492" spans="1:11" x14ac:dyDescent="0.25">
      <c r="A492" s="1">
        <v>41256</v>
      </c>
      <c r="B492" s="3">
        <v>40.583418999999999</v>
      </c>
      <c r="C492" s="11">
        <f t="shared" si="29"/>
        <v>-9.1435793335311061E-3</v>
      </c>
      <c r="D492" s="3">
        <v>65.309997999999993</v>
      </c>
      <c r="E492" s="58">
        <f t="shared" si="28"/>
        <v>10653.099979999999</v>
      </c>
      <c r="F492" s="11">
        <f t="shared" si="30"/>
        <v>-4.8788643500781616E-4</v>
      </c>
      <c r="G492" s="11">
        <f>B492/MAX($B$2:B492)-1</f>
        <v>-2.4898856796235491E-2</v>
      </c>
      <c r="H492" s="11">
        <f>E492/MAX($E$2:E492)-1</f>
        <v>-4.7552354171240818E-3</v>
      </c>
      <c r="K492" s="44">
        <f t="shared" si="31"/>
        <v>0.33290785235914483</v>
      </c>
    </row>
    <row r="493" spans="1:11" x14ac:dyDescent="0.25">
      <c r="A493" s="1">
        <v>41257</v>
      </c>
      <c r="B493" s="3">
        <v>40.766103999999999</v>
      </c>
      <c r="C493" s="11">
        <f t="shared" si="29"/>
        <v>4.5014689373509735E-3</v>
      </c>
      <c r="D493" s="3">
        <v>64.690002000000007</v>
      </c>
      <c r="E493" s="58">
        <f t="shared" si="28"/>
        <v>10646.900020000001</v>
      </c>
      <c r="F493" s="11">
        <f t="shared" si="30"/>
        <v>-5.8198646512637919E-4</v>
      </c>
      <c r="G493" s="11">
        <f>B493/MAX($B$2:B493)-1</f>
        <v>-2.0509469289328397E-2</v>
      </c>
      <c r="H493" s="11">
        <f>E493/MAX($E$2:E493)-1</f>
        <v>-5.33445439959912E-3</v>
      </c>
      <c r="K493" s="44">
        <f t="shared" si="31"/>
        <v>0.36748196546630313</v>
      </c>
    </row>
    <row r="494" spans="1:11" x14ac:dyDescent="0.25">
      <c r="A494" s="1">
        <v>41260</v>
      </c>
      <c r="B494" s="3">
        <v>40.729565999999998</v>
      </c>
      <c r="C494" s="11">
        <f t="shared" si="29"/>
        <v>-8.9628383423640836E-4</v>
      </c>
      <c r="D494" s="3">
        <v>65.550003000000004</v>
      </c>
      <c r="E494" s="58">
        <f t="shared" si="28"/>
        <v>10655.500029999999</v>
      </c>
      <c r="F494" s="11">
        <f t="shared" si="30"/>
        <v>8.077477936153562E-4</v>
      </c>
      <c r="G494" s="11">
        <f>B494/MAX($B$2:B494)-1</f>
        <v>-2.1387370817791962E-2</v>
      </c>
      <c r="H494" s="11">
        <f>E494/MAX($E$2:E494)-1</f>
        <v>-4.5310154997552088E-3</v>
      </c>
      <c r="K494" s="44">
        <f t="shared" si="31"/>
        <v>0.32730355061768446</v>
      </c>
    </row>
    <row r="495" spans="1:11" x14ac:dyDescent="0.25">
      <c r="A495" s="1">
        <v>41261</v>
      </c>
      <c r="B495" s="3">
        <v>40.820906999999998</v>
      </c>
      <c r="C495" s="11">
        <f t="shared" si="29"/>
        <v>2.2426214902461741E-3</v>
      </c>
      <c r="D495" s="3">
        <v>66.550003000000004</v>
      </c>
      <c r="E495" s="58">
        <f t="shared" si="28"/>
        <v>10665.500029999999</v>
      </c>
      <c r="F495" s="11">
        <f t="shared" si="30"/>
        <v>9.3848247119755301E-4</v>
      </c>
      <c r="G495" s="11">
        <f>B495/MAX($B$2:B495)-1</f>
        <v>-1.9192713104961623E-2</v>
      </c>
      <c r="H495" s="11">
        <f>E495/MAX($E$2:E495)-1</f>
        <v>-3.5967853071808831E-3</v>
      </c>
      <c r="K495" s="44">
        <f t="shared" si="31"/>
        <v>0.12442157360560886</v>
      </c>
    </row>
    <row r="496" spans="1:11" x14ac:dyDescent="0.25">
      <c r="A496" s="1">
        <v>41262</v>
      </c>
      <c r="B496" s="3">
        <v>40.629089</v>
      </c>
      <c r="C496" s="11">
        <f t="shared" si="29"/>
        <v>-4.6990136696374194E-3</v>
      </c>
      <c r="D496" s="3">
        <v>66.260002</v>
      </c>
      <c r="E496" s="58">
        <f t="shared" si="28"/>
        <v>10662.60002</v>
      </c>
      <c r="F496" s="11">
        <f t="shared" si="30"/>
        <v>-2.7190567641856582E-4</v>
      </c>
      <c r="G496" s="11">
        <f>B496/MAX($B$2:B496)-1</f>
        <v>-2.3801539953361428E-2</v>
      </c>
      <c r="H496" s="11">
        <f>E496/MAX($E$2:E496)-1</f>
        <v>-3.867712997257633E-3</v>
      </c>
      <c r="K496" s="44">
        <f t="shared" si="31"/>
        <v>0.1376951470377013</v>
      </c>
    </row>
    <row r="497" spans="1:11" x14ac:dyDescent="0.25">
      <c r="A497" s="1">
        <v>41263</v>
      </c>
      <c r="B497" s="3">
        <v>40.939653</v>
      </c>
      <c r="C497" s="11">
        <f t="shared" si="29"/>
        <v>7.643882933235333E-3</v>
      </c>
      <c r="D497" s="3">
        <v>66.260002</v>
      </c>
      <c r="E497" s="58">
        <f t="shared" si="28"/>
        <v>10662.60002</v>
      </c>
      <c r="F497" s="11">
        <f t="shared" si="30"/>
        <v>0</v>
      </c>
      <c r="G497" s="11">
        <f>B497/MAX($B$2:B497)-1</f>
        <v>-1.6339593205160319E-2</v>
      </c>
      <c r="H497" s="11">
        <f>E497/MAX($E$2:E497)-1</f>
        <v>-3.867712997257633E-3</v>
      </c>
      <c r="K497" s="44">
        <f t="shared" si="31"/>
        <v>0.16718050082961869</v>
      </c>
    </row>
    <row r="498" spans="1:11" x14ac:dyDescent="0.25">
      <c r="A498" s="1">
        <v>41264</v>
      </c>
      <c r="B498" s="3">
        <v>40.811774999999997</v>
      </c>
      <c r="C498" s="11">
        <f t="shared" si="29"/>
        <v>-3.1235731284777282E-3</v>
      </c>
      <c r="D498" s="3">
        <v>65.199996999999996</v>
      </c>
      <c r="E498" s="58">
        <f t="shared" si="28"/>
        <v>10651.999970000001</v>
      </c>
      <c r="F498" s="11">
        <f t="shared" si="30"/>
        <v>-9.9413369910870031E-4</v>
      </c>
      <c r="G498" s="11">
        <f>B498/MAX($B$2:B498)-1</f>
        <v>-1.9412128419372121E-2</v>
      </c>
      <c r="H498" s="11">
        <f>E498/MAX($E$2:E498)-1</f>
        <v>-4.8580016725372488E-3</v>
      </c>
      <c r="K498" s="44">
        <f t="shared" si="31"/>
        <v>-5.252691469023784E-2</v>
      </c>
    </row>
    <row r="499" spans="1:11" x14ac:dyDescent="0.25">
      <c r="A499" s="1">
        <v>41267</v>
      </c>
      <c r="B499" s="3">
        <v>40.830044000000001</v>
      </c>
      <c r="C499" s="11">
        <f t="shared" si="29"/>
        <v>4.4764041750214599E-4</v>
      </c>
      <c r="D499" s="3">
        <v>65.069999999999993</v>
      </c>
      <c r="E499" s="58">
        <f t="shared" si="28"/>
        <v>10650.7</v>
      </c>
      <c r="F499" s="11">
        <f t="shared" si="30"/>
        <v>-1.2203999283338621E-4</v>
      </c>
      <c r="G499" s="11">
        <f>B499/MAX($B$2:B499)-1</f>
        <v>-1.8973177655140283E-2</v>
      </c>
      <c r="H499" s="11">
        <f>E499/MAX($E$2:E499)-1</f>
        <v>-4.9794487948813249E-3</v>
      </c>
      <c r="K499" s="44">
        <f t="shared" si="31"/>
        <v>7.193372130235208E-2</v>
      </c>
    </row>
    <row r="500" spans="1:11" x14ac:dyDescent="0.25">
      <c r="A500" s="1">
        <v>41269</v>
      </c>
      <c r="B500" s="3">
        <v>40.446404000000001</v>
      </c>
      <c r="C500" s="11">
        <f t="shared" si="29"/>
        <v>-9.3960222036498352E-3</v>
      </c>
      <c r="D500" s="3">
        <v>64.5</v>
      </c>
      <c r="E500" s="58">
        <f t="shared" si="28"/>
        <v>10645</v>
      </c>
      <c r="F500" s="11">
        <f t="shared" si="30"/>
        <v>-5.3517609171235012E-4</v>
      </c>
      <c r="G500" s="11">
        <f>B500/MAX($B$2:B500)-1</f>
        <v>-2.8190927460268633E-2</v>
      </c>
      <c r="H500" s="11">
        <f>E500/MAX($E$2:E500)-1</f>
        <v>-5.5119600046487083E-3</v>
      </c>
      <c r="K500" s="44">
        <f t="shared" si="31"/>
        <v>6.8893169859155778E-2</v>
      </c>
    </row>
    <row r="501" spans="1:11" x14ac:dyDescent="0.25">
      <c r="A501" s="1">
        <v>41270</v>
      </c>
      <c r="B501" s="3">
        <v>40.382463999999999</v>
      </c>
      <c r="C501" s="11">
        <f t="shared" si="29"/>
        <v>-1.5808574725209767E-3</v>
      </c>
      <c r="D501" s="3">
        <v>64.400002000000001</v>
      </c>
      <c r="E501" s="58">
        <f t="shared" si="28"/>
        <v>10644.000019999999</v>
      </c>
      <c r="F501" s="11">
        <f t="shared" si="30"/>
        <v>-9.3938938468812137E-5</v>
      </c>
      <c r="G501" s="11">
        <f>B501/MAX($B$2:B501)-1</f>
        <v>-2.9727219094456747E-2</v>
      </c>
      <c r="H501" s="11">
        <f>E501/MAX($E$2:E501)-1</f>
        <v>-5.6053811554458433E-3</v>
      </c>
      <c r="K501" s="44">
        <f t="shared" si="31"/>
        <v>6.8230010747493006E-2</v>
      </c>
    </row>
    <row r="502" spans="1:11" x14ac:dyDescent="0.25">
      <c r="A502" s="1">
        <v>41271</v>
      </c>
      <c r="B502" s="3">
        <v>40.081035999999997</v>
      </c>
      <c r="C502" s="11">
        <f t="shared" si="29"/>
        <v>-7.4643290711532946E-3</v>
      </c>
      <c r="D502" s="3">
        <v>63.779998999999997</v>
      </c>
      <c r="E502" s="58">
        <f t="shared" si="28"/>
        <v>10637.79999</v>
      </c>
      <c r="F502" s="11">
        <f t="shared" si="30"/>
        <v>-5.8249060394120235E-4</v>
      </c>
      <c r="G502" s="11">
        <f>B502/MAX($B$2:B502)-1</f>
        <v>-3.6969654419918729E-2</v>
      </c>
      <c r="H502" s="11">
        <f>E502/MAX($E$2:E502)-1</f>
        <v>-6.1846066775325115E-3</v>
      </c>
      <c r="K502" s="44">
        <f t="shared" si="31"/>
        <v>3.6171103041038398E-2</v>
      </c>
    </row>
    <row r="503" spans="1:11" x14ac:dyDescent="0.25">
      <c r="A503" s="1">
        <v>41274</v>
      </c>
      <c r="B503" s="3">
        <v>40.355063000000001</v>
      </c>
      <c r="C503" s="11">
        <f t="shared" si="29"/>
        <v>6.8368242776959114E-3</v>
      </c>
      <c r="D503" s="3">
        <v>65.129997000000003</v>
      </c>
      <c r="E503" s="58">
        <f t="shared" si="28"/>
        <v>10651.29997</v>
      </c>
      <c r="F503" s="11">
        <f t="shared" si="30"/>
        <v>1.269057513084574E-3</v>
      </c>
      <c r="G503" s="11">
        <f>B503/MAX($B$2:B503)-1</f>
        <v>-3.0385585173098972E-2</v>
      </c>
      <c r="H503" s="11">
        <f>E503/MAX($E$2:E503)-1</f>
        <v>-4.9233977860174694E-3</v>
      </c>
      <c r="K503" s="44">
        <f t="shared" si="31"/>
        <v>9.3641041354229598E-2</v>
      </c>
    </row>
    <row r="504" spans="1:11" x14ac:dyDescent="0.25">
      <c r="A504" s="1">
        <v>41276</v>
      </c>
      <c r="B504" s="3">
        <v>41.652123000000003</v>
      </c>
      <c r="C504" s="11">
        <f t="shared" si="29"/>
        <v>3.2141196260801322E-2</v>
      </c>
      <c r="D504" s="3">
        <v>67.199996999999996</v>
      </c>
      <c r="E504" s="58">
        <f t="shared" si="28"/>
        <v>10671.999970000001</v>
      </c>
      <c r="F504" s="11">
        <f t="shared" si="30"/>
        <v>1.9434247517489387E-3</v>
      </c>
      <c r="G504" s="11">
        <f>B504/MAX($B$2:B504)-1</f>
        <v>0</v>
      </c>
      <c r="H504" s="11">
        <f>E504/MAX($E$2:E504)-1</f>
        <v>-2.9895412873885974E-3</v>
      </c>
      <c r="K504" s="44">
        <f t="shared" si="31"/>
        <v>0.21903854273083864</v>
      </c>
    </row>
    <row r="505" spans="1:11" x14ac:dyDescent="0.25">
      <c r="A505" s="1">
        <v>41277</v>
      </c>
      <c r="B505" s="3">
        <v>41.487706000000003</v>
      </c>
      <c r="C505" s="11">
        <f t="shared" si="29"/>
        <v>-3.9473858271281935E-3</v>
      </c>
      <c r="D505" s="3">
        <v>66.849997999999999</v>
      </c>
      <c r="E505" s="58">
        <f t="shared" si="28"/>
        <v>10668.499980000001</v>
      </c>
      <c r="F505" s="11">
        <f t="shared" si="30"/>
        <v>-3.2796008338072103E-4</v>
      </c>
      <c r="G505" s="11">
        <f>B505/MAX($B$2:B505)-1</f>
        <v>-3.9473858271281692E-3</v>
      </c>
      <c r="H505" s="11">
        <f>E505/MAX($E$2:E505)-1</f>
        <v>-3.3165209205594515E-3</v>
      </c>
      <c r="K505" s="44">
        <f t="shared" si="31"/>
        <v>0.56999934602048863</v>
      </c>
    </row>
    <row r="506" spans="1:11" x14ac:dyDescent="0.25">
      <c r="A506" s="1">
        <v>41278</v>
      </c>
      <c r="B506" s="3">
        <v>41.725197999999999</v>
      </c>
      <c r="C506" s="11">
        <f t="shared" si="29"/>
        <v>5.7243945953530436E-3</v>
      </c>
      <c r="D506" s="3">
        <v>66.629997000000003</v>
      </c>
      <c r="E506" s="58">
        <f t="shared" si="28"/>
        <v>10666.29997</v>
      </c>
      <c r="F506" s="11">
        <f t="shared" si="30"/>
        <v>-2.0621549459856443E-4</v>
      </c>
      <c r="G506" s="11">
        <f>B506/MAX($B$2:B506)-1</f>
        <v>0</v>
      </c>
      <c r="H506" s="11">
        <f>E506/MAX($E$2:E506)-1</f>
        <v>-3.5220524971560918E-3</v>
      </c>
      <c r="K506" s="44">
        <f t="shared" si="31"/>
        <v>0.66125859670538922</v>
      </c>
    </row>
    <row r="507" spans="1:11" x14ac:dyDescent="0.25">
      <c r="A507" s="1">
        <v>41281</v>
      </c>
      <c r="B507" s="3">
        <v>41.323293</v>
      </c>
      <c r="C507" s="11">
        <f t="shared" si="29"/>
        <v>-9.6321891630088679E-3</v>
      </c>
      <c r="D507" s="3">
        <v>66.650002000000001</v>
      </c>
      <c r="E507" s="58">
        <f t="shared" si="28"/>
        <v>10666.500019999999</v>
      </c>
      <c r="F507" s="11">
        <f t="shared" si="30"/>
        <v>1.8755332267245855E-5</v>
      </c>
      <c r="G507" s="11">
        <f>B507/MAX($B$2:B507)-1</f>
        <v>-9.6321891630088974E-3</v>
      </c>
      <c r="H507" s="11">
        <f>E507/MAX($E$2:E507)-1</f>
        <v>-3.5033632221536104E-3</v>
      </c>
      <c r="K507" s="44">
        <f t="shared" si="31"/>
        <v>0.64361874395240903</v>
      </c>
    </row>
    <row r="508" spans="1:11" x14ac:dyDescent="0.25">
      <c r="A508" s="1">
        <v>41282</v>
      </c>
      <c r="B508" s="3">
        <v>41.451172</v>
      </c>
      <c r="C508" s="11">
        <f t="shared" si="29"/>
        <v>3.0945984871050833E-3</v>
      </c>
      <c r="D508" s="3">
        <v>66.519997000000004</v>
      </c>
      <c r="E508" s="58">
        <f t="shared" si="28"/>
        <v>10665.19997</v>
      </c>
      <c r="F508" s="11">
        <f t="shared" si="30"/>
        <v>-1.2188159167132579E-4</v>
      </c>
      <c r="G508" s="11">
        <f>B508/MAX($B$2:B508)-1</f>
        <v>-6.5673984339151836E-3</v>
      </c>
      <c r="H508" s="11">
        <f>E508/MAX($E$2:E508)-1</f>
        <v>-3.6248178183392321E-3</v>
      </c>
      <c r="K508" s="44">
        <f t="shared" si="31"/>
        <v>0.63482189355460117</v>
      </c>
    </row>
    <row r="509" spans="1:11" x14ac:dyDescent="0.25">
      <c r="A509" s="1">
        <v>41283</v>
      </c>
      <c r="B509" s="3">
        <v>41.743467000000003</v>
      </c>
      <c r="C509" s="11">
        <f t="shared" si="29"/>
        <v>7.0515497125148326E-3</v>
      </c>
      <c r="D509" s="3">
        <v>66.769997000000004</v>
      </c>
      <c r="E509" s="58">
        <f t="shared" si="28"/>
        <v>10667.69997</v>
      </c>
      <c r="F509" s="11">
        <f t="shared" si="30"/>
        <v>2.3440723165362272E-4</v>
      </c>
      <c r="G509" s="11">
        <f>B509/MAX($B$2:B509)-1</f>
        <v>0</v>
      </c>
      <c r="H509" s="11">
        <f>E509/MAX($E$2:E509)-1</f>
        <v>-3.3912602701956507E-3</v>
      </c>
      <c r="K509" s="44">
        <f t="shared" si="31"/>
        <v>0.63477382427771889</v>
      </c>
    </row>
    <row r="510" spans="1:11" x14ac:dyDescent="0.25">
      <c r="A510" s="1">
        <v>41284</v>
      </c>
      <c r="B510" s="3">
        <v>41.798270000000002</v>
      </c>
      <c r="C510" s="11">
        <f t="shared" si="29"/>
        <v>1.3128521404319317E-3</v>
      </c>
      <c r="D510" s="3">
        <v>67.169998000000007</v>
      </c>
      <c r="E510" s="58">
        <f t="shared" si="28"/>
        <v>10671.699979999999</v>
      </c>
      <c r="F510" s="11">
        <f t="shared" si="30"/>
        <v>3.7496461385759684E-4</v>
      </c>
      <c r="G510" s="11">
        <f>B510/MAX($B$2:B510)-1</f>
        <v>0</v>
      </c>
      <c r="H510" s="11">
        <f>E510/MAX($E$2:E510)-1</f>
        <v>-3.0175672589357605E-3</v>
      </c>
      <c r="K510" s="44">
        <f t="shared" si="31"/>
        <v>0.71506476007323627</v>
      </c>
    </row>
    <row r="511" spans="1:11" x14ac:dyDescent="0.25">
      <c r="A511" s="1">
        <v>41285</v>
      </c>
      <c r="B511" s="3">
        <v>41.177146</v>
      </c>
      <c r="C511" s="11">
        <f t="shared" si="29"/>
        <v>-1.4860040858150391E-2</v>
      </c>
      <c r="D511" s="3">
        <v>67.260002</v>
      </c>
      <c r="E511" s="58">
        <f t="shared" si="28"/>
        <v>10672.60002</v>
      </c>
      <c r="F511" s="11">
        <f t="shared" si="30"/>
        <v>8.4338952714864903E-5</v>
      </c>
      <c r="G511" s="11">
        <f>B511/MAX($B$2:B511)-1</f>
        <v>-1.4860040858150403E-2</v>
      </c>
      <c r="H511" s="11">
        <f>E511/MAX($E$2:E511)-1</f>
        <v>-2.9334828046833072E-3</v>
      </c>
      <c r="K511" s="44">
        <f t="shared" si="31"/>
        <v>0.71732441336087127</v>
      </c>
    </row>
    <row r="512" spans="1:11" x14ac:dyDescent="0.25">
      <c r="A512" s="1">
        <v>41288</v>
      </c>
      <c r="B512" s="3">
        <v>41.277619000000001</v>
      </c>
      <c r="C512" s="11">
        <f t="shared" si="29"/>
        <v>2.4400185481529223E-3</v>
      </c>
      <c r="D512" s="3">
        <v>66.959998999999996</v>
      </c>
      <c r="E512" s="58">
        <f t="shared" si="28"/>
        <v>10669.599990000001</v>
      </c>
      <c r="F512" s="11">
        <f t="shared" si="30"/>
        <v>-2.810964520714084E-4</v>
      </c>
      <c r="G512" s="11">
        <f>B512/MAX($B$2:B512)-1</f>
        <v>-1.2456281085317711E-2</v>
      </c>
      <c r="H512" s="11">
        <f>E512/MAX($E$2:E512)-1</f>
        <v>-3.2137546651460625E-3</v>
      </c>
      <c r="K512" s="44">
        <f t="shared" si="31"/>
        <v>0.65262452739072618</v>
      </c>
    </row>
    <row r="513" spans="1:11" x14ac:dyDescent="0.25">
      <c r="A513" s="1">
        <v>41289</v>
      </c>
      <c r="B513" s="3">
        <v>41.359827000000003</v>
      </c>
      <c r="C513" s="11">
        <f t="shared" si="29"/>
        <v>1.9915877415313463E-3</v>
      </c>
      <c r="D513" s="3">
        <v>66.629997000000003</v>
      </c>
      <c r="E513" s="58">
        <f t="shared" si="28"/>
        <v>10666.29997</v>
      </c>
      <c r="F513" s="11">
        <f t="shared" si="30"/>
        <v>-3.0929182003950516E-4</v>
      </c>
      <c r="G513" s="11">
        <f>B513/MAX($B$2:B513)-1</f>
        <v>-1.0489501120500955E-2</v>
      </c>
      <c r="H513" s="11">
        <f>E513/MAX($E$2:E513)-1</f>
        <v>-3.5220524971560918E-3</v>
      </c>
      <c r="K513" s="44">
        <f t="shared" si="31"/>
        <v>0.68204002443674605</v>
      </c>
    </row>
    <row r="514" spans="1:11" x14ac:dyDescent="0.25">
      <c r="A514" s="1">
        <v>41290</v>
      </c>
      <c r="B514" s="3">
        <v>41.049263000000003</v>
      </c>
      <c r="C514" s="11">
        <f t="shared" si="29"/>
        <v>-7.5088321815272429E-3</v>
      </c>
      <c r="D514" s="3">
        <v>66.900002000000001</v>
      </c>
      <c r="E514" s="58">
        <f t="shared" si="28"/>
        <v>10669.000019999999</v>
      </c>
      <c r="F514" s="11">
        <f t="shared" si="30"/>
        <v>2.5313838984405241E-4</v>
      </c>
      <c r="G514" s="11">
        <f>B514/MAX($B$2:B514)-1</f>
        <v>-1.7919569398446411E-2</v>
      </c>
      <c r="H514" s="11">
        <f>E514/MAX($E$2:E514)-1</f>
        <v>-3.269805674010029E-3</v>
      </c>
      <c r="K514" s="44">
        <f t="shared" si="31"/>
        <v>0.70318015895921981</v>
      </c>
    </row>
    <row r="515" spans="1:11" x14ac:dyDescent="0.25">
      <c r="A515" s="1">
        <v>41291</v>
      </c>
      <c r="B515" s="3">
        <v>41.168008999999998</v>
      </c>
      <c r="C515" s="11">
        <f t="shared" si="29"/>
        <v>2.8927681356908761E-3</v>
      </c>
      <c r="D515" s="3">
        <v>67.220000999999996</v>
      </c>
      <c r="E515" s="58">
        <f t="shared" ref="E515:E578" si="32">10000+(10*D515)</f>
        <v>10672.20001</v>
      </c>
      <c r="F515" s="11">
        <f t="shared" si="30"/>
        <v>2.9993345149520212E-4</v>
      </c>
      <c r="G515" s="11">
        <f>B515/MAX($B$2:B515)-1</f>
        <v>-1.5078638422116653E-2</v>
      </c>
      <c r="H515" s="11">
        <f>E515/MAX($E$2:E515)-1</f>
        <v>-2.9708529466163647E-3</v>
      </c>
      <c r="K515" s="44">
        <f t="shared" si="31"/>
        <v>0.69684724977594026</v>
      </c>
    </row>
    <row r="516" spans="1:11" x14ac:dyDescent="0.25">
      <c r="A516" s="1">
        <v>41292</v>
      </c>
      <c r="B516" s="3">
        <v>41.378095999999999</v>
      </c>
      <c r="C516" s="11">
        <f t="shared" ref="C516:C579" si="33">(B516-B515)/B515</f>
        <v>5.1031615349676363E-3</v>
      </c>
      <c r="D516" s="3">
        <v>67.069999999999993</v>
      </c>
      <c r="E516" s="58">
        <f t="shared" si="32"/>
        <v>10670.7</v>
      </c>
      <c r="F516" s="11">
        <f t="shared" ref="F516:F579" si="34">(E516-E515)/E515</f>
        <v>-1.4055302548623687E-4</v>
      </c>
      <c r="G516" s="11">
        <f>B516/MAX($B$2:B516)-1</f>
        <v>-1.0052425614744398E-2</v>
      </c>
      <c r="H516" s="11">
        <f>E516/MAX($E$2:E516)-1</f>
        <v>-3.1109884097326734E-3</v>
      </c>
      <c r="K516" s="44">
        <f t="shared" si="31"/>
        <v>0.69382747724828708</v>
      </c>
    </row>
    <row r="517" spans="1:11" x14ac:dyDescent="0.25">
      <c r="A517" s="1">
        <v>41296</v>
      </c>
      <c r="B517" s="3">
        <v>41.286754999999999</v>
      </c>
      <c r="C517" s="11">
        <f t="shared" si="33"/>
        <v>-2.2074722819532318E-3</v>
      </c>
      <c r="D517" s="3">
        <v>67.180000000000007</v>
      </c>
      <c r="E517" s="58">
        <f t="shared" si="32"/>
        <v>10671.8</v>
      </c>
      <c r="F517" s="11">
        <f t="shared" si="34"/>
        <v>1.0308602059832483E-4</v>
      </c>
      <c r="G517" s="11">
        <f>B517/MAX($B$2:B517)-1</f>
        <v>-1.2237707445786672E-2</v>
      </c>
      <c r="H517" s="11">
        <f>E517/MAX($E$2:E517)-1</f>
        <v>-3.0082230885496442E-3</v>
      </c>
      <c r="K517" s="44">
        <f t="shared" si="31"/>
        <v>0.69368260161240669</v>
      </c>
    </row>
    <row r="518" spans="1:11" x14ac:dyDescent="0.25">
      <c r="A518" s="1">
        <v>41297</v>
      </c>
      <c r="B518" s="3">
        <v>40.446404000000001</v>
      </c>
      <c r="C518" s="11">
        <f t="shared" si="33"/>
        <v>-2.0354009415368156E-2</v>
      </c>
      <c r="D518" s="3">
        <v>67.589995999999999</v>
      </c>
      <c r="E518" s="58">
        <f t="shared" si="32"/>
        <v>10675.899960000001</v>
      </c>
      <c r="F518" s="11">
        <f t="shared" si="34"/>
        <v>3.8418636031422763E-4</v>
      </c>
      <c r="G518" s="11">
        <f>B518/MAX($B$2:B518)-1</f>
        <v>-3.2342630448580767E-2</v>
      </c>
      <c r="H518" s="11">
        <f>E518/MAX($E$2:E518)-1</f>
        <v>-2.6251924465148235E-3</v>
      </c>
      <c r="K518" s="44">
        <f t="shared" si="31"/>
        <v>0.714006476069315</v>
      </c>
    </row>
    <row r="519" spans="1:11" x14ac:dyDescent="0.25">
      <c r="A519" s="1">
        <v>41298</v>
      </c>
      <c r="B519" s="3">
        <v>40.683895999999997</v>
      </c>
      <c r="C519" s="11">
        <f t="shared" si="33"/>
        <v>5.8717704545500765E-3</v>
      </c>
      <c r="D519" s="3">
        <v>66.660004000000001</v>
      </c>
      <c r="E519" s="58">
        <f t="shared" si="32"/>
        <v>10666.600039999999</v>
      </c>
      <c r="F519" s="11">
        <f t="shared" si="34"/>
        <v>-8.7111344569037086E-4</v>
      </c>
      <c r="G519" s="11">
        <f>B519/MAX($B$2:B519)-1</f>
        <v>-2.6660768495921139E-2</v>
      </c>
      <c r="H519" s="11">
        <f>E519/MAX($E$2:E519)-1</f>
        <v>-3.4940190517674941E-3</v>
      </c>
      <c r="K519" s="44">
        <f t="shared" si="31"/>
        <v>0.59428071167625796</v>
      </c>
    </row>
    <row r="520" spans="1:11" x14ac:dyDescent="0.25">
      <c r="A520" s="1">
        <v>41299</v>
      </c>
      <c r="B520" s="3">
        <v>40.702165000000001</v>
      </c>
      <c r="C520" s="11">
        <f t="shared" si="33"/>
        <v>4.4904745602544175E-4</v>
      </c>
      <c r="D520" s="3">
        <v>67</v>
      </c>
      <c r="E520" s="58">
        <f t="shared" si="32"/>
        <v>10670</v>
      </c>
      <c r="F520" s="11">
        <f t="shared" si="34"/>
        <v>3.1874824098126087E-4</v>
      </c>
      <c r="G520" s="11">
        <f>B520/MAX($B$2:B520)-1</f>
        <v>-2.6223692990164471E-2</v>
      </c>
      <c r="H520" s="11">
        <f>E520/MAX($E$2:E520)-1</f>
        <v>-3.176384523213005E-3</v>
      </c>
      <c r="K520" s="44">
        <f t="shared" si="31"/>
        <v>0.48103909145408713</v>
      </c>
    </row>
    <row r="521" spans="1:11" x14ac:dyDescent="0.25">
      <c r="A521" s="1">
        <v>41302</v>
      </c>
      <c r="B521" s="3">
        <v>40.784373000000002</v>
      </c>
      <c r="C521" s="11">
        <f t="shared" si="33"/>
        <v>2.0197451413211409E-3</v>
      </c>
      <c r="D521" s="3">
        <v>67.150002000000001</v>
      </c>
      <c r="E521" s="58">
        <f t="shared" si="32"/>
        <v>10671.500019999999</v>
      </c>
      <c r="F521" s="11">
        <f t="shared" si="34"/>
        <v>1.4058294283031815E-4</v>
      </c>
      <c r="G521" s="11">
        <f>B521/MAX($B$2:B521)-1</f>
        <v>-2.4256913025347715E-2</v>
      </c>
      <c r="H521" s="11">
        <f>E521/MAX($E$2:E521)-1</f>
        <v>-3.0362481258664475E-3</v>
      </c>
      <c r="K521" s="44">
        <f t="shared" si="31"/>
        <v>0.47825053701473852</v>
      </c>
    </row>
    <row r="522" spans="1:11" x14ac:dyDescent="0.25">
      <c r="A522" s="1">
        <v>41303</v>
      </c>
      <c r="B522" s="3">
        <v>41.113202999999999</v>
      </c>
      <c r="C522" s="11">
        <f t="shared" si="33"/>
        <v>8.0626469358741001E-3</v>
      </c>
      <c r="D522" s="3">
        <v>67.160004000000001</v>
      </c>
      <c r="E522" s="58">
        <f t="shared" si="32"/>
        <v>10671.600039999999</v>
      </c>
      <c r="F522" s="11">
        <f t="shared" si="34"/>
        <v>9.3726280103458745E-6</v>
      </c>
      <c r="G522" s="11">
        <f>B522/MAX($B$2:B522)-1</f>
        <v>-1.6389841014951223E-2</v>
      </c>
      <c r="H522" s="11">
        <f>E522/MAX($E$2:E522)-1</f>
        <v>-3.0269039554804422E-3</v>
      </c>
      <c r="K522" s="44">
        <f t="shared" si="31"/>
        <v>0.45355166717242151</v>
      </c>
    </row>
    <row r="523" spans="1:11" x14ac:dyDescent="0.25">
      <c r="A523" s="1">
        <v>41304</v>
      </c>
      <c r="B523" s="3">
        <v>41.378095999999999</v>
      </c>
      <c r="C523" s="11">
        <f t="shared" si="33"/>
        <v>6.4430153982408212E-3</v>
      </c>
      <c r="D523" s="3">
        <v>67.019997000000004</v>
      </c>
      <c r="E523" s="58">
        <f t="shared" si="32"/>
        <v>10670.19997</v>
      </c>
      <c r="F523" s="11">
        <f t="shared" si="34"/>
        <v>-1.3119588391167695E-4</v>
      </c>
      <c r="G523" s="11">
        <f>B523/MAX($B$2:B523)-1</f>
        <v>-1.0052425614744398E-2</v>
      </c>
      <c r="H523" s="11">
        <f>E523/MAX($E$2:E523)-1</f>
        <v>-3.1577027220520693E-3</v>
      </c>
      <c r="K523" s="44">
        <f t="shared" si="31"/>
        <v>0.43127981496143608</v>
      </c>
    </row>
    <row r="524" spans="1:11" x14ac:dyDescent="0.25">
      <c r="A524" s="1">
        <v>41305</v>
      </c>
      <c r="B524" s="3">
        <v>41.168008999999998</v>
      </c>
      <c r="C524" s="11">
        <f t="shared" si="33"/>
        <v>-5.0772515004074009E-3</v>
      </c>
      <c r="D524" s="3">
        <v>66.870002999999997</v>
      </c>
      <c r="E524" s="58">
        <f t="shared" si="32"/>
        <v>10668.70003</v>
      </c>
      <c r="F524" s="11">
        <f t="shared" si="34"/>
        <v>-1.405728106518042E-4</v>
      </c>
      <c r="G524" s="11">
        <f>B524/MAX($B$2:B524)-1</f>
        <v>-1.5078638422116653E-2</v>
      </c>
      <c r="H524" s="11">
        <f>E524/MAX($E$2:E524)-1</f>
        <v>-3.2978316455570811E-3</v>
      </c>
      <c r="K524" s="44">
        <f t="shared" si="31"/>
        <v>-0.36853944891534063</v>
      </c>
    </row>
    <row r="525" spans="1:11" x14ac:dyDescent="0.25">
      <c r="A525" s="1">
        <v>41306</v>
      </c>
      <c r="B525" s="3">
        <v>41.323293</v>
      </c>
      <c r="C525" s="11">
        <f t="shared" si="33"/>
        <v>3.7719579783419151E-3</v>
      </c>
      <c r="D525" s="3">
        <v>67.660004000000001</v>
      </c>
      <c r="E525" s="58">
        <f t="shared" si="32"/>
        <v>10676.600039999999</v>
      </c>
      <c r="F525" s="11">
        <f t="shared" si="34"/>
        <v>7.404847805060448E-4</v>
      </c>
      <c r="G525" s="11">
        <f>B525/MAX($B$2:B525)-1</f>
        <v>-1.1363556434273558E-2</v>
      </c>
      <c r="H525" s="11">
        <f>E525/MAX($E$2:E525)-1</f>
        <v>-2.5597888591932794E-3</v>
      </c>
      <c r="K525" s="44">
        <f t="shared" si="31"/>
        <v>-0.38834554072253313</v>
      </c>
    </row>
    <row r="526" spans="1:11" x14ac:dyDescent="0.25">
      <c r="A526" s="1">
        <v>41309</v>
      </c>
      <c r="B526" s="3">
        <v>41.487706000000003</v>
      </c>
      <c r="C526" s="11">
        <f t="shared" si="33"/>
        <v>3.9787003422017521E-3</v>
      </c>
      <c r="D526" s="3">
        <v>66.480002999999996</v>
      </c>
      <c r="E526" s="58">
        <f t="shared" si="32"/>
        <v>10664.80003</v>
      </c>
      <c r="F526" s="11">
        <f t="shared" si="34"/>
        <v>-1.1052216956512516E-3</v>
      </c>
      <c r="G526" s="11">
        <f>B526/MAX($B$2:B526)-1</f>
        <v>-7.4300682779454563E-3</v>
      </c>
      <c r="H526" s="11">
        <f>E526/MAX($E$2:E526)-1</f>
        <v>-3.6621814206609926E-3</v>
      </c>
      <c r="K526" s="44">
        <f t="shared" si="31"/>
        <v>-0.25533219581989114</v>
      </c>
    </row>
    <row r="527" spans="1:11" x14ac:dyDescent="0.25">
      <c r="A527" s="1">
        <v>41310</v>
      </c>
      <c r="B527" s="3">
        <v>41.926152999999999</v>
      </c>
      <c r="C527" s="11">
        <f t="shared" si="33"/>
        <v>1.0568118661465554E-2</v>
      </c>
      <c r="D527" s="3">
        <v>67.459998999999996</v>
      </c>
      <c r="E527" s="58">
        <f t="shared" si="32"/>
        <v>10674.599990000001</v>
      </c>
      <c r="F527" s="11">
        <f t="shared" si="34"/>
        <v>9.189070561504267E-4</v>
      </c>
      <c r="G527" s="11">
        <f>B527/MAX($B$2:B527)-1</f>
        <v>0</v>
      </c>
      <c r="H527" s="11">
        <f>E527/MAX($E$2:E527)-1</f>
        <v>-2.7466395688588996E-3</v>
      </c>
      <c r="K527" s="44">
        <f t="shared" si="31"/>
        <v>-0.28907946373440296</v>
      </c>
    </row>
    <row r="528" spans="1:11" x14ac:dyDescent="0.25">
      <c r="A528" s="1">
        <v>41311</v>
      </c>
      <c r="B528" s="3">
        <v>42.054031999999999</v>
      </c>
      <c r="C528" s="11">
        <f t="shared" si="33"/>
        <v>3.0501009715821073E-3</v>
      </c>
      <c r="D528" s="3">
        <v>67.239998</v>
      </c>
      <c r="E528" s="58">
        <f t="shared" si="32"/>
        <v>10672.39998</v>
      </c>
      <c r="F528" s="11">
        <f t="shared" si="34"/>
        <v>-2.0609765256416647E-4</v>
      </c>
      <c r="G528" s="11">
        <f>B528/MAX($B$2:B528)-1</f>
        <v>0</v>
      </c>
      <c r="H528" s="11">
        <f>E528/MAX($E$2:E528)-1</f>
        <v>-2.9521711454555399E-3</v>
      </c>
      <c r="K528" s="44">
        <f t="shared" si="31"/>
        <v>-0.10900219637918318</v>
      </c>
    </row>
    <row r="529" spans="1:11" x14ac:dyDescent="0.25">
      <c r="A529" s="1">
        <v>41312</v>
      </c>
      <c r="B529" s="3">
        <v>41.999225000000003</v>
      </c>
      <c r="C529" s="11">
        <f t="shared" si="33"/>
        <v>-1.3032519688004403E-3</v>
      </c>
      <c r="D529" s="3">
        <v>67.300003000000004</v>
      </c>
      <c r="E529" s="58">
        <f t="shared" si="32"/>
        <v>10673.000029999999</v>
      </c>
      <c r="F529" s="11">
        <f t="shared" si="34"/>
        <v>5.6224466954348604E-5</v>
      </c>
      <c r="G529" s="11">
        <f>B529/MAX($B$2:B529)-1</f>
        <v>-1.303251968800434E-3</v>
      </c>
      <c r="H529" s="11">
        <f>E529/MAX($E$2:E529)-1</f>
        <v>-2.8961126627501388E-3</v>
      </c>
      <c r="K529" s="44">
        <f t="shared" si="31"/>
        <v>-0.13917478684314977</v>
      </c>
    </row>
    <row r="530" spans="1:11" x14ac:dyDescent="0.25">
      <c r="A530" s="1">
        <v>41313</v>
      </c>
      <c r="B530" s="3">
        <v>41.770868999999998</v>
      </c>
      <c r="C530" s="11">
        <f t="shared" si="33"/>
        <v>-5.4371479473729594E-3</v>
      </c>
      <c r="D530" s="3">
        <v>67.989998</v>
      </c>
      <c r="E530" s="58">
        <f t="shared" si="32"/>
        <v>10679.89998</v>
      </c>
      <c r="F530" s="11">
        <f t="shared" si="34"/>
        <v>6.4648645934660409E-4</v>
      </c>
      <c r="G530" s="11">
        <f>B530/MAX($B$2:B530)-1</f>
        <v>-6.7333139424062827E-3</v>
      </c>
      <c r="H530" s="11">
        <f>E530/MAX($E$2:E530)-1</f>
        <v>-2.2514985010247957E-3</v>
      </c>
      <c r="K530" s="44">
        <f t="shared" si="31"/>
        <v>-0.1475109628380184</v>
      </c>
    </row>
    <row r="531" spans="1:11" x14ac:dyDescent="0.25">
      <c r="A531" s="1">
        <v>41316</v>
      </c>
      <c r="B531" s="3">
        <v>41.487706000000003</v>
      </c>
      <c r="C531" s="11">
        <f t="shared" si="33"/>
        <v>-6.7789588002106146E-3</v>
      </c>
      <c r="D531" s="3">
        <v>68.010002</v>
      </c>
      <c r="E531" s="58">
        <f t="shared" si="32"/>
        <v>10680.10002</v>
      </c>
      <c r="F531" s="11">
        <f t="shared" si="34"/>
        <v>1.8730512493031521E-5</v>
      </c>
      <c r="G531" s="11">
        <f>B531/MAX($B$2:B531)-1</f>
        <v>-1.3466627884812454E-2</v>
      </c>
      <c r="H531" s="11">
        <f>E531/MAX($E$2:E531)-1</f>
        <v>-2.232810160252563E-3</v>
      </c>
      <c r="K531" s="44">
        <f t="shared" si="31"/>
        <v>-0.20102136441206037</v>
      </c>
    </row>
    <row r="532" spans="1:11" x14ac:dyDescent="0.25">
      <c r="A532" s="1">
        <v>41317</v>
      </c>
      <c r="B532" s="3">
        <v>41.396365000000003</v>
      </c>
      <c r="C532" s="11">
        <f t="shared" si="33"/>
        <v>-2.2016401678126019E-3</v>
      </c>
      <c r="D532" s="3">
        <v>67.730002999999996</v>
      </c>
      <c r="E532" s="58">
        <f t="shared" si="32"/>
        <v>10677.30003</v>
      </c>
      <c r="F532" s="11">
        <f t="shared" si="34"/>
        <v>-2.6216889305869298E-4</v>
      </c>
      <c r="G532" s="11">
        <f>B532/MAX($B$2:B532)-1</f>
        <v>-1.5638619383748886E-2</v>
      </c>
      <c r="H532" s="11">
        <f>E532/MAX($E$2:E532)-1</f>
        <v>-2.4943936799430855E-3</v>
      </c>
      <c r="K532" s="44">
        <f t="shared" si="31"/>
        <v>-0.18504067874087191</v>
      </c>
    </row>
    <row r="533" spans="1:11" x14ac:dyDescent="0.25">
      <c r="A533" s="1">
        <v>41318</v>
      </c>
      <c r="B533" s="3">
        <v>38.994059999999998</v>
      </c>
      <c r="C533" s="11">
        <f t="shared" si="33"/>
        <v>-5.803178612421659E-2</v>
      </c>
      <c r="D533" s="3">
        <v>67.970000999999996</v>
      </c>
      <c r="E533" s="58">
        <f t="shared" si="32"/>
        <v>10679.70001</v>
      </c>
      <c r="F533" s="11">
        <f t="shared" si="34"/>
        <v>2.2477405273401701E-4</v>
      </c>
      <c r="G533" s="11">
        <f>B533/MAX($B$2:B533)-1</f>
        <v>-7.2762868492609711E-2</v>
      </c>
      <c r="H533" s="11">
        <f>E533/MAX($E$2:E533)-1</f>
        <v>-2.2701803021856204E-3</v>
      </c>
      <c r="K533" s="44">
        <f t="shared" si="31"/>
        <v>-0.16313029977042048</v>
      </c>
    </row>
    <row r="534" spans="1:11" x14ac:dyDescent="0.25">
      <c r="A534" s="1">
        <v>41319</v>
      </c>
      <c r="B534" s="3">
        <v>39.094537000000003</v>
      </c>
      <c r="C534" s="11">
        <f t="shared" si="33"/>
        <v>2.5767257884920175E-3</v>
      </c>
      <c r="D534" s="3">
        <v>67.949996999999996</v>
      </c>
      <c r="E534" s="58">
        <f t="shared" si="32"/>
        <v>10679.499970000001</v>
      </c>
      <c r="F534" s="11">
        <f t="shared" si="34"/>
        <v>-1.8730863208929881E-5</v>
      </c>
      <c r="G534" s="11">
        <f>B534/MAX($B$2:B534)-1</f>
        <v>-7.0373632663807251E-2</v>
      </c>
      <c r="H534" s="11">
        <f>E534/MAX($E$2:E534)-1</f>
        <v>-2.2888686429578531E-3</v>
      </c>
      <c r="K534" s="44">
        <f t="shared" si="31"/>
        <v>-0.14072135901581248</v>
      </c>
    </row>
    <row r="535" spans="1:11" x14ac:dyDescent="0.25">
      <c r="A535" s="1">
        <v>41320</v>
      </c>
      <c r="B535" s="3">
        <v>39.195014</v>
      </c>
      <c r="C535" s="11">
        <f t="shared" si="33"/>
        <v>2.5701033369444413E-3</v>
      </c>
      <c r="D535" s="3">
        <v>67.75</v>
      </c>
      <c r="E535" s="58">
        <f t="shared" si="32"/>
        <v>10677.5</v>
      </c>
      <c r="F535" s="11">
        <f t="shared" si="34"/>
        <v>-1.872718765502986E-4</v>
      </c>
      <c r="G535" s="11">
        <f>B535/MAX($B$2:B535)-1</f>
        <v>-6.7984396835005012E-2</v>
      </c>
      <c r="H535" s="11">
        <f>E535/MAX($E$2:E535)-1</f>
        <v>-2.4757118787822607E-3</v>
      </c>
      <c r="K535" s="44">
        <f t="shared" ref="K535:K598" si="35">CORREL(C516:C534,F516:F534)</f>
        <v>-0.15486687729758211</v>
      </c>
    </row>
    <row r="536" spans="1:11" x14ac:dyDescent="0.25">
      <c r="A536" s="1">
        <v>41324</v>
      </c>
      <c r="B536" s="3">
        <v>39.277222000000002</v>
      </c>
      <c r="C536" s="11">
        <f t="shared" si="33"/>
        <v>2.0974096348071567E-3</v>
      </c>
      <c r="D536" s="3">
        <v>68.239998</v>
      </c>
      <c r="E536" s="58">
        <f t="shared" si="32"/>
        <v>10682.39998</v>
      </c>
      <c r="F536" s="11">
        <f t="shared" si="34"/>
        <v>4.5890704752986572E-4</v>
      </c>
      <c r="G536" s="11">
        <f>B536/MAX($B$2:B536)-1</f>
        <v>-6.602957832913614E-2</v>
      </c>
      <c r="H536" s="11">
        <f>E536/MAX($E$2:E536)-1</f>
        <v>-2.0179409528812142E-3</v>
      </c>
      <c r="K536" s="44">
        <f t="shared" si="35"/>
        <v>-0.1536453106784762</v>
      </c>
    </row>
    <row r="537" spans="1:11" x14ac:dyDescent="0.25">
      <c r="A537" s="1">
        <v>41325</v>
      </c>
      <c r="B537" s="3">
        <v>38.793109000000001</v>
      </c>
      <c r="C537" s="11">
        <f t="shared" si="33"/>
        <v>-1.2325540742163502E-2</v>
      </c>
      <c r="D537" s="3">
        <v>67.190002000000007</v>
      </c>
      <c r="E537" s="58">
        <f t="shared" si="32"/>
        <v>10671.900020000001</v>
      </c>
      <c r="F537" s="11">
        <f t="shared" si="34"/>
        <v>-9.8292144271489739E-4</v>
      </c>
      <c r="G537" s="11">
        <f>B537/MAX($B$2:B537)-1</f>
        <v>-7.7541268813415942E-2</v>
      </c>
      <c r="H537" s="11">
        <f>E537/MAX($E$2:E537)-1</f>
        <v>-2.9988789181634168E-3</v>
      </c>
      <c r="K537" s="44">
        <f t="shared" si="35"/>
        <v>-0.13591502399093197</v>
      </c>
    </row>
    <row r="538" spans="1:11" x14ac:dyDescent="0.25">
      <c r="A538" s="1">
        <v>41326</v>
      </c>
      <c r="B538" s="3">
        <v>38.884450000000001</v>
      </c>
      <c r="C538" s="11">
        <f t="shared" si="33"/>
        <v>2.3545676630352028E-3</v>
      </c>
      <c r="D538" s="3">
        <v>66.470000999999996</v>
      </c>
      <c r="E538" s="58">
        <f t="shared" si="32"/>
        <v>10664.70001</v>
      </c>
      <c r="F538" s="11">
        <f t="shared" si="34"/>
        <v>-6.7466992630244623E-4</v>
      </c>
      <c r="G538" s="11">
        <f>B538/MAX($B$2:B538)-1</f>
        <v>-7.5369277314479621E-2</v>
      </c>
      <c r="H538" s="11">
        <f>E538/MAX($E$2:E538)-1</f>
        <v>-3.671525591047109E-3</v>
      </c>
      <c r="K538" s="44">
        <f t="shared" si="35"/>
        <v>-1.1706797838494721E-2</v>
      </c>
    </row>
    <row r="539" spans="1:11" x14ac:dyDescent="0.25">
      <c r="A539" s="1">
        <v>41327</v>
      </c>
      <c r="B539" s="3">
        <v>39.185881000000002</v>
      </c>
      <c r="C539" s="11">
        <f t="shared" si="33"/>
        <v>7.7519676888833681E-3</v>
      </c>
      <c r="D539" s="3">
        <v>67.139999000000003</v>
      </c>
      <c r="E539" s="58">
        <f t="shared" si="32"/>
        <v>10671.39999</v>
      </c>
      <c r="F539" s="11">
        <f t="shared" si="34"/>
        <v>6.282389559684777E-4</v>
      </c>
      <c r="G539" s="11">
        <f>B539/MAX($B$2:B539)-1</f>
        <v>-6.8201569828072572E-2</v>
      </c>
      <c r="H539" s="11">
        <f>E539/MAX($E$2:E539)-1</f>
        <v>-3.0455932304828126E-3</v>
      </c>
      <c r="K539" s="44">
        <f t="shared" si="35"/>
        <v>1.6092642115633233E-2</v>
      </c>
    </row>
    <row r="540" spans="1:11" x14ac:dyDescent="0.25">
      <c r="A540" s="1">
        <v>41330</v>
      </c>
      <c r="B540" s="3">
        <v>39.021464999999999</v>
      </c>
      <c r="C540" s="11">
        <f t="shared" si="33"/>
        <v>-4.195796950437398E-3</v>
      </c>
      <c r="D540" s="3">
        <v>66.309997999999993</v>
      </c>
      <c r="E540" s="58">
        <f t="shared" si="32"/>
        <v>10663.099979999999</v>
      </c>
      <c r="F540" s="11">
        <f t="shared" si="34"/>
        <v>-7.7778079800013553E-4</v>
      </c>
      <c r="G540" s="11">
        <f>B540/MAX($B$2:B540)-1</f>
        <v>-7.2111206839810316E-2</v>
      </c>
      <c r="H540" s="11">
        <f>E540/MAX($E$2:E540)-1</f>
        <v>-3.8210052245497561E-3</v>
      </c>
      <c r="K540" s="44">
        <f t="shared" si="35"/>
        <v>5.2800810218978332E-2</v>
      </c>
    </row>
    <row r="541" spans="1:11" x14ac:dyDescent="0.25">
      <c r="A541" s="1">
        <v>41331</v>
      </c>
      <c r="B541" s="3">
        <v>39.085403999999997</v>
      </c>
      <c r="C541" s="11">
        <f t="shared" si="33"/>
        <v>1.6385597004109852E-3</v>
      </c>
      <c r="D541" s="3">
        <v>66.559997999999993</v>
      </c>
      <c r="E541" s="58">
        <f t="shared" si="32"/>
        <v>10665.599979999999</v>
      </c>
      <c r="F541" s="11">
        <f t="shared" si="34"/>
        <v>2.344533957938187E-4</v>
      </c>
      <c r="G541" s="11">
        <f>B541/MAX($B$2:B541)-1</f>
        <v>-7.0590805656875033E-2</v>
      </c>
      <c r="H541" s="11">
        <f>E541/MAX($E$2:E541)-1</f>
        <v>-3.5874476764061747E-3</v>
      </c>
      <c r="K541" s="44">
        <f t="shared" si="35"/>
        <v>5.6856449822116885E-2</v>
      </c>
    </row>
    <row r="542" spans="1:11" x14ac:dyDescent="0.25">
      <c r="A542" s="1">
        <v>41332</v>
      </c>
      <c r="B542" s="3">
        <v>39.459907999999999</v>
      </c>
      <c r="C542" s="11">
        <f t="shared" si="33"/>
        <v>9.5816842522595327E-3</v>
      </c>
      <c r="D542" s="3">
        <v>67.239998</v>
      </c>
      <c r="E542" s="58">
        <f t="shared" si="32"/>
        <v>10672.39998</v>
      </c>
      <c r="F542" s="11">
        <f t="shared" si="34"/>
        <v>6.3756375757129157E-4</v>
      </c>
      <c r="G542" s="11">
        <f>B542/MAX($B$2:B542)-1</f>
        <v>-6.1685500215532318E-2</v>
      </c>
      <c r="H542" s="11">
        <f>E542/MAX($E$2:E542)-1</f>
        <v>-2.9521711454555399E-3</v>
      </c>
      <c r="K542" s="44">
        <f t="shared" si="35"/>
        <v>6.1320927690484285E-2</v>
      </c>
    </row>
    <row r="543" spans="1:11" x14ac:dyDescent="0.25">
      <c r="A543" s="1">
        <v>41333</v>
      </c>
      <c r="B543" s="3">
        <v>39.843544000000001</v>
      </c>
      <c r="C543" s="11">
        <f t="shared" si="33"/>
        <v>9.7221716786567974E-3</v>
      </c>
      <c r="D543" s="3">
        <v>67.099997999999999</v>
      </c>
      <c r="E543" s="58">
        <f t="shared" si="32"/>
        <v>10670.999980000001</v>
      </c>
      <c r="F543" s="11">
        <f t="shared" si="34"/>
        <v>-1.3117949126937014E-4</v>
      </c>
      <c r="G543" s="11">
        <f>B543/MAX($B$2:B543)-1</f>
        <v>-5.2563045560054644E-2</v>
      </c>
      <c r="H543" s="11">
        <f>E543/MAX($E$2:E543)-1</f>
        <v>-3.08296337241587E-3</v>
      </c>
      <c r="K543" s="44">
        <f t="shared" si="35"/>
        <v>0.11556763423391531</v>
      </c>
    </row>
    <row r="544" spans="1:11" x14ac:dyDescent="0.25">
      <c r="A544" s="1">
        <v>41334</v>
      </c>
      <c r="B544" s="3">
        <v>39.989691999999998</v>
      </c>
      <c r="C544" s="11">
        <f t="shared" si="33"/>
        <v>3.6680471998172806E-3</v>
      </c>
      <c r="D544" s="3">
        <v>67.379997000000003</v>
      </c>
      <c r="E544" s="58">
        <f t="shared" si="32"/>
        <v>10673.79997</v>
      </c>
      <c r="F544" s="11">
        <f t="shared" si="34"/>
        <v>2.6239246605260744E-4</v>
      </c>
      <c r="G544" s="11">
        <f>B544/MAX($B$2:B544)-1</f>
        <v>-4.9087802092317889E-2</v>
      </c>
      <c r="H544" s="11">
        <f>E544/MAX($E$2:E544)-1</f>
        <v>-2.8213798527253475E-3</v>
      </c>
      <c r="K544" s="44">
        <f t="shared" si="35"/>
        <v>0.10029578710873641</v>
      </c>
    </row>
    <row r="545" spans="1:11" x14ac:dyDescent="0.25">
      <c r="A545" s="1">
        <v>41337</v>
      </c>
      <c r="B545" s="3">
        <v>40.026229999999998</v>
      </c>
      <c r="C545" s="11">
        <f t="shared" si="33"/>
        <v>9.1368545674220701E-4</v>
      </c>
      <c r="D545" s="3">
        <v>67.680000000000007</v>
      </c>
      <c r="E545" s="58">
        <f t="shared" si="32"/>
        <v>10676.8</v>
      </c>
      <c r="F545" s="11">
        <f t="shared" si="34"/>
        <v>2.810648511712031E-4</v>
      </c>
      <c r="G545" s="11">
        <f>B545/MAX($B$2:B545)-1</f>
        <v>-4.8218967446450822E-2</v>
      </c>
      <c r="H545" s="11">
        <f>E545/MAX($E$2:E545)-1</f>
        <v>-2.5411079922624813E-3</v>
      </c>
      <c r="K545" s="44">
        <f t="shared" si="35"/>
        <v>8.7327216703697433E-2</v>
      </c>
    </row>
    <row r="546" spans="1:11" x14ac:dyDescent="0.25">
      <c r="A546" s="1">
        <v>41338</v>
      </c>
      <c r="B546" s="3">
        <v>40.446404000000001</v>
      </c>
      <c r="C546" s="11">
        <f t="shared" si="33"/>
        <v>1.0497466286482713E-2</v>
      </c>
      <c r="D546" s="3">
        <v>68.680000000000007</v>
      </c>
      <c r="E546" s="58">
        <f t="shared" si="32"/>
        <v>10686.8</v>
      </c>
      <c r="F546" s="11">
        <f t="shared" si="34"/>
        <v>9.3661022029072386E-4</v>
      </c>
      <c r="G546" s="11">
        <f>B546/MAX($B$2:B546)-1</f>
        <v>-3.8227678145106192E-2</v>
      </c>
      <c r="H546" s="11">
        <f>E546/MAX($E$2:E546)-1</f>
        <v>-1.6068777996882666E-3</v>
      </c>
      <c r="K546" s="44">
        <f t="shared" si="35"/>
        <v>0.1503867119684105</v>
      </c>
    </row>
    <row r="547" spans="1:11" x14ac:dyDescent="0.25">
      <c r="A547" s="1">
        <v>41339</v>
      </c>
      <c r="B547" s="3">
        <v>40.355063000000001</v>
      </c>
      <c r="C547" s="11">
        <f t="shared" si="33"/>
        <v>-2.2583219017443404E-3</v>
      </c>
      <c r="D547" s="3">
        <v>68.510002</v>
      </c>
      <c r="E547" s="58">
        <f t="shared" si="32"/>
        <v>10685.10002</v>
      </c>
      <c r="F547" s="11">
        <f t="shared" si="34"/>
        <v>-1.5907287494847981E-4</v>
      </c>
      <c r="G547" s="11">
        <f>B547/MAX($B$2:B547)-1</f>
        <v>-4.0399669644042624E-2</v>
      </c>
      <c r="H547" s="11">
        <f>E547/MAX($E$2:E547)-1</f>
        <v>-1.7656950639654001E-3</v>
      </c>
      <c r="K547" s="44">
        <f t="shared" si="35"/>
        <v>0.15107486641113574</v>
      </c>
    </row>
    <row r="548" spans="1:11" x14ac:dyDescent="0.25">
      <c r="A548" s="1">
        <v>41340</v>
      </c>
      <c r="B548" s="3">
        <v>40.053631000000003</v>
      </c>
      <c r="C548" s="11">
        <f t="shared" si="33"/>
        <v>-7.469496454509273E-3</v>
      </c>
      <c r="D548" s="3">
        <v>68.690002000000007</v>
      </c>
      <c r="E548" s="58">
        <f t="shared" si="32"/>
        <v>10686.900020000001</v>
      </c>
      <c r="F548" s="11">
        <f t="shared" si="34"/>
        <v>1.684588816793398E-4</v>
      </c>
      <c r="G548" s="11">
        <f>B548/MAX($B$2:B548)-1</f>
        <v>-4.7567400909382385E-2</v>
      </c>
      <c r="H548" s="11">
        <f>E548/MAX($E$2:E548)-1</f>
        <v>-1.5975336293019282E-3</v>
      </c>
      <c r="K548" s="44">
        <f t="shared" si="35"/>
        <v>0.16228139994162555</v>
      </c>
    </row>
    <row r="549" spans="1:11" x14ac:dyDescent="0.25">
      <c r="A549" s="1">
        <v>41341</v>
      </c>
      <c r="B549" s="3">
        <v>40.190646000000001</v>
      </c>
      <c r="C549" s="11">
        <f t="shared" si="33"/>
        <v>3.4207884923091766E-3</v>
      </c>
      <c r="D549" s="3">
        <v>68.769997000000004</v>
      </c>
      <c r="E549" s="58">
        <f t="shared" si="32"/>
        <v>10687.69997</v>
      </c>
      <c r="F549" s="11">
        <f t="shared" si="34"/>
        <v>7.4853324958748559E-5</v>
      </c>
      <c r="G549" s="11">
        <f>B549/MAX($B$2:B549)-1</f>
        <v>-4.4309330434713079E-2</v>
      </c>
      <c r="H549" s="11">
        <f>E549/MAX($E$2:E549)-1</f>
        <v>-1.5227998850471103E-3</v>
      </c>
      <c r="K549" s="44">
        <f t="shared" si="35"/>
        <v>0.15765662710232942</v>
      </c>
    </row>
    <row r="550" spans="1:11" x14ac:dyDescent="0.25">
      <c r="A550" s="1">
        <v>41344</v>
      </c>
      <c r="B550" s="3">
        <v>40.318525000000001</v>
      </c>
      <c r="C550" s="11">
        <f t="shared" si="33"/>
        <v>3.1818100161913315E-3</v>
      </c>
      <c r="D550" s="3">
        <v>68.970000999999996</v>
      </c>
      <c r="E550" s="58">
        <f t="shared" si="32"/>
        <v>10689.70001</v>
      </c>
      <c r="F550" s="11">
        <f t="shared" si="34"/>
        <v>1.8713474420266763E-4</v>
      </c>
      <c r="G550" s="11">
        <f>B550/MAX($B$2:B550)-1</f>
        <v>-4.1268504289909691E-2</v>
      </c>
      <c r="H550" s="11">
        <f>E550/MAX($E$2:E550)-1</f>
        <v>-1.3359501096114057E-3</v>
      </c>
      <c r="K550" s="44">
        <f t="shared" si="35"/>
        <v>0.17925774228232566</v>
      </c>
    </row>
    <row r="551" spans="1:11" x14ac:dyDescent="0.25">
      <c r="A551" s="1">
        <v>41345</v>
      </c>
      <c r="B551" s="3">
        <v>40.546880999999999</v>
      </c>
      <c r="C551" s="11">
        <f t="shared" si="33"/>
        <v>5.6637984648495445E-3</v>
      </c>
      <c r="D551" s="3">
        <v>68.720000999999996</v>
      </c>
      <c r="E551" s="58">
        <f t="shared" si="32"/>
        <v>10687.20001</v>
      </c>
      <c r="F551" s="11">
        <f t="shared" si="34"/>
        <v>-2.3386998677804802E-4</v>
      </c>
      <c r="G551" s="11">
        <f>B551/MAX($B$2:B551)-1</f>
        <v>-3.5838442316303953E-2</v>
      </c>
      <c r="H551" s="11">
        <f>E551/MAX($E$2:E551)-1</f>
        <v>-1.5695076577549871E-3</v>
      </c>
      <c r="K551" s="44">
        <f t="shared" si="35"/>
        <v>0.18326354776060549</v>
      </c>
    </row>
    <row r="552" spans="1:11" x14ac:dyDescent="0.25">
      <c r="A552" s="1">
        <v>41346</v>
      </c>
      <c r="B552" s="3">
        <v>40.279701000000003</v>
      </c>
      <c r="C552" s="11">
        <f t="shared" si="33"/>
        <v>-6.5894094295439447E-3</v>
      </c>
      <c r="D552" s="3">
        <v>68.629997000000003</v>
      </c>
      <c r="E552" s="58">
        <f t="shared" si="32"/>
        <v>10686.29997</v>
      </c>
      <c r="F552" s="11">
        <f t="shared" si="34"/>
        <v>-8.4216632902750805E-5</v>
      </c>
      <c r="G552" s="11">
        <f>B552/MAX($B$2:B552)-1</f>
        <v>-4.2191697576108633E-2</v>
      </c>
      <c r="H552" s="11">
        <f>E552/MAX($E$2:E552)-1</f>
        <v>-1.6535921120074404E-3</v>
      </c>
      <c r="K552" s="44">
        <f t="shared" si="35"/>
        <v>0.16555105165796899</v>
      </c>
    </row>
    <row r="553" spans="1:11" x14ac:dyDescent="0.25">
      <c r="A553" s="1">
        <v>41347</v>
      </c>
      <c r="B553" s="3">
        <v>40.334977000000002</v>
      </c>
      <c r="C553" s="11">
        <f t="shared" si="33"/>
        <v>1.3723041290698561E-3</v>
      </c>
      <c r="D553" s="3">
        <v>68.860000999999997</v>
      </c>
      <c r="E553" s="58">
        <f t="shared" si="32"/>
        <v>10688.60001</v>
      </c>
      <c r="F553" s="11">
        <f t="shared" si="34"/>
        <v>2.1523258812283563E-4</v>
      </c>
      <c r="G553" s="11">
        <f>B553/MAX($B$2:B553)-1</f>
        <v>-4.0877293287834959E-2</v>
      </c>
      <c r="H553" s="11">
        <f>E553/MAX($E$2:E553)-1</f>
        <v>-1.438715430794546E-3</v>
      </c>
      <c r="K553" s="44">
        <f t="shared" si="35"/>
        <v>0.62415522611280305</v>
      </c>
    </row>
    <row r="554" spans="1:11" x14ac:dyDescent="0.25">
      <c r="A554" s="1">
        <v>41348</v>
      </c>
      <c r="B554" s="3">
        <v>40.602158000000003</v>
      </c>
      <c r="C554" s="11">
        <f t="shared" si="33"/>
        <v>6.62405237022946E-3</v>
      </c>
      <c r="D554" s="3">
        <v>68.510002</v>
      </c>
      <c r="E554" s="58">
        <f t="shared" si="32"/>
        <v>10685.10002</v>
      </c>
      <c r="F554" s="11">
        <f t="shared" si="34"/>
        <v>-3.2745074160561206E-4</v>
      </c>
      <c r="G554" s="11">
        <f>B554/MAX($B$2:B554)-1</f>
        <v>-3.4524014249097346E-2</v>
      </c>
      <c r="H554" s="11">
        <f>E554/MAX($E$2:E554)-1</f>
        <v>-1.7656950639654001E-3</v>
      </c>
      <c r="K554" s="44">
        <f t="shared" si="35"/>
        <v>0.62234871223169208</v>
      </c>
    </row>
    <row r="555" spans="1:11" x14ac:dyDescent="0.25">
      <c r="A555" s="1">
        <v>41351</v>
      </c>
      <c r="B555" s="3">
        <v>40.860123999999999</v>
      </c>
      <c r="C555" s="11">
        <f t="shared" si="33"/>
        <v>6.3535046585453938E-3</v>
      </c>
      <c r="D555" s="3">
        <v>68.360000999999997</v>
      </c>
      <c r="E555" s="58">
        <f t="shared" si="32"/>
        <v>10683.60001</v>
      </c>
      <c r="F555" s="11">
        <f t="shared" si="34"/>
        <v>-1.4038333728201707E-4</v>
      </c>
      <c r="G555" s="11">
        <f>B555/MAX($B$2:B555)-1</f>
        <v>-2.838985807591532E-2</v>
      </c>
      <c r="H555" s="11">
        <f>E555/MAX($E$2:E555)-1</f>
        <v>-1.9058305270817089E-3</v>
      </c>
      <c r="K555" s="44">
        <f t="shared" si="35"/>
        <v>0.57699887860183707</v>
      </c>
    </row>
    <row r="556" spans="1:11" x14ac:dyDescent="0.25">
      <c r="A556" s="1">
        <v>41352</v>
      </c>
      <c r="B556" s="3">
        <v>41.440550999999999</v>
      </c>
      <c r="C556" s="11">
        <f t="shared" si="33"/>
        <v>1.4205218760471707E-2</v>
      </c>
      <c r="D556" s="3">
        <v>68.230002999999996</v>
      </c>
      <c r="E556" s="58">
        <f t="shared" si="32"/>
        <v>10682.30003</v>
      </c>
      <c r="F556" s="11">
        <f t="shared" si="34"/>
        <v>-1.2167995795265436E-4</v>
      </c>
      <c r="G556" s="11">
        <f>B556/MAX($B$2:B556)-1</f>
        <v>-1.4587923459990715E-2</v>
      </c>
      <c r="H556" s="11">
        <f>E556/MAX($E$2:E556)-1</f>
        <v>-2.0272785836560336E-3</v>
      </c>
      <c r="K556" s="44">
        <f t="shared" si="35"/>
        <v>0.56636123776090463</v>
      </c>
    </row>
    <row r="557" spans="1:11" x14ac:dyDescent="0.25">
      <c r="A557" s="1">
        <v>41353</v>
      </c>
      <c r="B557" s="3">
        <v>42.177598000000003</v>
      </c>
      <c r="C557" s="11">
        <f t="shared" si="33"/>
        <v>1.7785646720768843E-2</v>
      </c>
      <c r="D557" s="3">
        <v>68.709998999999996</v>
      </c>
      <c r="E557" s="58">
        <f t="shared" si="32"/>
        <v>10687.099990000001</v>
      </c>
      <c r="F557" s="11">
        <f t="shared" si="34"/>
        <v>4.4933768818701514E-4</v>
      </c>
      <c r="G557" s="11">
        <f>B557/MAX($B$2:B557)-1</f>
        <v>0</v>
      </c>
      <c r="H557" s="11">
        <f>E557/MAX($E$2:E557)-1</f>
        <v>-1.5788518281411035E-3</v>
      </c>
      <c r="K557" s="44">
        <f t="shared" si="35"/>
        <v>0.31619665601482383</v>
      </c>
    </row>
    <row r="558" spans="1:11" x14ac:dyDescent="0.25">
      <c r="A558" s="1">
        <v>41354</v>
      </c>
      <c r="B558" s="3">
        <v>42.011761999999997</v>
      </c>
      <c r="C558" s="11">
        <f t="shared" si="33"/>
        <v>-3.9318502680025982E-3</v>
      </c>
      <c r="D558" s="3">
        <v>67.930000000000007</v>
      </c>
      <c r="E558" s="58">
        <f t="shared" si="32"/>
        <v>10679.3</v>
      </c>
      <c r="F558" s="11">
        <f t="shared" si="34"/>
        <v>-7.2985094247268701E-4</v>
      </c>
      <c r="G558" s="11">
        <f>B558/MAX($B$2:B558)-1</f>
        <v>-3.9318502680025791E-3</v>
      </c>
      <c r="H558" s="11">
        <f>E558/MAX($E$2:E558)-1</f>
        <v>-2.3075504441188999E-3</v>
      </c>
      <c r="K558" s="44">
        <f t="shared" si="35"/>
        <v>0.37968010694668908</v>
      </c>
    </row>
    <row r="559" spans="1:11" x14ac:dyDescent="0.25">
      <c r="A559" s="1">
        <v>41355</v>
      </c>
      <c r="B559" s="3">
        <v>42.767237000000002</v>
      </c>
      <c r="C559" s="11">
        <f t="shared" si="33"/>
        <v>1.7982464053757235E-2</v>
      </c>
      <c r="D559" s="3">
        <v>68.589995999999999</v>
      </c>
      <c r="E559" s="58">
        <f t="shared" si="32"/>
        <v>10685.899960000001</v>
      </c>
      <c r="F559" s="11">
        <f t="shared" si="34"/>
        <v>6.1801428932620813E-4</v>
      </c>
      <c r="G559" s="11">
        <f>B559/MAX($B$2:B559)-1</f>
        <v>0</v>
      </c>
      <c r="H559" s="11">
        <f>E559/MAX($E$2:E559)-1</f>
        <v>-1.6909622539404978E-3</v>
      </c>
      <c r="K559" s="44">
        <f t="shared" si="35"/>
        <v>0.4312721870073109</v>
      </c>
    </row>
    <row r="560" spans="1:11" x14ac:dyDescent="0.25">
      <c r="A560" s="1">
        <v>41358</v>
      </c>
      <c r="B560" s="3">
        <v>42.711959999999998</v>
      </c>
      <c r="C560" s="11">
        <f t="shared" si="33"/>
        <v>-1.2925080944556646E-3</v>
      </c>
      <c r="D560" s="3">
        <v>68.339995999999999</v>
      </c>
      <c r="E560" s="58">
        <f t="shared" si="32"/>
        <v>10683.399960000001</v>
      </c>
      <c r="F560" s="11">
        <f t="shared" si="34"/>
        <v>-2.3395315409634434E-4</v>
      </c>
      <c r="G560" s="11">
        <f>B560/MAX($B$2:B560)-1</f>
        <v>-1.292508094455691E-3</v>
      </c>
      <c r="H560" s="11">
        <f>E560/MAX($E$2:E560)-1</f>
        <v>-1.9245198020840792E-3</v>
      </c>
      <c r="K560" s="44">
        <f t="shared" si="35"/>
        <v>0.43949126033710634</v>
      </c>
    </row>
    <row r="561" spans="1:11" x14ac:dyDescent="0.25">
      <c r="A561" s="1">
        <v>41359</v>
      </c>
      <c r="B561" s="3">
        <v>43.025205999999997</v>
      </c>
      <c r="C561" s="11">
        <f t="shared" si="33"/>
        <v>7.333917712977805E-3</v>
      </c>
      <c r="D561" s="3">
        <v>68.709998999999996</v>
      </c>
      <c r="E561" s="58">
        <f t="shared" si="32"/>
        <v>10687.099990000001</v>
      </c>
      <c r="F561" s="11">
        <f t="shared" si="34"/>
        <v>3.4633450154944581E-4</v>
      </c>
      <c r="G561" s="11">
        <f>B561/MAX($B$2:B561)-1</f>
        <v>0</v>
      </c>
      <c r="H561" s="11">
        <f>E561/MAX($E$2:E561)-1</f>
        <v>-1.5788518281411035E-3</v>
      </c>
      <c r="K561" s="44">
        <f t="shared" si="35"/>
        <v>0.47257929600742649</v>
      </c>
    </row>
    <row r="562" spans="1:11" x14ac:dyDescent="0.25">
      <c r="A562" s="1">
        <v>41360</v>
      </c>
      <c r="B562" s="3">
        <v>42.997563999999997</v>
      </c>
      <c r="C562" s="11">
        <f t="shared" si="33"/>
        <v>-6.4246060785856944E-4</v>
      </c>
      <c r="D562" s="3">
        <v>68.800003000000004</v>
      </c>
      <c r="E562" s="58">
        <f t="shared" si="32"/>
        <v>10688.000029999999</v>
      </c>
      <c r="F562" s="11">
        <f t="shared" si="34"/>
        <v>8.4217421081565609E-5</v>
      </c>
      <c r="G562" s="11">
        <f>B562/MAX($B$2:B562)-1</f>
        <v>-6.4246060785855263E-4</v>
      </c>
      <c r="H562" s="11">
        <f>E562/MAX($E$2:E562)-1</f>
        <v>-1.4947673738887612E-3</v>
      </c>
      <c r="K562" s="44">
        <f t="shared" si="35"/>
        <v>0.45781242717501935</v>
      </c>
    </row>
    <row r="563" spans="1:11" x14ac:dyDescent="0.25">
      <c r="A563" s="1">
        <v>41361</v>
      </c>
      <c r="B563" s="3">
        <v>43.255533999999997</v>
      </c>
      <c r="C563" s="11">
        <f t="shared" si="33"/>
        <v>5.9996422122890556E-3</v>
      </c>
      <c r="D563" s="3">
        <v>68.970000999999996</v>
      </c>
      <c r="E563" s="58">
        <f t="shared" si="32"/>
        <v>10689.70001</v>
      </c>
      <c r="F563" s="11">
        <f t="shared" si="34"/>
        <v>1.5905501452372591E-4</v>
      </c>
      <c r="G563" s="11">
        <f>B563/MAX($B$2:B563)-1</f>
        <v>0</v>
      </c>
      <c r="H563" s="11">
        <f>E563/MAX($E$2:E563)-1</f>
        <v>-1.3359501096114057E-3</v>
      </c>
      <c r="K563" s="44">
        <f t="shared" si="35"/>
        <v>0.48506940889515804</v>
      </c>
    </row>
    <row r="564" spans="1:11" x14ac:dyDescent="0.25">
      <c r="A564" s="1">
        <v>41365</v>
      </c>
      <c r="B564" s="3">
        <v>42.997563999999997</v>
      </c>
      <c r="C564" s="11">
        <f t="shared" si="33"/>
        <v>-5.9638611790112286E-3</v>
      </c>
      <c r="D564" s="3">
        <v>68.5</v>
      </c>
      <c r="E564" s="58">
        <f t="shared" si="32"/>
        <v>10685</v>
      </c>
      <c r="F564" s="11">
        <f t="shared" si="34"/>
        <v>-4.3967651062272185E-4</v>
      </c>
      <c r="G564" s="11">
        <f>B564/MAX($B$2:B564)-1</f>
        <v>-5.963861179011265E-3</v>
      </c>
      <c r="H564" s="11">
        <f>E564/MAX($E$2:E564)-1</f>
        <v>-1.7750392343515164E-3</v>
      </c>
      <c r="K564" s="44">
        <f t="shared" si="35"/>
        <v>0.49138974254722884</v>
      </c>
    </row>
    <row r="565" spans="1:11" x14ac:dyDescent="0.25">
      <c r="A565" s="1">
        <v>41366</v>
      </c>
      <c r="B565" s="3">
        <v>42.969926000000001</v>
      </c>
      <c r="C565" s="11">
        <f t="shared" si="33"/>
        <v>-6.4278060031484701E-4</v>
      </c>
      <c r="D565" s="3">
        <v>69.040001000000004</v>
      </c>
      <c r="E565" s="58">
        <f t="shared" si="32"/>
        <v>10690.400009999999</v>
      </c>
      <c r="F565" s="11">
        <f t="shared" si="34"/>
        <v>5.0538231165179071E-4</v>
      </c>
      <c r="G565" s="11">
        <f>B565/MAX($B$2:B565)-1</f>
        <v>-6.6028083250572189E-3</v>
      </c>
      <c r="H565" s="11">
        <f>E565/MAX($E$2:E565)-1</f>
        <v>-1.2705539961312962E-3</v>
      </c>
      <c r="K565" s="44">
        <f t="shared" si="35"/>
        <v>0.55775631772295275</v>
      </c>
    </row>
    <row r="566" spans="1:11" x14ac:dyDescent="0.25">
      <c r="A566" s="1">
        <v>41367</v>
      </c>
      <c r="B566" s="3">
        <v>42.647469000000001</v>
      </c>
      <c r="C566" s="11">
        <f t="shared" si="33"/>
        <v>-7.5042484364529734E-3</v>
      </c>
      <c r="D566" s="3">
        <v>68.410004000000001</v>
      </c>
      <c r="E566" s="58">
        <f t="shared" si="32"/>
        <v>10684.100039999999</v>
      </c>
      <c r="F566" s="11">
        <f t="shared" si="34"/>
        <v>-5.8931097003918668E-4</v>
      </c>
      <c r="G566" s="11">
        <f>B566/MAX($B$2:B566)-1</f>
        <v>-1.4057507647460721E-2</v>
      </c>
      <c r="H566" s="11">
        <f>E566/MAX($E$2:E566)-1</f>
        <v>-1.8591162147625351E-3</v>
      </c>
      <c r="K566" s="44">
        <f t="shared" si="35"/>
        <v>0.46308156718505494</v>
      </c>
    </row>
    <row r="567" spans="1:11" x14ac:dyDescent="0.25">
      <c r="A567" s="1">
        <v>41368</v>
      </c>
      <c r="B567" s="3">
        <v>42.840943000000003</v>
      </c>
      <c r="C567" s="11">
        <f t="shared" si="33"/>
        <v>4.5365880915465796E-3</v>
      </c>
      <c r="D567" s="3">
        <v>68.430000000000007</v>
      </c>
      <c r="E567" s="58">
        <f t="shared" si="32"/>
        <v>10684.3</v>
      </c>
      <c r="F567" s="11">
        <f t="shared" si="34"/>
        <v>1.8715661520511098E-5</v>
      </c>
      <c r="G567" s="11">
        <f>B567/MAX($B$2:B567)-1</f>
        <v>-9.5846926777044539E-3</v>
      </c>
      <c r="H567" s="11">
        <f>E567/MAX($E$2:E567)-1</f>
        <v>-1.840435347831848E-3</v>
      </c>
      <c r="K567" s="44">
        <f t="shared" si="35"/>
        <v>0.51836189123772025</v>
      </c>
    </row>
    <row r="568" spans="1:11" x14ac:dyDescent="0.25">
      <c r="A568" s="1">
        <v>41369</v>
      </c>
      <c r="B568" s="3">
        <v>42.490844000000003</v>
      </c>
      <c r="C568" s="11">
        <f t="shared" si="33"/>
        <v>-8.172065680253587E-3</v>
      </c>
      <c r="D568" s="3">
        <v>67.860000999999997</v>
      </c>
      <c r="E568" s="58">
        <f t="shared" si="32"/>
        <v>10678.60001</v>
      </c>
      <c r="F568" s="11">
        <f t="shared" si="34"/>
        <v>-5.3349213331703167E-4</v>
      </c>
      <c r="G568" s="11">
        <f>B568/MAX($B$2:B568)-1</f>
        <v>-1.7678431619870705E-2</v>
      </c>
      <c r="H568" s="11">
        <f>E568/MAX($E$2:E568)-1</f>
        <v>-2.3729456233688717E-3</v>
      </c>
      <c r="K568" s="44">
        <f t="shared" si="35"/>
        <v>0.58979387689910445</v>
      </c>
    </row>
    <row r="569" spans="1:11" x14ac:dyDescent="0.25">
      <c r="A569" s="1">
        <v>41372</v>
      </c>
      <c r="B569" s="3">
        <v>43.006779000000002</v>
      </c>
      <c r="C569" s="11">
        <f t="shared" si="33"/>
        <v>1.2142262930809255E-2</v>
      </c>
      <c r="D569" s="3">
        <v>68.220000999999996</v>
      </c>
      <c r="E569" s="58">
        <f t="shared" si="32"/>
        <v>10682.20001</v>
      </c>
      <c r="F569" s="11">
        <f t="shared" si="34"/>
        <v>3.3712284350281266E-4</v>
      </c>
      <c r="G569" s="11">
        <f>B569/MAX($B$2:B569)-1</f>
        <v>-5.7508248539942519E-3</v>
      </c>
      <c r="H569" s="11">
        <f>E569/MAX($E$2:E569)-1</f>
        <v>-2.036622754042039E-3</v>
      </c>
      <c r="K569" s="44">
        <f t="shared" si="35"/>
        <v>0.63360736093115533</v>
      </c>
    </row>
    <row r="570" spans="1:11" x14ac:dyDescent="0.25">
      <c r="A570" s="1">
        <v>41373</v>
      </c>
      <c r="B570" s="3">
        <v>42.702745</v>
      </c>
      <c r="C570" s="11">
        <f t="shared" si="33"/>
        <v>-7.069443633525809E-3</v>
      </c>
      <c r="D570" s="3">
        <v>68.680000000000007</v>
      </c>
      <c r="E570" s="58">
        <f t="shared" si="32"/>
        <v>10686.8</v>
      </c>
      <c r="F570" s="11">
        <f t="shared" si="34"/>
        <v>4.3062196885403547E-4</v>
      </c>
      <c r="G570" s="11">
        <f>B570/MAX($B$2:B570)-1</f>
        <v>-1.277961335536848E-2</v>
      </c>
      <c r="H570" s="11">
        <f>E570/MAX($E$2:E570)-1</f>
        <v>-1.6068777996882666E-3</v>
      </c>
      <c r="K570" s="44">
        <f t="shared" si="35"/>
        <v>0.66079983239563378</v>
      </c>
    </row>
    <row r="571" spans="1:11" x14ac:dyDescent="0.25">
      <c r="A571" s="1">
        <v>41374</v>
      </c>
      <c r="B571" s="3">
        <v>43.283172</v>
      </c>
      <c r="C571" s="11">
        <f t="shared" si="33"/>
        <v>1.3592264384877371E-2</v>
      </c>
      <c r="D571" s="3">
        <v>70.019997000000004</v>
      </c>
      <c r="E571" s="58">
        <f t="shared" si="32"/>
        <v>10700.19997</v>
      </c>
      <c r="F571" s="11">
        <f t="shared" si="34"/>
        <v>1.2538804880787883E-3</v>
      </c>
      <c r="G571" s="11">
        <f>B571/MAX($B$2:B571)-1</f>
        <v>0</v>
      </c>
      <c r="H571" s="11">
        <f>E571/MAX($E$2:E571)-1</f>
        <v>-3.5501214432920314E-4</v>
      </c>
      <c r="K571" s="44">
        <f t="shared" si="35"/>
        <v>0.55317810345654583</v>
      </c>
    </row>
    <row r="572" spans="1:11" x14ac:dyDescent="0.25">
      <c r="A572" s="1">
        <v>41375</v>
      </c>
      <c r="B572" s="3">
        <v>43.863598000000003</v>
      </c>
      <c r="C572" s="11">
        <f t="shared" si="33"/>
        <v>1.3409969121486816E-2</v>
      </c>
      <c r="D572" s="3">
        <v>69.989998</v>
      </c>
      <c r="E572" s="58">
        <f t="shared" si="32"/>
        <v>10699.89998</v>
      </c>
      <c r="F572" s="11">
        <f t="shared" si="34"/>
        <v>-2.8035924640717256E-5</v>
      </c>
      <c r="G572" s="11">
        <f>B572/MAX($B$2:B572)-1</f>
        <v>0</v>
      </c>
      <c r="H572" s="11">
        <f>E572/MAX($E$2:E572)-1</f>
        <v>-3.8303811587614423E-4</v>
      </c>
      <c r="K572" s="44">
        <f t="shared" si="35"/>
        <v>0.5990516448401999</v>
      </c>
    </row>
    <row r="573" spans="1:11" x14ac:dyDescent="0.25">
      <c r="A573" s="1">
        <v>41376</v>
      </c>
      <c r="B573" s="3">
        <v>43.891236999999997</v>
      </c>
      <c r="C573" s="11">
        <f t="shared" si="33"/>
        <v>6.301124682018454E-4</v>
      </c>
      <c r="D573" s="3">
        <v>69.940002000000007</v>
      </c>
      <c r="E573" s="58">
        <f t="shared" si="32"/>
        <v>10699.400020000001</v>
      </c>
      <c r="F573" s="11">
        <f t="shared" si="34"/>
        <v>-4.6725670420630555E-5</v>
      </c>
      <c r="G573" s="11">
        <f>B573/MAX($B$2:B573)-1</f>
        <v>0</v>
      </c>
      <c r="H573" s="11">
        <f>E573/MAX($E$2:E573)-1</f>
        <v>-4.2974588858402107E-4</v>
      </c>
      <c r="K573" s="44">
        <f t="shared" si="35"/>
        <v>0.57779388991212988</v>
      </c>
    </row>
    <row r="574" spans="1:11" x14ac:dyDescent="0.25">
      <c r="A574" s="1">
        <v>41379</v>
      </c>
      <c r="B574" s="3">
        <v>43.052844</v>
      </c>
      <c r="C574" s="11">
        <f t="shared" si="33"/>
        <v>-1.9101603356496799E-2</v>
      </c>
      <c r="D574" s="3">
        <v>68.559997999999993</v>
      </c>
      <c r="E574" s="58">
        <f t="shared" si="32"/>
        <v>10685.599979999999</v>
      </c>
      <c r="F574" s="11">
        <f t="shared" si="34"/>
        <v>-1.2897956870671239E-3</v>
      </c>
      <c r="G574" s="11">
        <f>B574/MAX($B$2:B574)-1</f>
        <v>-1.9101603356496799E-2</v>
      </c>
      <c r="H574" s="11">
        <f>E574/MAX($E$2:E574)-1</f>
        <v>-1.7189872912575233E-3</v>
      </c>
      <c r="K574" s="44">
        <f t="shared" si="35"/>
        <v>0.60265644401787055</v>
      </c>
    </row>
    <row r="575" spans="1:11" x14ac:dyDescent="0.25">
      <c r="A575" s="1">
        <v>41380</v>
      </c>
      <c r="B575" s="3">
        <v>43.780679999999997</v>
      </c>
      <c r="C575" s="11">
        <f t="shared" si="33"/>
        <v>1.6905642749175789E-2</v>
      </c>
      <c r="D575" s="3">
        <v>69.470000999999996</v>
      </c>
      <c r="E575" s="58">
        <f t="shared" si="32"/>
        <v>10694.70001</v>
      </c>
      <c r="F575" s="11">
        <f t="shared" si="34"/>
        <v>8.5161619535016749E-4</v>
      </c>
      <c r="G575" s="11">
        <f>B575/MAX($B$2:B575)-1</f>
        <v>-2.5188854896024404E-3</v>
      </c>
      <c r="H575" s="11">
        <f>E575/MAX($E$2:E575)-1</f>
        <v>-8.6883501332424284E-4</v>
      </c>
      <c r="K575" s="44">
        <f t="shared" si="35"/>
        <v>0.72216108518879352</v>
      </c>
    </row>
    <row r="576" spans="1:11" x14ac:dyDescent="0.25">
      <c r="A576" s="1">
        <v>41381</v>
      </c>
      <c r="B576" s="3">
        <v>43.237107000000002</v>
      </c>
      <c r="C576" s="11">
        <f t="shared" si="33"/>
        <v>-1.2415819032504634E-2</v>
      </c>
      <c r="D576" s="3">
        <v>68.110000999999997</v>
      </c>
      <c r="E576" s="58">
        <f t="shared" si="32"/>
        <v>10681.10001</v>
      </c>
      <c r="F576" s="11">
        <f t="shared" si="34"/>
        <v>-1.2716579228294186E-3</v>
      </c>
      <c r="G576" s="11">
        <f>B576/MAX($B$2:B576)-1</f>
        <v>-1.4903430495704528E-2</v>
      </c>
      <c r="H576" s="11">
        <f>E576/MAX($E$2:E576)-1</f>
        <v>-2.1393880752252903E-3</v>
      </c>
      <c r="K576" s="44">
        <f t="shared" si="35"/>
        <v>0.79008794103501057</v>
      </c>
    </row>
    <row r="577" spans="1:11" x14ac:dyDescent="0.25">
      <c r="A577" s="1">
        <v>41382</v>
      </c>
      <c r="B577" s="3">
        <v>43.402943</v>
      </c>
      <c r="C577" s="11">
        <f t="shared" si="33"/>
        <v>3.8355017600969175E-3</v>
      </c>
      <c r="D577" s="3">
        <v>67.169998000000007</v>
      </c>
      <c r="E577" s="58">
        <f t="shared" si="32"/>
        <v>10671.699979999999</v>
      </c>
      <c r="F577" s="11">
        <f t="shared" si="34"/>
        <v>-8.800619778112814E-4</v>
      </c>
      <c r="G577" s="11">
        <f>B577/MAX($B$2:B577)-1</f>
        <v>-1.1125090869505416E-2</v>
      </c>
      <c r="H577" s="11">
        <f>E577/MAX($E$2:E577)-1</f>
        <v>-3.0175672589357605E-3</v>
      </c>
      <c r="K577" s="44">
        <f t="shared" si="35"/>
        <v>0.81609141532812057</v>
      </c>
    </row>
    <row r="578" spans="1:11" x14ac:dyDescent="0.25">
      <c r="A578" s="1">
        <v>41383</v>
      </c>
      <c r="B578" s="3">
        <v>44.287399999999998</v>
      </c>
      <c r="C578" s="11">
        <f t="shared" si="33"/>
        <v>2.0377811707376563E-2</v>
      </c>
      <c r="D578" s="3">
        <v>68.089995999999999</v>
      </c>
      <c r="E578" s="58">
        <f t="shared" si="32"/>
        <v>10680.899960000001</v>
      </c>
      <c r="F578" s="11">
        <f t="shared" si="34"/>
        <v>8.6209132727148058E-4</v>
      </c>
      <c r="G578" s="11">
        <f>B578/MAX($B$2:B578)-1</f>
        <v>0</v>
      </c>
      <c r="H578" s="11">
        <f>E578/MAX($E$2:E578)-1</f>
        <v>-2.1580773502276607E-3</v>
      </c>
      <c r="K578" s="44">
        <f t="shared" si="35"/>
        <v>0.76424505945707122</v>
      </c>
    </row>
    <row r="579" spans="1:11" x14ac:dyDescent="0.25">
      <c r="A579" s="1">
        <v>41386</v>
      </c>
      <c r="B579" s="3">
        <v>44.112352999999999</v>
      </c>
      <c r="C579" s="11">
        <f t="shared" si="33"/>
        <v>-3.9525237426446189E-3</v>
      </c>
      <c r="D579" s="3">
        <v>68.790001000000004</v>
      </c>
      <c r="E579" s="58">
        <f t="shared" ref="E579:E642" si="36">10000+(10*D579)</f>
        <v>10687.900009999999</v>
      </c>
      <c r="F579" s="11">
        <f t="shared" si="34"/>
        <v>6.5538016704715367E-4</v>
      </c>
      <c r="G579" s="11">
        <f>B579/MAX($B$2:B579)-1</f>
        <v>-3.9525237426446536E-3</v>
      </c>
      <c r="H579" s="11">
        <f>E579/MAX($E$2:E579)-1</f>
        <v>-1.5041115442748776E-3</v>
      </c>
      <c r="K579" s="44">
        <f t="shared" si="35"/>
        <v>0.77795490617314267</v>
      </c>
    </row>
    <row r="580" spans="1:11" x14ac:dyDescent="0.25">
      <c r="A580" s="1">
        <v>41387</v>
      </c>
      <c r="B580" s="3">
        <v>44.020220000000002</v>
      </c>
      <c r="C580" s="11">
        <f t="shared" ref="C580:C643" si="37">(B580-B579)/B579</f>
        <v>-2.0885986290506181E-3</v>
      </c>
      <c r="D580" s="3">
        <v>69.449996999999996</v>
      </c>
      <c r="E580" s="58">
        <f t="shared" si="36"/>
        <v>10694.499970000001</v>
      </c>
      <c r="F580" s="11">
        <f t="shared" ref="F580:F643" si="38">(E580-E579)/E579</f>
        <v>6.1751700463385736E-4</v>
      </c>
      <c r="G580" s="11">
        <f>B580/MAX($B$2:B580)-1</f>
        <v>-6.0328671360250219E-3</v>
      </c>
      <c r="H580" s="11">
        <f>E580/MAX($E$2:E580)-1</f>
        <v>-8.8752335409647554E-4</v>
      </c>
      <c r="K580" s="44">
        <f t="shared" si="35"/>
        <v>0.72377298833492232</v>
      </c>
    </row>
    <row r="581" spans="1:11" x14ac:dyDescent="0.25">
      <c r="A581" s="1">
        <v>41388</v>
      </c>
      <c r="B581" s="3">
        <v>44.397956999999998</v>
      </c>
      <c r="C581" s="11">
        <f t="shared" si="37"/>
        <v>8.5809884639376222E-3</v>
      </c>
      <c r="D581" s="3">
        <v>69.419998000000007</v>
      </c>
      <c r="E581" s="58">
        <f t="shared" si="36"/>
        <v>10694.199979999999</v>
      </c>
      <c r="F581" s="11">
        <f t="shared" si="38"/>
        <v>-2.8050867347035395E-5</v>
      </c>
      <c r="G581" s="11">
        <f>B581/MAX($B$2:B581)-1</f>
        <v>0</v>
      </c>
      <c r="H581" s="11">
        <f>E581/MAX($E$2:E581)-1</f>
        <v>-9.1554932564363867E-4</v>
      </c>
      <c r="K581" s="44">
        <f t="shared" si="35"/>
        <v>0.68889013022084244</v>
      </c>
    </row>
    <row r="582" spans="1:11" x14ac:dyDescent="0.25">
      <c r="A582" s="1">
        <v>41389</v>
      </c>
      <c r="B582" s="3">
        <v>44.333464999999997</v>
      </c>
      <c r="C582" s="11">
        <f t="shared" si="37"/>
        <v>-1.4525893612627565E-3</v>
      </c>
      <c r="D582" s="3">
        <v>69.790001000000004</v>
      </c>
      <c r="E582" s="58">
        <f t="shared" si="36"/>
        <v>10697.900009999999</v>
      </c>
      <c r="F582" s="11">
        <f t="shared" si="38"/>
        <v>3.4598474003849422E-4</v>
      </c>
      <c r="G582" s="11">
        <f>B582/MAX($B$2:B582)-1</f>
        <v>-1.4525893612628016E-3</v>
      </c>
      <c r="H582" s="11">
        <f>E582/MAX($E$2:E582)-1</f>
        <v>-5.6988135170055187E-4</v>
      </c>
      <c r="K582" s="44">
        <f t="shared" si="35"/>
        <v>0.67875490138091865</v>
      </c>
    </row>
    <row r="583" spans="1:11" x14ac:dyDescent="0.25">
      <c r="A583" s="1">
        <v>41390</v>
      </c>
      <c r="B583" s="3">
        <v>44.296616</v>
      </c>
      <c r="C583" s="11">
        <f t="shared" si="37"/>
        <v>-8.3117798259162872E-4</v>
      </c>
      <c r="D583" s="3">
        <v>69.569999999999993</v>
      </c>
      <c r="E583" s="58">
        <f t="shared" si="36"/>
        <v>10695.7</v>
      </c>
      <c r="F583" s="11">
        <f t="shared" si="38"/>
        <v>-2.056487719965758E-4</v>
      </c>
      <c r="G583" s="11">
        <f>B583/MAX($B$2:B583)-1</f>
        <v>-2.2825599835595289E-3</v>
      </c>
      <c r="H583" s="11">
        <f>E583/MAX($E$2:E583)-1</f>
        <v>-7.7541292829697017E-4</v>
      </c>
      <c r="K583" s="44">
        <f t="shared" si="35"/>
        <v>0.66690643904207569</v>
      </c>
    </row>
    <row r="584" spans="1:11" x14ac:dyDescent="0.25">
      <c r="A584" s="1">
        <v>41393</v>
      </c>
      <c r="B584" s="3">
        <v>44.342680000000001</v>
      </c>
      <c r="C584" s="11">
        <f t="shared" si="37"/>
        <v>1.0398988491581663E-3</v>
      </c>
      <c r="D584" s="3">
        <v>70.209998999999996</v>
      </c>
      <c r="E584" s="58">
        <f t="shared" si="36"/>
        <v>10702.099990000001</v>
      </c>
      <c r="F584" s="11">
        <f t="shared" si="38"/>
        <v>5.983703731405975E-4</v>
      </c>
      <c r="G584" s="11">
        <f>B584/MAX($B$2:B584)-1</f>
        <v>-1.2450347659014316E-3</v>
      </c>
      <c r="H584" s="11">
        <f>E584/MAX($E$2:E584)-1</f>
        <v>-1.7750653927961491E-4</v>
      </c>
      <c r="K584" s="44">
        <f t="shared" si="35"/>
        <v>0.65911035172900234</v>
      </c>
    </row>
    <row r="585" spans="1:11" x14ac:dyDescent="0.25">
      <c r="A585" s="1">
        <v>41394</v>
      </c>
      <c r="B585" s="3">
        <v>44.987597999999998</v>
      </c>
      <c r="C585" s="11">
        <f t="shared" si="37"/>
        <v>1.4543956296732561E-2</v>
      </c>
      <c r="D585" s="3">
        <v>70.720000999999996</v>
      </c>
      <c r="E585" s="58">
        <f t="shared" si="36"/>
        <v>10707.20001</v>
      </c>
      <c r="F585" s="11">
        <f t="shared" si="38"/>
        <v>4.7654385632402022E-4</v>
      </c>
      <c r="G585" s="11">
        <f>B585/MAX($B$2:B585)-1</f>
        <v>0</v>
      </c>
      <c r="H585" s="11">
        <f>E585/MAX($E$2:E585)-1</f>
        <v>0</v>
      </c>
      <c r="K585" s="44">
        <f t="shared" si="35"/>
        <v>0.66179378722445914</v>
      </c>
    </row>
    <row r="586" spans="1:11" x14ac:dyDescent="0.25">
      <c r="A586" s="1">
        <v>41395</v>
      </c>
      <c r="B586" s="3">
        <v>44.278188999999998</v>
      </c>
      <c r="C586" s="11">
        <f t="shared" si="37"/>
        <v>-1.5768990378192693E-2</v>
      </c>
      <c r="D586" s="3">
        <v>70.389999000000003</v>
      </c>
      <c r="E586" s="58">
        <f t="shared" si="36"/>
        <v>10703.89999</v>
      </c>
      <c r="F586" s="11">
        <f t="shared" si="38"/>
        <v>-3.0820569307741792E-4</v>
      </c>
      <c r="G586" s="11">
        <f>B586/MAX($B$2:B586)-1</f>
        <v>-1.5768990378192682E-2</v>
      </c>
      <c r="H586" s="11">
        <f>E586/MAX($E$2:E586)-1</f>
        <v>-3.0820569307743462E-4</v>
      </c>
      <c r="K586" s="44">
        <f t="shared" si="35"/>
        <v>0.65035484781381403</v>
      </c>
    </row>
    <row r="587" spans="1:11" x14ac:dyDescent="0.25">
      <c r="A587" s="1">
        <v>41396</v>
      </c>
      <c r="B587" s="3">
        <v>44.849400000000003</v>
      </c>
      <c r="C587" s="11">
        <f t="shared" si="37"/>
        <v>1.2900505031947113E-2</v>
      </c>
      <c r="D587" s="3">
        <v>71.279999000000004</v>
      </c>
      <c r="E587" s="58">
        <f t="shared" si="36"/>
        <v>10712.79999</v>
      </c>
      <c r="F587" s="11">
        <f t="shared" si="38"/>
        <v>8.3147264158992169E-4</v>
      </c>
      <c r="G587" s="11">
        <f>B587/MAX($B$2:B587)-1</f>
        <v>-3.0719132859682308E-3</v>
      </c>
      <c r="H587" s="11">
        <f>E587/MAX($E$2:E587)-1</f>
        <v>0</v>
      </c>
      <c r="K587" s="44">
        <f t="shared" si="35"/>
        <v>0.65102862539522466</v>
      </c>
    </row>
    <row r="588" spans="1:11" x14ac:dyDescent="0.25">
      <c r="A588" s="1">
        <v>41397</v>
      </c>
      <c r="B588" s="3">
        <v>45.328482000000001</v>
      </c>
      <c r="C588" s="11">
        <f t="shared" si="37"/>
        <v>1.0682015812920534E-2</v>
      </c>
      <c r="D588" s="3">
        <v>72.120002999999997</v>
      </c>
      <c r="E588" s="58">
        <f t="shared" si="36"/>
        <v>10721.20003</v>
      </c>
      <c r="F588" s="11">
        <f t="shared" si="38"/>
        <v>7.8411246432693313E-4</v>
      </c>
      <c r="G588" s="11">
        <f>B588/MAX($B$2:B588)-1</f>
        <v>0</v>
      </c>
      <c r="H588" s="11">
        <f>E588/MAX($E$2:E588)-1</f>
        <v>0</v>
      </c>
      <c r="K588" s="44">
        <f t="shared" si="35"/>
        <v>0.65181863993745537</v>
      </c>
    </row>
    <row r="589" spans="1:11" x14ac:dyDescent="0.25">
      <c r="A589" s="1">
        <v>41400</v>
      </c>
      <c r="B589" s="3">
        <v>45.439039000000001</v>
      </c>
      <c r="C589" s="11">
        <f t="shared" si="37"/>
        <v>2.4390183637740177E-3</v>
      </c>
      <c r="D589" s="3">
        <v>72.400002000000001</v>
      </c>
      <c r="E589" s="58">
        <f t="shared" si="36"/>
        <v>10724.000019999999</v>
      </c>
      <c r="F589" s="11">
        <f t="shared" si="38"/>
        <v>2.6116386152339377E-4</v>
      </c>
      <c r="G589" s="11">
        <f>B589/MAX($B$2:B589)-1</f>
        <v>0</v>
      </c>
      <c r="H589" s="11">
        <f>E589/MAX($E$2:E589)-1</f>
        <v>0</v>
      </c>
      <c r="K589" s="44">
        <f t="shared" si="35"/>
        <v>0.66536465310505488</v>
      </c>
    </row>
    <row r="590" spans="1:11" x14ac:dyDescent="0.25">
      <c r="A590" s="1">
        <v>41401</v>
      </c>
      <c r="B590" s="3">
        <v>45.595663000000002</v>
      </c>
      <c r="C590" s="11">
        <f t="shared" si="37"/>
        <v>3.4469038836847047E-3</v>
      </c>
      <c r="D590" s="3">
        <v>72.360000999999997</v>
      </c>
      <c r="E590" s="58">
        <f t="shared" si="36"/>
        <v>10723.60001</v>
      </c>
      <c r="F590" s="11">
        <f t="shared" si="38"/>
        <v>-3.7300447524559367E-5</v>
      </c>
      <c r="G590" s="11">
        <f>B590/MAX($B$2:B590)-1</f>
        <v>0</v>
      </c>
      <c r="H590" s="11">
        <f>E590/MAX($E$2:E590)-1</f>
        <v>-3.730044752459083E-5</v>
      </c>
      <c r="K590" s="44">
        <f t="shared" si="35"/>
        <v>0.69903091503706272</v>
      </c>
    </row>
    <row r="591" spans="1:11" x14ac:dyDescent="0.25">
      <c r="A591" s="1">
        <v>41402</v>
      </c>
      <c r="B591" s="3">
        <v>45.512745000000002</v>
      </c>
      <c r="C591" s="11">
        <f t="shared" si="37"/>
        <v>-1.8185501546495635E-3</v>
      </c>
      <c r="D591" s="3">
        <v>72.709998999999996</v>
      </c>
      <c r="E591" s="58">
        <f t="shared" si="36"/>
        <v>10727.099990000001</v>
      </c>
      <c r="F591" s="11">
        <f t="shared" si="38"/>
        <v>3.2638106575559465E-4</v>
      </c>
      <c r="G591" s="11">
        <f>B591/MAX($B$2:B591)-1</f>
        <v>-1.8185501546496008E-3</v>
      </c>
      <c r="H591" s="11">
        <f>E591/MAX($E$2:E591)-1</f>
        <v>0</v>
      </c>
      <c r="K591" s="44">
        <f t="shared" si="35"/>
        <v>0.67837220357366823</v>
      </c>
    </row>
    <row r="592" spans="1:11" x14ac:dyDescent="0.25">
      <c r="A592" s="1">
        <v>41403</v>
      </c>
      <c r="B592" s="3">
        <v>44.794120999999997</v>
      </c>
      <c r="C592" s="11">
        <f t="shared" si="37"/>
        <v>-1.5789511267668109E-2</v>
      </c>
      <c r="D592" s="3">
        <v>72.610000999999997</v>
      </c>
      <c r="E592" s="58">
        <f t="shared" si="36"/>
        <v>10726.10001</v>
      </c>
      <c r="F592" s="11">
        <f t="shared" si="38"/>
        <v>-9.3219975662826385E-5</v>
      </c>
      <c r="G592" s="11">
        <f>B592/MAX($B$2:B592)-1</f>
        <v>-1.7579347404160006E-2</v>
      </c>
      <c r="H592" s="11">
        <f>E592/MAX($E$2:E592)-1</f>
        <v>-9.3219975662806043E-5</v>
      </c>
      <c r="K592" s="44">
        <f t="shared" si="35"/>
        <v>0.70120483193517191</v>
      </c>
    </row>
    <row r="593" spans="1:11" x14ac:dyDescent="0.25">
      <c r="A593" s="1">
        <v>41404</v>
      </c>
      <c r="B593" s="3">
        <v>45.144219999999997</v>
      </c>
      <c r="C593" s="11">
        <f t="shared" si="37"/>
        <v>7.8157354622496143E-3</v>
      </c>
      <c r="D593" s="3">
        <v>73.050003000000004</v>
      </c>
      <c r="E593" s="58">
        <f t="shared" si="36"/>
        <v>10730.500029999999</v>
      </c>
      <c r="F593" s="11">
        <f t="shared" si="38"/>
        <v>4.1021620121917276E-4</v>
      </c>
      <c r="G593" s="11">
        <f>B593/MAX($B$2:B593)-1</f>
        <v>-9.9010074708203444E-3</v>
      </c>
      <c r="H593" s="11">
        <f>E593/MAX($E$2:E593)-1</f>
        <v>0</v>
      </c>
      <c r="K593" s="44">
        <f t="shared" si="35"/>
        <v>0.68046588186338253</v>
      </c>
    </row>
    <row r="594" spans="1:11" x14ac:dyDescent="0.25">
      <c r="A594" s="1">
        <v>41407</v>
      </c>
      <c r="B594" s="3">
        <v>45.070512999999998</v>
      </c>
      <c r="C594" s="11">
        <f t="shared" si="37"/>
        <v>-1.632700708972242E-3</v>
      </c>
      <c r="D594" s="3">
        <v>73.139999000000003</v>
      </c>
      <c r="E594" s="58">
        <f t="shared" si="36"/>
        <v>10731.39999</v>
      </c>
      <c r="F594" s="11">
        <f t="shared" si="38"/>
        <v>8.3869344157734164E-5</v>
      </c>
      <c r="G594" s="11">
        <f>B594/MAX($B$2:B594)-1</f>
        <v>-1.1517542797875424E-2</v>
      </c>
      <c r="H594" s="11">
        <f>E594/MAX($E$2:E594)-1</f>
        <v>0</v>
      </c>
      <c r="K594" s="44">
        <f t="shared" si="35"/>
        <v>0.59718570450818886</v>
      </c>
    </row>
    <row r="595" spans="1:11" x14ac:dyDescent="0.25">
      <c r="A595" s="1">
        <v>41408</v>
      </c>
      <c r="B595" s="3">
        <v>45.420611999999998</v>
      </c>
      <c r="C595" s="11">
        <f t="shared" si="37"/>
        <v>7.7678059710569562E-3</v>
      </c>
      <c r="D595" s="3">
        <v>73.519997000000004</v>
      </c>
      <c r="E595" s="58">
        <f t="shared" si="36"/>
        <v>10735.19997</v>
      </c>
      <c r="F595" s="11">
        <f t="shared" si="38"/>
        <v>3.540991858975315E-4</v>
      </c>
      <c r="G595" s="11">
        <f>B595/MAX($B$2:B595)-1</f>
        <v>-3.8392028645356513E-3</v>
      </c>
      <c r="H595" s="11">
        <f>E595/MAX($E$2:E595)-1</f>
        <v>0</v>
      </c>
      <c r="K595" s="44">
        <f t="shared" si="35"/>
        <v>0.56167737764419912</v>
      </c>
    </row>
    <row r="596" spans="1:11" x14ac:dyDescent="0.25">
      <c r="A596" s="1">
        <v>41409</v>
      </c>
      <c r="B596" s="3">
        <v>46.397202999999998</v>
      </c>
      <c r="C596" s="11">
        <f t="shared" si="37"/>
        <v>2.1501053310334063E-2</v>
      </c>
      <c r="D596" s="3">
        <v>73.669998000000007</v>
      </c>
      <c r="E596" s="58">
        <f t="shared" si="36"/>
        <v>10736.699979999999</v>
      </c>
      <c r="F596" s="11">
        <f t="shared" si="38"/>
        <v>1.3972818430877794E-4</v>
      </c>
      <c r="G596" s="11">
        <f>B596/MAX($B$2:B596)-1</f>
        <v>0</v>
      </c>
      <c r="H596" s="11">
        <f>E596/MAX($E$2:E596)-1</f>
        <v>0</v>
      </c>
      <c r="K596" s="44">
        <f t="shared" si="35"/>
        <v>0.47210194773131375</v>
      </c>
    </row>
    <row r="597" spans="1:11" x14ac:dyDescent="0.25">
      <c r="A597" s="1">
        <v>41410</v>
      </c>
      <c r="B597" s="3">
        <v>45.687792999999999</v>
      </c>
      <c r="C597" s="11">
        <f t="shared" si="37"/>
        <v>-1.5289930300324318E-2</v>
      </c>
      <c r="D597" s="3">
        <v>73.589995999999999</v>
      </c>
      <c r="E597" s="58">
        <f t="shared" si="36"/>
        <v>10735.899960000001</v>
      </c>
      <c r="F597" s="11">
        <f t="shared" si="38"/>
        <v>-7.45126530022279E-5</v>
      </c>
      <c r="G597" s="11">
        <f>B597/MAX($B$2:B597)-1</f>
        <v>-1.5289930300324328E-2</v>
      </c>
      <c r="H597" s="11">
        <f>E597/MAX($E$2:E597)-1</f>
        <v>-7.4512653002178908E-5</v>
      </c>
      <c r="K597" s="44">
        <f t="shared" si="35"/>
        <v>0.50984797324598008</v>
      </c>
    </row>
    <row r="598" spans="1:11" x14ac:dyDescent="0.25">
      <c r="A598" s="1">
        <v>41411</v>
      </c>
      <c r="B598" s="3">
        <v>45.374547</v>
      </c>
      <c r="C598" s="11">
        <f t="shared" si="37"/>
        <v>-6.8562296279008157E-3</v>
      </c>
      <c r="D598" s="3">
        <v>74.300003000000004</v>
      </c>
      <c r="E598" s="58">
        <f t="shared" si="36"/>
        <v>10743.000029999999</v>
      </c>
      <c r="F598" s="11">
        <f t="shared" si="38"/>
        <v>6.6133906113620259E-4</v>
      </c>
      <c r="G598" s="11">
        <f>B598/MAX($B$2:B598)-1</f>
        <v>-2.2041328655091563E-2</v>
      </c>
      <c r="H598" s="11">
        <f>E598/MAX($E$2:E598)-1</f>
        <v>0</v>
      </c>
      <c r="K598" s="44">
        <f t="shared" si="35"/>
        <v>0.47604996776728509</v>
      </c>
    </row>
    <row r="599" spans="1:11" x14ac:dyDescent="0.25">
      <c r="A599" s="1">
        <v>41414</v>
      </c>
      <c r="B599" s="3">
        <v>44.932319</v>
      </c>
      <c r="C599" s="11">
        <f t="shared" si="37"/>
        <v>-9.7461689259399128E-3</v>
      </c>
      <c r="D599" s="3">
        <v>74.190002000000007</v>
      </c>
      <c r="E599" s="58">
        <f t="shared" si="36"/>
        <v>10741.900020000001</v>
      </c>
      <c r="F599" s="11">
        <f t="shared" si="38"/>
        <v>-1.0239318597472742E-4</v>
      </c>
      <c r="G599" s="11">
        <f>B599/MAX($B$2:B599)-1</f>
        <v>-3.1572679068606724E-2</v>
      </c>
      <c r="H599" s="11">
        <f>E599/MAX($E$2:E599)-1</f>
        <v>-1.0239318597471403E-4</v>
      </c>
      <c r="K599" s="44">
        <f t="shared" ref="K599:K662" si="39">CORREL(C580:C598,F580:F598)</f>
        <v>0.45196000840499012</v>
      </c>
    </row>
    <row r="600" spans="1:11" x14ac:dyDescent="0.25">
      <c r="A600" s="1">
        <v>41415</v>
      </c>
      <c r="B600" s="3">
        <v>44.480874999999997</v>
      </c>
      <c r="C600" s="11">
        <f t="shared" si="37"/>
        <v>-1.0047200101112123E-2</v>
      </c>
      <c r="D600" s="3">
        <v>74.269997000000004</v>
      </c>
      <c r="E600" s="58">
        <f t="shared" si="36"/>
        <v>10742.69997</v>
      </c>
      <c r="F600" s="11">
        <f t="shared" si="38"/>
        <v>7.4470065678261302E-5</v>
      </c>
      <c r="G600" s="11">
        <f>B600/MAX($B$2:B600)-1</f>
        <v>-4.1302662145388358E-2</v>
      </c>
      <c r="H600" s="11">
        <f>E600/MAX($E$2:E600)-1</f>
        <v>-2.7930745523763179E-5</v>
      </c>
      <c r="K600" s="44">
        <f t="shared" si="39"/>
        <v>0.52006260379121383</v>
      </c>
    </row>
    <row r="601" spans="1:11" x14ac:dyDescent="0.25">
      <c r="A601" s="1">
        <v>41416</v>
      </c>
      <c r="B601" s="3">
        <v>44.462448000000002</v>
      </c>
      <c r="C601" s="11">
        <f t="shared" si="37"/>
        <v>-4.1426792975622742E-4</v>
      </c>
      <c r="D601" s="3">
        <v>73.620002999999997</v>
      </c>
      <c r="E601" s="58">
        <f t="shared" si="36"/>
        <v>10736.20003</v>
      </c>
      <c r="F601" s="11">
        <f t="shared" si="38"/>
        <v>-6.0505645863250304E-4</v>
      </c>
      <c r="G601" s="11">
        <f>B601/MAX($B$2:B601)-1</f>
        <v>-4.1699819706804253E-2</v>
      </c>
      <c r="H601" s="11">
        <f>E601/MAX($E$2:E601)-1</f>
        <v>-6.3297030447828639E-4</v>
      </c>
      <c r="K601" s="44">
        <f t="shared" si="39"/>
        <v>0.57774721714812494</v>
      </c>
    </row>
    <row r="602" spans="1:11" x14ac:dyDescent="0.25">
      <c r="A602" s="1">
        <v>41417</v>
      </c>
      <c r="B602" s="3">
        <v>43.882024999999999</v>
      </c>
      <c r="C602" s="11">
        <f t="shared" si="37"/>
        <v>-1.3054229492717163E-2</v>
      </c>
      <c r="D602" s="3">
        <v>73.449996999999996</v>
      </c>
      <c r="E602" s="58">
        <f t="shared" si="36"/>
        <v>10734.499970000001</v>
      </c>
      <c r="F602" s="11">
        <f t="shared" si="38"/>
        <v>-1.5834839098086476E-4</v>
      </c>
      <c r="G602" s="11">
        <f>B602/MAX($B$2:B602)-1</f>
        <v>-5.4209690183263826E-2</v>
      </c>
      <c r="H602" s="11">
        <f>E602/MAX($E$2:E602)-1</f>
        <v>-7.9121846562990594E-4</v>
      </c>
      <c r="K602" s="44">
        <f t="shared" si="39"/>
        <v>0.51246274847427553</v>
      </c>
    </row>
    <row r="603" spans="1:11" x14ac:dyDescent="0.25">
      <c r="A603" s="1">
        <v>41418</v>
      </c>
      <c r="B603" s="3">
        <v>44.305827000000001</v>
      </c>
      <c r="C603" s="11">
        <f t="shared" si="37"/>
        <v>9.6577585013454155E-3</v>
      </c>
      <c r="D603" s="3">
        <v>73.410004000000001</v>
      </c>
      <c r="E603" s="58">
        <f t="shared" si="36"/>
        <v>10734.100039999999</v>
      </c>
      <c r="F603" s="11">
        <f t="shared" si="38"/>
        <v>-3.7256509489878411E-5</v>
      </c>
      <c r="G603" s="11">
        <f>B603/MAX($B$2:B603)-1</f>
        <v>-4.5075475778141083E-2</v>
      </c>
      <c r="H603" s="11">
        <f>E603/MAX($E$2:E603)-1</f>
        <v>-8.2844549708149806E-4</v>
      </c>
      <c r="K603" s="44">
        <f t="shared" si="39"/>
        <v>0.55097284412506842</v>
      </c>
    </row>
    <row r="604" spans="1:11" x14ac:dyDescent="0.25">
      <c r="A604" s="1">
        <v>41422</v>
      </c>
      <c r="B604" s="3">
        <v>44.757271000000003</v>
      </c>
      <c r="C604" s="11">
        <f t="shared" si="37"/>
        <v>1.0189269235398814E-2</v>
      </c>
      <c r="D604" s="3">
        <v>73.889999000000003</v>
      </c>
      <c r="E604" s="58">
        <f t="shared" si="36"/>
        <v>10738.89999</v>
      </c>
      <c r="F604" s="11">
        <f t="shared" si="38"/>
        <v>4.471683682948548E-4</v>
      </c>
      <c r="G604" s="11">
        <f>B604/MAX($B$2:B604)-1</f>
        <v>-3.5345492701359449E-2</v>
      </c>
      <c r="H604" s="11">
        <f>E604/MAX($E$2:E604)-1</f>
        <v>-3.8164758340775151E-4</v>
      </c>
      <c r="K604" s="44">
        <f t="shared" si="39"/>
        <v>0.51982860212065518</v>
      </c>
    </row>
    <row r="605" spans="1:11" x14ac:dyDescent="0.25">
      <c r="A605" s="1">
        <v>41423</v>
      </c>
      <c r="B605" s="3">
        <v>43.7254</v>
      </c>
      <c r="C605" s="11">
        <f t="shared" si="37"/>
        <v>-2.3054823874315358E-2</v>
      </c>
      <c r="D605" s="3">
        <v>73.540001000000004</v>
      </c>
      <c r="E605" s="58">
        <f t="shared" si="36"/>
        <v>10735.400009999999</v>
      </c>
      <c r="F605" s="11">
        <f t="shared" si="38"/>
        <v>-3.2591606247005429E-4</v>
      </c>
      <c r="G605" s="11">
        <f>B605/MAX($B$2:B605)-1</f>
        <v>-5.758543246669412E-2</v>
      </c>
      <c r="H605" s="11">
        <f>E605/MAX($E$2:E605)-1</f>
        <v>-7.0743926080019115E-4</v>
      </c>
      <c r="K605" s="44">
        <f t="shared" si="39"/>
        <v>0.51151090111688535</v>
      </c>
    </row>
    <row r="606" spans="1:11" x14ac:dyDescent="0.25">
      <c r="A606" s="1">
        <v>41424</v>
      </c>
      <c r="B606" s="3">
        <v>43.264744999999998</v>
      </c>
      <c r="C606" s="11">
        <f t="shared" si="37"/>
        <v>-1.0535180924588517E-2</v>
      </c>
      <c r="D606" s="3">
        <v>73.930000000000007</v>
      </c>
      <c r="E606" s="58">
        <f t="shared" si="36"/>
        <v>10739.3</v>
      </c>
      <c r="F606" s="11">
        <f t="shared" si="38"/>
        <v>3.6328315632086906E-4</v>
      </c>
      <c r="G606" s="11">
        <f>B606/MAX($B$2:B606)-1</f>
        <v>-6.7513940441625286E-2</v>
      </c>
      <c r="H606" s="11">
        <f>E606/MAX($E$2:E606)-1</f>
        <v>-3.4441310524691016E-4</v>
      </c>
      <c r="K606" s="44">
        <f t="shared" si="39"/>
        <v>0.5284002580910323</v>
      </c>
    </row>
    <row r="607" spans="1:11" x14ac:dyDescent="0.25">
      <c r="A607" s="1">
        <v>41425</v>
      </c>
      <c r="B607" s="3">
        <v>42.361860999999998</v>
      </c>
      <c r="C607" s="11">
        <f t="shared" si="37"/>
        <v>-2.0868815937780293E-2</v>
      </c>
      <c r="D607" s="3">
        <v>73.25</v>
      </c>
      <c r="E607" s="58">
        <f t="shared" si="36"/>
        <v>10732.5</v>
      </c>
      <c r="F607" s="11">
        <f t="shared" si="38"/>
        <v>-6.3318838285542566E-4</v>
      </c>
      <c r="G607" s="11">
        <f>B607/MAX($B$2:B607)-1</f>
        <v>-8.6973820383095091E-2</v>
      </c>
      <c r="H607" s="11">
        <f>E607/MAX($E$2:E607)-1</f>
        <v>-9.7738340972519655E-4</v>
      </c>
      <c r="K607" s="44">
        <f t="shared" si="39"/>
        <v>0.42658479581559522</v>
      </c>
    </row>
    <row r="608" spans="1:11" x14ac:dyDescent="0.25">
      <c r="A608" s="1">
        <v>41428</v>
      </c>
      <c r="B608" s="3">
        <v>43.320025000000001</v>
      </c>
      <c r="C608" s="11">
        <f t="shared" si="37"/>
        <v>2.2618553042322753E-2</v>
      </c>
      <c r="D608" s="3">
        <v>73.379997000000003</v>
      </c>
      <c r="E608" s="58">
        <f t="shared" si="36"/>
        <v>10733.79997</v>
      </c>
      <c r="F608" s="11">
        <f t="shared" si="38"/>
        <v>1.2112462147682556E-4</v>
      </c>
      <c r="G608" s="11">
        <f>B608/MAX($B$2:B608)-1</f>
        <v>-6.6322489310400856E-2</v>
      </c>
      <c r="H608" s="11">
        <f>E608/MAX($E$2:E608)-1</f>
        <v>-8.5637717344388964E-4</v>
      </c>
      <c r="K608" s="44">
        <f t="shared" si="39"/>
        <v>0.46291750199280685</v>
      </c>
    </row>
    <row r="609" spans="1:11" x14ac:dyDescent="0.25">
      <c r="A609" s="1">
        <v>41429</v>
      </c>
      <c r="B609" s="3">
        <v>43.218679999999999</v>
      </c>
      <c r="C609" s="11">
        <f t="shared" si="37"/>
        <v>-2.3394492500870443E-3</v>
      </c>
      <c r="D609" s="3">
        <v>73</v>
      </c>
      <c r="E609" s="58">
        <f t="shared" si="36"/>
        <v>10730</v>
      </c>
      <c r="F609" s="11">
        <f t="shared" si="38"/>
        <v>-3.5401908090523419E-4</v>
      </c>
      <c r="G609" s="11">
        <f>B609/MAX($B$2:B609)-1</f>
        <v>-6.850678046260672E-2</v>
      </c>
      <c r="H609" s="11">
        <f>E609/MAX($E$2:E609)-1</f>
        <v>-1.2100930804892496E-3</v>
      </c>
      <c r="K609" s="44">
        <f t="shared" si="39"/>
        <v>0.42654450925499487</v>
      </c>
    </row>
    <row r="610" spans="1:11" x14ac:dyDescent="0.25">
      <c r="A610" s="1">
        <v>41430</v>
      </c>
      <c r="B610" s="3">
        <v>42.831732000000002</v>
      </c>
      <c r="C610" s="11">
        <f t="shared" si="37"/>
        <v>-8.9532581744744804E-3</v>
      </c>
      <c r="D610" s="3">
        <v>72.050003000000004</v>
      </c>
      <c r="E610" s="58">
        <f t="shared" si="36"/>
        <v>10720.500029999999</v>
      </c>
      <c r="F610" s="11">
        <f t="shared" si="38"/>
        <v>-8.8536533084816011E-4</v>
      </c>
      <c r="G610" s="11">
        <f>B610/MAX($B$2:B610)-1</f>
        <v>-7.684667974489745E-2</v>
      </c>
      <c r="H610" s="11">
        <f>E610/MAX($E$2:E610)-1</f>
        <v>-2.0943870368769213E-3</v>
      </c>
      <c r="K610" s="44">
        <f t="shared" si="39"/>
        <v>0.41893107097308113</v>
      </c>
    </row>
    <row r="611" spans="1:11" x14ac:dyDescent="0.25">
      <c r="A611" s="1">
        <v>41431</v>
      </c>
      <c r="B611" s="3">
        <v>42.453994000000002</v>
      </c>
      <c r="C611" s="11">
        <f t="shared" si="37"/>
        <v>-8.8191156967455994E-3</v>
      </c>
      <c r="D611" s="3">
        <v>72.400002000000001</v>
      </c>
      <c r="E611" s="58">
        <f t="shared" si="36"/>
        <v>10724.000019999999</v>
      </c>
      <c r="F611" s="11">
        <f t="shared" si="38"/>
        <v>3.2647637612107284E-4</v>
      </c>
      <c r="G611" s="11">
        <f>B611/MAX($B$2:B611)-1</f>
        <v>-8.4988075682062014E-2</v>
      </c>
      <c r="H611" s="11">
        <f>E611/MAX($E$2:E611)-1</f>
        <v>-1.7685944286458533E-3</v>
      </c>
      <c r="K611" s="44">
        <f t="shared" si="39"/>
        <v>0.41696393616797278</v>
      </c>
    </row>
    <row r="612" spans="1:11" x14ac:dyDescent="0.25">
      <c r="A612" s="1">
        <v>41432</v>
      </c>
      <c r="B612" s="3">
        <v>42.684322000000002</v>
      </c>
      <c r="C612" s="11">
        <f t="shared" si="37"/>
        <v>5.4253552681050475E-3</v>
      </c>
      <c r="D612" s="3">
        <v>73.389999000000003</v>
      </c>
      <c r="E612" s="58">
        <f t="shared" si="36"/>
        <v>10733.89999</v>
      </c>
      <c r="F612" s="11">
        <f t="shared" si="38"/>
        <v>9.2316019969574694E-4</v>
      </c>
      <c r="G612" s="11">
        <f>B612/MAX($B$2:B612)-1</f>
        <v>-8.0023810918084748E-2</v>
      </c>
      <c r="H612" s="11">
        <f>E612/MAX($E$2:E612)-1</f>
        <v>-8.4706692493596858E-4</v>
      </c>
      <c r="K612" s="44">
        <f t="shared" si="39"/>
        <v>0.38669346441924513</v>
      </c>
    </row>
    <row r="613" spans="1:11" x14ac:dyDescent="0.25">
      <c r="A613" s="1">
        <v>41435</v>
      </c>
      <c r="B613" s="3">
        <v>43.347662999999997</v>
      </c>
      <c r="C613" s="11">
        <f t="shared" si="37"/>
        <v>1.5540624025842451E-2</v>
      </c>
      <c r="D613" s="3">
        <v>73.419998000000007</v>
      </c>
      <c r="E613" s="58">
        <f t="shared" si="36"/>
        <v>10734.199979999999</v>
      </c>
      <c r="F613" s="11">
        <f t="shared" si="38"/>
        <v>2.7947903397553923E-5</v>
      </c>
      <c r="G613" s="11">
        <f>B613/MAX($B$2:B613)-1</f>
        <v>-6.5726806850835429E-2</v>
      </c>
      <c r="H613" s="11">
        <f>E613/MAX($E$2:E613)-1</f>
        <v>-8.1914269528304828E-4</v>
      </c>
      <c r="K613" s="44">
        <f t="shared" si="39"/>
        <v>0.38291661864607479</v>
      </c>
    </row>
    <row r="614" spans="1:11" x14ac:dyDescent="0.25">
      <c r="A614" s="1">
        <v>41436</v>
      </c>
      <c r="B614" s="3">
        <v>42.988352999999996</v>
      </c>
      <c r="C614" s="11">
        <f t="shared" si="37"/>
        <v>-8.2890281766747308E-3</v>
      </c>
      <c r="D614" s="3">
        <v>72.690002000000007</v>
      </c>
      <c r="E614" s="58">
        <f t="shared" si="36"/>
        <v>10726.900020000001</v>
      </c>
      <c r="F614" s="11">
        <f t="shared" si="38"/>
        <v>-6.8006558603340506E-4</v>
      </c>
      <c r="G614" s="11">
        <f>B614/MAX($B$2:B614)-1</f>
        <v>-7.3471023673560731E-2</v>
      </c>
      <c r="H614" s="11">
        <f>E614/MAX($E$2:E614)-1</f>
        <v>-1.4986512105593652E-3</v>
      </c>
      <c r="K614" s="44">
        <f t="shared" si="39"/>
        <v>0.36566142529111356</v>
      </c>
    </row>
    <row r="615" spans="1:11" x14ac:dyDescent="0.25">
      <c r="A615" s="1">
        <v>41437</v>
      </c>
      <c r="B615" s="3">
        <v>43.301597999999998</v>
      </c>
      <c r="C615" s="11">
        <f t="shared" si="37"/>
        <v>7.2867411319526947E-3</v>
      </c>
      <c r="D615" s="3">
        <v>71.849997999999999</v>
      </c>
      <c r="E615" s="58">
        <f t="shared" si="36"/>
        <v>10718.499980000001</v>
      </c>
      <c r="F615" s="11">
        <f t="shared" si="38"/>
        <v>-7.8308178358508129E-4</v>
      </c>
      <c r="G615" s="11">
        <f>B615/MAX($B$2:B615)-1</f>
        <v>-6.6719646871816751E-2</v>
      </c>
      <c r="H615" s="11">
        <f>E615/MAX($E$2:E615)-1</f>
        <v>-2.2805594276814611E-3</v>
      </c>
      <c r="K615" s="44">
        <f t="shared" si="39"/>
        <v>0.3567897468750727</v>
      </c>
    </row>
    <row r="616" spans="1:11" x14ac:dyDescent="0.25">
      <c r="A616" s="1">
        <v>41438</v>
      </c>
      <c r="B616" s="3">
        <v>43.478076999999999</v>
      </c>
      <c r="C616" s="11">
        <f t="shared" si="37"/>
        <v>4.075577072236468E-3</v>
      </c>
      <c r="D616" s="3">
        <v>72.760002</v>
      </c>
      <c r="E616" s="58">
        <f t="shared" si="36"/>
        <v>10727.60002</v>
      </c>
      <c r="F616" s="11">
        <f t="shared" si="38"/>
        <v>8.490031270214503E-4</v>
      </c>
      <c r="G616" s="11">
        <f>B616/MAX($B$2:B616)-1</f>
        <v>-6.2915990862638771E-2</v>
      </c>
      <c r="H616" s="11">
        <f>E616/MAX($E$2:E616)-1</f>
        <v>-1.4334925027454926E-3</v>
      </c>
      <c r="K616" s="44">
        <f t="shared" si="39"/>
        <v>0.25385391227813831</v>
      </c>
    </row>
    <row r="617" spans="1:11" x14ac:dyDescent="0.25">
      <c r="A617" s="1">
        <v>41439</v>
      </c>
      <c r="B617" s="3">
        <v>43.589534999999998</v>
      </c>
      <c r="C617" s="11">
        <f t="shared" si="37"/>
        <v>2.5635448412311096E-3</v>
      </c>
      <c r="D617" s="3">
        <v>72.279999000000004</v>
      </c>
      <c r="E617" s="58">
        <f t="shared" si="36"/>
        <v>10722.79999</v>
      </c>
      <c r="F617" s="11">
        <f t="shared" si="38"/>
        <v>-4.4744677197615477E-4</v>
      </c>
      <c r="G617" s="11">
        <f>B617/MAX($B$2:B617)-1</f>
        <v>-6.0513733985214535E-2</v>
      </c>
      <c r="H617" s="11">
        <f>E617/MAX($E$2:E617)-1</f>
        <v>-1.8802978631285994E-3</v>
      </c>
      <c r="K617" s="44">
        <f t="shared" si="39"/>
        <v>0.29119665807386935</v>
      </c>
    </row>
    <row r="618" spans="1:11" x14ac:dyDescent="0.25">
      <c r="A618" s="1">
        <v>41442</v>
      </c>
      <c r="B618" s="3">
        <v>43.747432000000003</v>
      </c>
      <c r="C618" s="11">
        <f t="shared" si="37"/>
        <v>3.6223602752359142E-3</v>
      </c>
      <c r="D618" s="3">
        <v>72.980002999999996</v>
      </c>
      <c r="E618" s="58">
        <f t="shared" si="36"/>
        <v>10729.80003</v>
      </c>
      <c r="F618" s="11">
        <f t="shared" si="38"/>
        <v>6.5281829433813849E-4</v>
      </c>
      <c r="G618" s="11">
        <f>B618/MAX($B$2:B618)-1</f>
        <v>-5.7110576256072854E-2</v>
      </c>
      <c r="H618" s="11">
        <f>E618/MAX($E$2:E618)-1</f>
        <v>-1.2287070616343598E-3</v>
      </c>
      <c r="K618" s="44">
        <f t="shared" si="39"/>
        <v>0.31552956098454915</v>
      </c>
    </row>
    <row r="619" spans="1:11" x14ac:dyDescent="0.25">
      <c r="A619" s="1">
        <v>41443</v>
      </c>
      <c r="B619" s="3">
        <v>44.053944999999999</v>
      </c>
      <c r="C619" s="11">
        <f t="shared" si="37"/>
        <v>7.0064226855646146E-3</v>
      </c>
      <c r="D619" s="3">
        <v>73.580001999999993</v>
      </c>
      <c r="E619" s="58">
        <f t="shared" si="36"/>
        <v>10735.800020000001</v>
      </c>
      <c r="F619" s="11">
        <f t="shared" si="38"/>
        <v>5.5918935890925938E-4</v>
      </c>
      <c r="G619" s="11">
        <f>B619/MAX($B$2:B619)-1</f>
        <v>-5.0504294407574535E-2</v>
      </c>
      <c r="H619" s="11">
        <f>E619/MAX($E$2:E619)-1</f>
        <v>-6.7020478263912775E-4</v>
      </c>
      <c r="K619" s="44">
        <f t="shared" si="39"/>
        <v>0.33271141794568215</v>
      </c>
    </row>
    <row r="620" spans="1:11" x14ac:dyDescent="0.25">
      <c r="A620" s="1">
        <v>41444</v>
      </c>
      <c r="B620" s="3">
        <v>43.283022000000003</v>
      </c>
      <c r="C620" s="11">
        <f t="shared" si="37"/>
        <v>-1.7499522460474228E-2</v>
      </c>
      <c r="D620" s="3">
        <v>72.760002</v>
      </c>
      <c r="E620" s="58">
        <f t="shared" si="36"/>
        <v>10727.60002</v>
      </c>
      <c r="F620" s="11">
        <f t="shared" si="38"/>
        <v>-7.6379962226613154E-4</v>
      </c>
      <c r="G620" s="11">
        <f>B620/MAX($B$2:B620)-1</f>
        <v>-6.7120015833712965E-2</v>
      </c>
      <c r="H620" s="11">
        <f>E620/MAX($E$2:E620)-1</f>
        <v>-1.4334925027454926E-3</v>
      </c>
      <c r="K620" s="44">
        <f t="shared" si="39"/>
        <v>0.37171531811658742</v>
      </c>
    </row>
    <row r="621" spans="1:11" x14ac:dyDescent="0.25">
      <c r="A621" s="1">
        <v>41445</v>
      </c>
      <c r="B621" s="3">
        <v>42.149864000000001</v>
      </c>
      <c r="C621" s="11">
        <f t="shared" si="37"/>
        <v>-2.6180196013115758E-2</v>
      </c>
      <c r="D621" s="3">
        <v>71.029999000000004</v>
      </c>
      <c r="E621" s="58">
        <f t="shared" si="36"/>
        <v>10710.29999</v>
      </c>
      <c r="F621" s="11">
        <f t="shared" si="38"/>
        <v>-1.612665458047189E-3</v>
      </c>
      <c r="G621" s="11">
        <f>B621/MAX($B$2:B621)-1</f>
        <v>-9.1542996675898713E-2</v>
      </c>
      <c r="H621" s="11">
        <f>E621/MAX($E$2:E621)-1</f>
        <v>-3.0438462169490865E-3</v>
      </c>
      <c r="K621" s="44">
        <f t="shared" si="39"/>
        <v>0.44101523343282478</v>
      </c>
    </row>
    <row r="622" spans="1:11" x14ac:dyDescent="0.25">
      <c r="A622" s="1">
        <v>41446</v>
      </c>
      <c r="B622" s="3">
        <v>42.298475000000003</v>
      </c>
      <c r="C622" s="11">
        <f t="shared" si="37"/>
        <v>3.525776500726135E-3</v>
      </c>
      <c r="D622" s="3">
        <v>70.430000000000007</v>
      </c>
      <c r="E622" s="58">
        <f t="shared" si="36"/>
        <v>10704.3</v>
      </c>
      <c r="F622" s="11">
        <f t="shared" si="38"/>
        <v>-5.6020746436629483E-4</v>
      </c>
      <c r="G622" s="11">
        <f>B622/MAX($B$2:B622)-1</f>
        <v>-8.8339980321658462E-2</v>
      </c>
      <c r="H622" s="11">
        <f>E622/MAX($E$2:E622)-1</f>
        <v>-3.6023484959443186E-3</v>
      </c>
      <c r="K622" s="44">
        <f t="shared" si="39"/>
        <v>0.56600932794978065</v>
      </c>
    </row>
    <row r="623" spans="1:11" x14ac:dyDescent="0.25">
      <c r="A623" s="1">
        <v>41449</v>
      </c>
      <c r="B623" s="3">
        <v>41.973385999999998</v>
      </c>
      <c r="C623" s="11">
        <f t="shared" si="37"/>
        <v>-7.6855962301242654E-3</v>
      </c>
      <c r="D623" s="3">
        <v>69.730002999999996</v>
      </c>
      <c r="E623" s="58">
        <f t="shared" si="36"/>
        <v>10697.30003</v>
      </c>
      <c r="F623" s="11">
        <f t="shared" si="38"/>
        <v>-6.5394000541828419E-4</v>
      </c>
      <c r="G623" s="11">
        <f>B623/MAX($B$2:B623)-1</f>
        <v>-9.5346631132053328E-2</v>
      </c>
      <c r="H623" s="11">
        <f>E623/MAX($E$2:E623)-1</f>
        <v>-4.2539327815676042E-3</v>
      </c>
      <c r="K623" s="44">
        <f t="shared" si="39"/>
        <v>0.54798941122354927</v>
      </c>
    </row>
    <row r="624" spans="1:11" x14ac:dyDescent="0.25">
      <c r="A624" s="1">
        <v>41450</v>
      </c>
      <c r="B624" s="3">
        <v>41.778334999999998</v>
      </c>
      <c r="C624" s="11">
        <f t="shared" si="37"/>
        <v>-4.6470160877656961E-3</v>
      </c>
      <c r="D624" s="3">
        <v>70.239998</v>
      </c>
      <c r="E624" s="58">
        <f t="shared" si="36"/>
        <v>10702.39998</v>
      </c>
      <c r="F624" s="11">
        <f t="shared" si="38"/>
        <v>4.7675114147469673E-4</v>
      </c>
      <c r="G624" s="11">
        <f>B624/MAX($B$2:B624)-1</f>
        <v>-9.9550569891034169E-2</v>
      </c>
      <c r="H624" s="11">
        <f>E624/MAX($E$2:E624)-1</f>
        <v>-3.779209707402309E-3</v>
      </c>
      <c r="K624" s="44">
        <f t="shared" si="39"/>
        <v>0.53018890760784254</v>
      </c>
    </row>
    <row r="625" spans="1:11" x14ac:dyDescent="0.25">
      <c r="A625" s="1">
        <v>41451</v>
      </c>
      <c r="B625" s="3">
        <v>42.391356000000002</v>
      </c>
      <c r="C625" s="11">
        <f t="shared" si="37"/>
        <v>1.4673179292568825E-2</v>
      </c>
      <c r="D625" s="3">
        <v>70.870002999999997</v>
      </c>
      <c r="E625" s="58">
        <f t="shared" si="36"/>
        <v>10708.70003</v>
      </c>
      <c r="F625" s="11">
        <f t="shared" si="38"/>
        <v>5.886576853577685E-4</v>
      </c>
      <c r="G625" s="11">
        <f>B625/MAX($B$2:B625)-1</f>
        <v>-8.6338113959153917E-2</v>
      </c>
      <c r="H625" s="11">
        <f>E625/MAX($E$2:E625)-1</f>
        <v>-3.1927766828833137E-3</v>
      </c>
      <c r="K625" s="44">
        <f t="shared" si="39"/>
        <v>0.52867018234757224</v>
      </c>
    </row>
    <row r="626" spans="1:11" x14ac:dyDescent="0.25">
      <c r="A626" s="1">
        <v>41452</v>
      </c>
      <c r="B626" s="3">
        <v>42.725732000000001</v>
      </c>
      <c r="C626" s="11">
        <f t="shared" si="37"/>
        <v>7.8878344915411271E-3</v>
      </c>
      <c r="D626" s="3">
        <v>71.169998000000007</v>
      </c>
      <c r="E626" s="58">
        <f t="shared" si="36"/>
        <v>10711.699979999999</v>
      </c>
      <c r="F626" s="11">
        <f t="shared" si="38"/>
        <v>2.8014137958811086E-4</v>
      </c>
      <c r="G626" s="11">
        <f>B626/MAX($B$2:B626)-1</f>
        <v>-7.9131300220834366E-2</v>
      </c>
      <c r="H626" s="11">
        <f>E626/MAX($E$2:E626)-1</f>
        <v>-2.9135297321598586E-3</v>
      </c>
      <c r="K626" s="44">
        <f t="shared" si="39"/>
        <v>0.60679518434272173</v>
      </c>
    </row>
    <row r="627" spans="1:11" x14ac:dyDescent="0.25">
      <c r="A627" s="1">
        <v>41453</v>
      </c>
      <c r="B627" s="3">
        <v>42.660713999999999</v>
      </c>
      <c r="C627" s="11">
        <f t="shared" si="37"/>
        <v>-1.5217527460969426E-3</v>
      </c>
      <c r="D627" s="3">
        <v>71.269997000000004</v>
      </c>
      <c r="E627" s="58">
        <f t="shared" si="36"/>
        <v>10712.69997</v>
      </c>
      <c r="F627" s="11">
        <f t="shared" si="38"/>
        <v>9.3354929830685254E-5</v>
      </c>
      <c r="G627" s="11">
        <f>B627/MAX($B$2:B627)-1</f>
        <v>-8.0532634693518013E-2</v>
      </c>
      <c r="H627" s="11">
        <f>E627/MAX($E$2:E627)-1</f>
        <v>-2.8204467946929546E-3</v>
      </c>
      <c r="K627" s="44">
        <f t="shared" si="39"/>
        <v>0.60444738516258234</v>
      </c>
    </row>
    <row r="628" spans="1:11" x14ac:dyDescent="0.25">
      <c r="A628" s="1">
        <v>41456</v>
      </c>
      <c r="B628" s="3">
        <v>43.106547999999997</v>
      </c>
      <c r="C628" s="11">
        <f t="shared" si="37"/>
        <v>1.0450692409883198E-2</v>
      </c>
      <c r="D628" s="3">
        <v>71.709998999999996</v>
      </c>
      <c r="E628" s="58">
        <f t="shared" si="36"/>
        <v>10717.099990000001</v>
      </c>
      <c r="F628" s="11">
        <f t="shared" si="38"/>
        <v>4.1072932242318275E-4</v>
      </c>
      <c r="G628" s="11">
        <f>B628/MAX($B$2:B628)-1</f>
        <v>-7.0923564077774337E-2</v>
      </c>
      <c r="H628" s="11">
        <f>E628/MAX($E$2:E628)-1</f>
        <v>-2.4108759124706891E-3</v>
      </c>
      <c r="K628" s="44">
        <f t="shared" si="39"/>
        <v>0.63838579587259625</v>
      </c>
    </row>
    <row r="629" spans="1:11" x14ac:dyDescent="0.25">
      <c r="A629" s="1">
        <v>41457</v>
      </c>
      <c r="B629" s="3">
        <v>43.283022000000003</v>
      </c>
      <c r="C629" s="11">
        <f t="shared" si="37"/>
        <v>4.0939023927410289E-3</v>
      </c>
      <c r="D629" s="3">
        <v>71.739998</v>
      </c>
      <c r="E629" s="58">
        <f t="shared" si="36"/>
        <v>10717.39998</v>
      </c>
      <c r="F629" s="11">
        <f t="shared" si="38"/>
        <v>2.7991714202484083E-5</v>
      </c>
      <c r="G629" s="11">
        <f>B629/MAX($B$2:B629)-1</f>
        <v>-6.7120015833712965E-2</v>
      </c>
      <c r="H629" s="11">
        <f>E629/MAX($E$2:E629)-1</f>
        <v>-2.3829516828176578E-3</v>
      </c>
      <c r="K629" s="44">
        <f t="shared" si="39"/>
        <v>0.64989603639924165</v>
      </c>
    </row>
    <row r="630" spans="1:11" x14ac:dyDescent="0.25">
      <c r="A630" s="1">
        <v>41458</v>
      </c>
      <c r="B630" s="3">
        <v>43.264448999999999</v>
      </c>
      <c r="C630" s="11">
        <f t="shared" si="37"/>
        <v>-4.2910589745798021E-4</v>
      </c>
      <c r="D630" s="3">
        <v>72.029999000000004</v>
      </c>
      <c r="E630" s="58">
        <f t="shared" si="36"/>
        <v>10720.29999</v>
      </c>
      <c r="F630" s="11">
        <f t="shared" si="38"/>
        <v>2.7058894931710701E-4</v>
      </c>
      <c r="G630" s="11">
        <f>B630/MAX($B$2:B630)-1</f>
        <v>-6.7520320136539191E-2</v>
      </c>
      <c r="H630" s="11">
        <f>E630/MAX($E$2:E630)-1</f>
        <v>-2.1130075338927634E-3</v>
      </c>
      <c r="K630" s="44">
        <f t="shared" si="39"/>
        <v>0.63081329818897625</v>
      </c>
    </row>
    <row r="631" spans="1:11" x14ac:dyDescent="0.25">
      <c r="A631" s="1">
        <v>41460</v>
      </c>
      <c r="B631" s="3">
        <v>43.069394000000003</v>
      </c>
      <c r="C631" s="11">
        <f t="shared" si="37"/>
        <v>-4.5084360140584812E-3</v>
      </c>
      <c r="D631" s="3">
        <v>72.580001999999993</v>
      </c>
      <c r="E631" s="58">
        <f t="shared" si="36"/>
        <v>10725.800020000001</v>
      </c>
      <c r="F631" s="11">
        <f t="shared" si="38"/>
        <v>5.1304814278812561E-4</v>
      </c>
      <c r="G631" s="11">
        <f>B631/MAX($B$2:B631)-1</f>
        <v>-7.1724345107613385E-2</v>
      </c>
      <c r="H631" s="11">
        <f>E631/MAX($E$2:E631)-1</f>
        <v>-1.6010434656955619E-3</v>
      </c>
      <c r="K631" s="44">
        <f t="shared" si="39"/>
        <v>0.66982736369954998</v>
      </c>
    </row>
    <row r="632" spans="1:11" x14ac:dyDescent="0.25">
      <c r="A632" s="1">
        <v>41463</v>
      </c>
      <c r="B632" s="3">
        <v>43.087971000000003</v>
      </c>
      <c r="C632" s="11">
        <f t="shared" si="37"/>
        <v>4.3132717400204212E-4</v>
      </c>
      <c r="D632" s="3">
        <v>72.650002000000001</v>
      </c>
      <c r="E632" s="58">
        <f t="shared" si="36"/>
        <v>10726.500019999999</v>
      </c>
      <c r="F632" s="11">
        <f t="shared" si="38"/>
        <v>6.5263197028999671E-5</v>
      </c>
      <c r="G632" s="11">
        <f>B632/MAX($B$2:B632)-1</f>
        <v>-7.1323954592693806E-2</v>
      </c>
      <c r="H632" s="11">
        <f>E632/MAX($E$2:E632)-1</f>
        <v>-1.5358847578816892E-3</v>
      </c>
      <c r="K632" s="44">
        <f t="shared" si="39"/>
        <v>0.63547544066492856</v>
      </c>
    </row>
    <row r="633" spans="1:11" x14ac:dyDescent="0.25">
      <c r="A633" s="1">
        <v>41464</v>
      </c>
      <c r="B633" s="3">
        <v>43.283022000000003</v>
      </c>
      <c r="C633" s="11">
        <f t="shared" si="37"/>
        <v>4.5268086538583913E-3</v>
      </c>
      <c r="D633" s="3">
        <v>73.089995999999999</v>
      </c>
      <c r="E633" s="58">
        <f t="shared" si="36"/>
        <v>10730.899960000001</v>
      </c>
      <c r="F633" s="11">
        <f t="shared" si="38"/>
        <v>4.1019344537335413E-4</v>
      </c>
      <c r="G633" s="11">
        <f>B633/MAX($B$2:B633)-1</f>
        <v>-6.7120015833712965E-2</v>
      </c>
      <c r="H633" s="11">
        <f>E633/MAX($E$2:E633)-1</f>
        <v>-1.126321322368895E-3</v>
      </c>
      <c r="K633" s="44">
        <f t="shared" si="39"/>
        <v>0.66914400688522768</v>
      </c>
    </row>
    <row r="634" spans="1:11" x14ac:dyDescent="0.25">
      <c r="A634" s="1">
        <v>41465</v>
      </c>
      <c r="B634" s="3">
        <v>43.617398000000001</v>
      </c>
      <c r="C634" s="11">
        <f t="shared" si="37"/>
        <v>7.7253385865709394E-3</v>
      </c>
      <c r="D634" s="3">
        <v>73.510002</v>
      </c>
      <c r="E634" s="58">
        <f t="shared" si="36"/>
        <v>10735.10002</v>
      </c>
      <c r="F634" s="11">
        <f t="shared" si="38"/>
        <v>3.9139867258619116E-4</v>
      </c>
      <c r="G634" s="11">
        <f>B634/MAX($B$2:B634)-1</f>
        <v>-5.9913202095393525E-2</v>
      </c>
      <c r="H634" s="11">
        <f>E634/MAX($E$2:E634)-1</f>
        <v>-7.3536349045322247E-4</v>
      </c>
      <c r="K634" s="44">
        <f t="shared" si="39"/>
        <v>0.65800119162475668</v>
      </c>
    </row>
    <row r="635" spans="1:11" x14ac:dyDescent="0.25">
      <c r="A635" s="1">
        <v>41466</v>
      </c>
      <c r="B635" s="3">
        <v>44.183979000000001</v>
      </c>
      <c r="C635" s="11">
        <f t="shared" si="37"/>
        <v>1.2989793659860208E-2</v>
      </c>
      <c r="D635" s="3">
        <v>74.970000999999996</v>
      </c>
      <c r="E635" s="58">
        <f t="shared" si="36"/>
        <v>10749.70001</v>
      </c>
      <c r="F635" s="11">
        <f t="shared" si="38"/>
        <v>1.3600236581680788E-3</v>
      </c>
      <c r="G635" s="11">
        <f>B635/MAX($B$2:B635)-1</f>
        <v>-4.7701668568253974E-2</v>
      </c>
      <c r="H635" s="11">
        <f>E635/MAX($E$2:E635)-1</f>
        <v>0</v>
      </c>
      <c r="K635" s="44">
        <f t="shared" si="39"/>
        <v>0.75980323025707563</v>
      </c>
    </row>
    <row r="636" spans="1:11" x14ac:dyDescent="0.25">
      <c r="A636" s="1">
        <v>41467</v>
      </c>
      <c r="B636" s="3">
        <v>44.081808000000002</v>
      </c>
      <c r="C636" s="11">
        <f t="shared" si="37"/>
        <v>-2.3123992522266603E-3</v>
      </c>
      <c r="D636" s="3">
        <v>75.300003000000004</v>
      </c>
      <c r="E636" s="58">
        <f t="shared" si="36"/>
        <v>10753.000029999999</v>
      </c>
      <c r="F636" s="11">
        <f t="shared" si="38"/>
        <v>3.0698717144933302E-4</v>
      </c>
      <c r="G636" s="11">
        <f>B636/MAX($B$2:B636)-1</f>
        <v>-4.9903762517753414E-2</v>
      </c>
      <c r="H636" s="11">
        <f>E636/MAX($E$2:E636)-1</f>
        <v>0</v>
      </c>
      <c r="K636" s="44">
        <f t="shared" si="39"/>
        <v>0.78923778340412065</v>
      </c>
    </row>
    <row r="637" spans="1:11" x14ac:dyDescent="0.25">
      <c r="A637" s="1">
        <v>41470</v>
      </c>
      <c r="B637" s="3">
        <v>44.118962000000003</v>
      </c>
      <c r="C637" s="11">
        <f t="shared" si="37"/>
        <v>8.4284201773214518E-4</v>
      </c>
      <c r="D637" s="3">
        <v>75.470000999999996</v>
      </c>
      <c r="E637" s="58">
        <f t="shared" si="36"/>
        <v>10754.70001</v>
      </c>
      <c r="F637" s="11">
        <f t="shared" si="38"/>
        <v>1.5809355484594311E-4</v>
      </c>
      <c r="G637" s="11">
        <f>B637/MAX($B$2:B637)-1</f>
        <v>-4.9102981487914144E-2</v>
      </c>
      <c r="H637" s="11">
        <f>E637/MAX($E$2:E637)-1</f>
        <v>0</v>
      </c>
      <c r="K637" s="44">
        <f t="shared" si="39"/>
        <v>0.80718938100180071</v>
      </c>
    </row>
    <row r="638" spans="1:11" x14ac:dyDescent="0.25">
      <c r="A638" s="1">
        <v>41471</v>
      </c>
      <c r="B638" s="3">
        <v>43.942487</v>
      </c>
      <c r="C638" s="11">
        <f t="shared" si="37"/>
        <v>-3.999980779239627E-3</v>
      </c>
      <c r="D638" s="3">
        <v>75.370002999999997</v>
      </c>
      <c r="E638" s="58">
        <f t="shared" si="36"/>
        <v>10753.70003</v>
      </c>
      <c r="F638" s="11">
        <f t="shared" si="38"/>
        <v>-9.2980743216519084E-5</v>
      </c>
      <c r="G638" s="11">
        <f>B638/MAX($B$2:B638)-1</f>
        <v>-5.2906551284998771E-2</v>
      </c>
      <c r="H638" s="11">
        <f>E638/MAX($E$2:E638)-1</f>
        <v>-9.2980743216508621E-5</v>
      </c>
      <c r="K638" s="44">
        <f t="shared" si="39"/>
        <v>0.81011511747593556</v>
      </c>
    </row>
    <row r="639" spans="1:11" x14ac:dyDescent="0.25">
      <c r="A639" s="1">
        <v>41472</v>
      </c>
      <c r="B639" s="3">
        <v>44.304727</v>
      </c>
      <c r="C639" s="11">
        <f t="shared" si="37"/>
        <v>8.2435024672135628E-3</v>
      </c>
      <c r="D639" s="3">
        <v>75.559997999999993</v>
      </c>
      <c r="E639" s="58">
        <f t="shared" si="36"/>
        <v>10755.599979999999</v>
      </c>
      <c r="F639" s="11">
        <f t="shared" si="38"/>
        <v>1.7667872403904876E-4</v>
      </c>
      <c r="G639" s="11">
        <f>B639/MAX($B$2:B639)-1</f>
        <v>-4.5099184103834844E-2</v>
      </c>
      <c r="H639" s="11">
        <f>E639/MAX($E$2:E639)-1</f>
        <v>0</v>
      </c>
      <c r="K639" s="44">
        <f t="shared" si="39"/>
        <v>0.80608782228276865</v>
      </c>
    </row>
    <row r="640" spans="1:11" x14ac:dyDescent="0.25">
      <c r="A640" s="1">
        <v>41473</v>
      </c>
      <c r="B640" s="3">
        <v>44.499777999999999</v>
      </c>
      <c r="C640" s="11">
        <f t="shared" si="37"/>
        <v>4.4024873463276151E-3</v>
      </c>
      <c r="D640" s="3">
        <v>75.370002999999997</v>
      </c>
      <c r="E640" s="58">
        <f t="shared" si="36"/>
        <v>10753.70003</v>
      </c>
      <c r="F640" s="11">
        <f t="shared" si="38"/>
        <v>-1.7664751418163847E-4</v>
      </c>
      <c r="G640" s="11">
        <f>B640/MAX($B$2:B640)-1</f>
        <v>-4.0895245344854003E-2</v>
      </c>
      <c r="H640" s="11">
        <f>E640/MAX($E$2:E640)-1</f>
        <v>-1.7664751418167146E-4</v>
      </c>
      <c r="K640" s="44">
        <f t="shared" si="39"/>
        <v>0.7697260774362511</v>
      </c>
    </row>
    <row r="641" spans="1:11" x14ac:dyDescent="0.25">
      <c r="A641" s="1">
        <v>41474</v>
      </c>
      <c r="B641" s="3">
        <v>44.852730999999999</v>
      </c>
      <c r="C641" s="11">
        <f t="shared" si="37"/>
        <v>7.9315676586071832E-3</v>
      </c>
      <c r="D641" s="3">
        <v>74.589995999999999</v>
      </c>
      <c r="E641" s="58">
        <f t="shared" si="36"/>
        <v>10745.899960000001</v>
      </c>
      <c r="F641" s="11">
        <f t="shared" si="38"/>
        <v>-7.2533825364657517E-4</v>
      </c>
      <c r="G641" s="11">
        <f>B641/MAX($B$2:B641)-1</f>
        <v>-3.3288041091614873E-2</v>
      </c>
      <c r="H641" s="11">
        <f>E641/MAX($E$2:E641)-1</f>
        <v>-9.0185763862871138E-4</v>
      </c>
      <c r="K641" s="44">
        <f t="shared" si="39"/>
        <v>0.50260013473081511</v>
      </c>
    </row>
    <row r="642" spans="1:11" x14ac:dyDescent="0.25">
      <c r="A642" s="1">
        <v>41477</v>
      </c>
      <c r="B642" s="3">
        <v>44.416184000000001</v>
      </c>
      <c r="C642" s="11">
        <f t="shared" si="37"/>
        <v>-9.7328967549377837E-3</v>
      </c>
      <c r="D642" s="3">
        <v>74.809997999999993</v>
      </c>
      <c r="E642" s="58">
        <f t="shared" si="36"/>
        <v>10748.099979999999</v>
      </c>
      <c r="F642" s="11">
        <f t="shared" si="38"/>
        <v>2.0473110750962204E-4</v>
      </c>
      <c r="G642" s="11">
        <f>B642/MAX($B$2:B642)-1</f>
        <v>-4.2696948779433863E-2</v>
      </c>
      <c r="H642" s="11">
        <f>E642/MAX($E$2:E642)-1</f>
        <v>-6.9731116943227978E-4</v>
      </c>
      <c r="K642" s="44">
        <f t="shared" si="39"/>
        <v>0.39507437132782791</v>
      </c>
    </row>
    <row r="643" spans="1:11" x14ac:dyDescent="0.25">
      <c r="A643" s="1">
        <v>41478</v>
      </c>
      <c r="B643" s="3">
        <v>44.286149999999999</v>
      </c>
      <c r="C643" s="11">
        <f t="shared" si="37"/>
        <v>-2.9276265606248833E-3</v>
      </c>
      <c r="D643" s="3">
        <v>74.260002</v>
      </c>
      <c r="E643" s="58">
        <f t="shared" ref="E643:E706" si="40">10000+(10*D643)</f>
        <v>10742.60002</v>
      </c>
      <c r="F643" s="11">
        <f t="shared" si="38"/>
        <v>-5.1171462958415762E-4</v>
      </c>
      <c r="G643" s="11">
        <f>B643/MAX($B$2:B643)-1</f>
        <v>-4.5499574618754424E-2</v>
      </c>
      <c r="H643" s="11">
        <f>E643/MAX($E$2:E643)-1</f>
        <v>-1.2086689746897417E-3</v>
      </c>
      <c r="K643" s="44">
        <f t="shared" si="39"/>
        <v>0.23992454090639112</v>
      </c>
    </row>
    <row r="644" spans="1:11" x14ac:dyDescent="0.25">
      <c r="A644" s="1">
        <v>41479</v>
      </c>
      <c r="B644" s="3">
        <v>43.022953999999999</v>
      </c>
      <c r="C644" s="11">
        <f t="shared" ref="C644:C707" si="41">(B644-B643)/B643</f>
        <v>-2.8523500010725716E-2</v>
      </c>
      <c r="D644" s="3">
        <v>74.5</v>
      </c>
      <c r="E644" s="58">
        <f t="shared" si="40"/>
        <v>10745</v>
      </c>
      <c r="F644" s="11">
        <f t="shared" ref="F644:F707" si="42">(E644-E643)/E643</f>
        <v>2.2340774072682467E-4</v>
      </c>
      <c r="G644" s="11">
        <f>B644/MAX($B$2:B644)-1</f>
        <v>-7.2725267512354086E-2</v>
      </c>
      <c r="H644" s="11">
        <f>E644/MAX($E$2:E644)-1</f>
        <v>-9.8553125996780899E-4</v>
      </c>
      <c r="K644" s="44">
        <f t="shared" si="39"/>
        <v>0.34993717274359115</v>
      </c>
    </row>
    <row r="645" spans="1:11" x14ac:dyDescent="0.25">
      <c r="A645" s="1">
        <v>41480</v>
      </c>
      <c r="B645" s="3">
        <v>42.827902000000002</v>
      </c>
      <c r="C645" s="11">
        <f t="shared" si="41"/>
        <v>-4.5336728854089587E-3</v>
      </c>
      <c r="D645" s="3">
        <v>74.970000999999996</v>
      </c>
      <c r="E645" s="58">
        <f t="shared" si="40"/>
        <v>10749.70001</v>
      </c>
      <c r="F645" s="11">
        <f t="shared" si="42"/>
        <v>4.3741368078180316E-4</v>
      </c>
      <c r="G645" s="11">
        <f>B645/MAX($B$2:B645)-1</f>
        <v>-7.6929227824358182E-2</v>
      </c>
      <c r="H645" s="11">
        <f>E645/MAX($E$2:E645)-1</f>
        <v>-5.4854866404197011E-4</v>
      </c>
      <c r="K645" s="44">
        <f t="shared" si="39"/>
        <v>0.16594404802777032</v>
      </c>
    </row>
    <row r="646" spans="1:11" x14ac:dyDescent="0.25">
      <c r="A646" s="1">
        <v>41481</v>
      </c>
      <c r="B646" s="3">
        <v>43.320175999999996</v>
      </c>
      <c r="C646" s="11">
        <f t="shared" si="41"/>
        <v>1.1494235697092861E-2</v>
      </c>
      <c r="D646" s="3">
        <v>75.370002999999997</v>
      </c>
      <c r="E646" s="58">
        <f t="shared" si="40"/>
        <v>10753.70003</v>
      </c>
      <c r="F646" s="11">
        <f t="shared" si="42"/>
        <v>3.7210526770779112E-4</v>
      </c>
      <c r="G646" s="11">
        <f>B646/MAX($B$2:B646)-1</f>
        <v>-6.6319234803873917E-2</v>
      </c>
      <c r="H646" s="11">
        <f>E646/MAX($E$2:E646)-1</f>
        <v>-1.7664751418167146E-4</v>
      </c>
      <c r="K646" s="44">
        <f t="shared" si="39"/>
        <v>0.13766306526268374</v>
      </c>
    </row>
    <row r="647" spans="1:11" x14ac:dyDescent="0.25">
      <c r="A647" s="1">
        <v>41484</v>
      </c>
      <c r="B647" s="3">
        <v>43.468786999999999</v>
      </c>
      <c r="C647" s="11">
        <f t="shared" si="41"/>
        <v>3.4305262287023606E-3</v>
      </c>
      <c r="D647" s="3">
        <v>75.230002999999996</v>
      </c>
      <c r="E647" s="58">
        <f t="shared" si="40"/>
        <v>10752.30003</v>
      </c>
      <c r="F647" s="11">
        <f t="shared" si="42"/>
        <v>-1.301877489695643E-4</v>
      </c>
      <c r="G647" s="11">
        <f>B647/MAX($B$2:B647)-1</f>
        <v>-6.3116218449633665E-2</v>
      </c>
      <c r="H647" s="11">
        <f>E647/MAX($E$2:E647)-1</f>
        <v>-3.0681226580897558E-4</v>
      </c>
      <c r="K647" s="44">
        <f t="shared" si="39"/>
        <v>0.15612075429067473</v>
      </c>
    </row>
    <row r="648" spans="1:11" x14ac:dyDescent="0.25">
      <c r="A648" s="1">
        <v>41485</v>
      </c>
      <c r="B648" s="3">
        <v>43.143701</v>
      </c>
      <c r="C648" s="11">
        <f t="shared" si="41"/>
        <v>-7.4786075811132911E-3</v>
      </c>
      <c r="D648" s="3">
        <v>75.629997000000003</v>
      </c>
      <c r="E648" s="58">
        <f t="shared" si="40"/>
        <v>10756.29997</v>
      </c>
      <c r="F648" s="11">
        <f t="shared" si="42"/>
        <v>3.7200784844539878E-4</v>
      </c>
      <c r="G648" s="11">
        <f>B648/MAX($B$2:B648)-1</f>
        <v>-7.0122804600958322E-2</v>
      </c>
      <c r="H648" s="11">
        <f>E648/MAX($E$2:E648)-1</f>
        <v>0</v>
      </c>
      <c r="K648" s="44">
        <f t="shared" si="39"/>
        <v>0.11665425763649794</v>
      </c>
    </row>
    <row r="649" spans="1:11" x14ac:dyDescent="0.25">
      <c r="A649" s="1">
        <v>41486</v>
      </c>
      <c r="B649" s="3">
        <v>43.413060000000002</v>
      </c>
      <c r="C649" s="11">
        <f t="shared" si="41"/>
        <v>6.2432984133651741E-3</v>
      </c>
      <c r="D649" s="3">
        <v>75.769997000000004</v>
      </c>
      <c r="E649" s="58">
        <f t="shared" si="40"/>
        <v>10757.69997</v>
      </c>
      <c r="F649" s="11">
        <f t="shared" si="42"/>
        <v>1.301562808683585E-4</v>
      </c>
      <c r="G649" s="11">
        <f>B649/MAX($B$2:B649)-1</f>
        <v>-6.4317303782299051E-2</v>
      </c>
      <c r="H649" s="11">
        <f>E649/MAX($E$2:E649)-1</f>
        <v>0</v>
      </c>
      <c r="K649" s="44">
        <f t="shared" si="39"/>
        <v>0.10312806471273543</v>
      </c>
    </row>
    <row r="650" spans="1:11" x14ac:dyDescent="0.25">
      <c r="A650" s="1">
        <v>41487</v>
      </c>
      <c r="B650" s="3">
        <v>43.896044000000003</v>
      </c>
      <c r="C650" s="11">
        <f t="shared" si="41"/>
        <v>1.1125315745999058E-2</v>
      </c>
      <c r="D650" s="3">
        <v>76.540001000000004</v>
      </c>
      <c r="E650" s="58">
        <f t="shared" si="40"/>
        <v>10765.400009999999</v>
      </c>
      <c r="F650" s="11">
        <f t="shared" si="42"/>
        <v>7.157701015526386E-4</v>
      </c>
      <c r="G650" s="11">
        <f>B650/MAX($B$2:B650)-1</f>
        <v>-5.3907538348809347E-2</v>
      </c>
      <c r="H650" s="11">
        <f>E650/MAX($E$2:E650)-1</f>
        <v>0</v>
      </c>
      <c r="K650" s="44">
        <f t="shared" si="39"/>
        <v>9.7721884110003279E-2</v>
      </c>
    </row>
    <row r="651" spans="1:11" x14ac:dyDescent="0.25">
      <c r="A651" s="1">
        <v>41488</v>
      </c>
      <c r="B651" s="3">
        <v>44.035367999999998</v>
      </c>
      <c r="C651" s="11">
        <f t="shared" si="41"/>
        <v>3.173953443276002E-3</v>
      </c>
      <c r="D651" s="3">
        <v>76.970000999999996</v>
      </c>
      <c r="E651" s="58">
        <f t="shared" si="40"/>
        <v>10769.70001</v>
      </c>
      <c r="F651" s="11">
        <f t="shared" si="42"/>
        <v>3.9942779608809832E-4</v>
      </c>
      <c r="G651" s="11">
        <f>B651/MAX($B$2:B651)-1</f>
        <v>-5.0904684922494114E-2</v>
      </c>
      <c r="H651" s="11">
        <f>E651/MAX($E$2:E651)-1</f>
        <v>0</v>
      </c>
      <c r="K651" s="44">
        <f t="shared" si="39"/>
        <v>0.18564031168095932</v>
      </c>
    </row>
    <row r="652" spans="1:11" x14ac:dyDescent="0.25">
      <c r="A652" s="1">
        <v>41491</v>
      </c>
      <c r="B652" s="3">
        <v>44.091099</v>
      </c>
      <c r="C652" s="11">
        <f t="shared" si="41"/>
        <v>1.265596327025166E-3</v>
      </c>
      <c r="D652" s="3">
        <v>77.019997000000004</v>
      </c>
      <c r="E652" s="58">
        <f t="shared" si="40"/>
        <v>10770.19997</v>
      </c>
      <c r="F652" s="11">
        <f t="shared" si="42"/>
        <v>4.6422834390462421E-5</v>
      </c>
      <c r="G652" s="11">
        <f>B652/MAX($B$2:B652)-1</f>
        <v>-4.9703513377735264E-2</v>
      </c>
      <c r="H652" s="11">
        <f>E652/MAX($E$2:E652)-1</f>
        <v>0</v>
      </c>
      <c r="K652" s="44">
        <f t="shared" si="39"/>
        <v>0.18889364659720248</v>
      </c>
    </row>
    <row r="653" spans="1:11" x14ac:dyDescent="0.25">
      <c r="A653" s="1">
        <v>41492</v>
      </c>
      <c r="B653" s="3">
        <v>43.793875999999997</v>
      </c>
      <c r="C653" s="11">
        <f t="shared" si="41"/>
        <v>-6.7411111707603947E-3</v>
      </c>
      <c r="D653" s="3">
        <v>76.559997999999993</v>
      </c>
      <c r="E653" s="58">
        <f t="shared" si="40"/>
        <v>10765.599979999999</v>
      </c>
      <c r="F653" s="11">
        <f t="shared" si="42"/>
        <v>-4.2710349044713388E-4</v>
      </c>
      <c r="G653" s="11">
        <f>B653/MAX($B$2:B653)-1</f>
        <v>-5.6109567639238911E-2</v>
      </c>
      <c r="H653" s="11">
        <f>E653/MAX($E$2:E653)-1</f>
        <v>-4.2710349044716711E-4</v>
      </c>
      <c r="K653" s="44">
        <f t="shared" si="39"/>
        <v>0.18053703657281731</v>
      </c>
    </row>
    <row r="654" spans="1:11" x14ac:dyDescent="0.25">
      <c r="A654" s="1">
        <v>41493</v>
      </c>
      <c r="B654" s="3">
        <v>43.858893000000002</v>
      </c>
      <c r="C654" s="11">
        <f t="shared" si="41"/>
        <v>1.4846139674872475E-3</v>
      </c>
      <c r="D654" s="3">
        <v>76.419998000000007</v>
      </c>
      <c r="E654" s="58">
        <f t="shared" si="40"/>
        <v>10764.199979999999</v>
      </c>
      <c r="F654" s="11">
        <f t="shared" si="42"/>
        <v>-1.3004384359445949E-4</v>
      </c>
      <c r="G654" s="11">
        <f>B654/MAX($B$2:B654)-1</f>
        <v>-5.4708254719578631E-2</v>
      </c>
      <c r="H654" s="11">
        <f>E654/MAX($E$2:E654)-1</f>
        <v>-5.5709179186202995E-4</v>
      </c>
      <c r="K654" s="44">
        <f t="shared" si="39"/>
        <v>0.20818736217500705</v>
      </c>
    </row>
    <row r="655" spans="1:11" x14ac:dyDescent="0.25">
      <c r="A655" s="1">
        <v>41494</v>
      </c>
      <c r="B655" s="3">
        <v>43.691706000000003</v>
      </c>
      <c r="C655" s="11">
        <f t="shared" si="41"/>
        <v>-3.8119293161366025E-3</v>
      </c>
      <c r="D655" s="3">
        <v>76.800003000000004</v>
      </c>
      <c r="E655" s="58">
        <f t="shared" si="40"/>
        <v>10768.000029999999</v>
      </c>
      <c r="F655" s="11">
        <f t="shared" si="42"/>
        <v>3.5302670027130323E-4</v>
      </c>
      <c r="G655" s="11">
        <f>B655/MAX($B$2:B655)-1</f>
        <v>-5.8311640035714984E-2</v>
      </c>
      <c r="H655" s="11">
        <f>E655/MAX($E$2:E655)-1</f>
        <v>-2.0426175986776318E-4</v>
      </c>
      <c r="K655" s="44">
        <f t="shared" si="39"/>
        <v>2.956734112660034E-3</v>
      </c>
    </row>
    <row r="656" spans="1:11" x14ac:dyDescent="0.25">
      <c r="A656" s="1">
        <v>41495</v>
      </c>
      <c r="B656" s="3">
        <v>43.515227000000003</v>
      </c>
      <c r="C656" s="11">
        <f t="shared" si="41"/>
        <v>-4.0391876664188963E-3</v>
      </c>
      <c r="D656" s="3">
        <v>76.489998</v>
      </c>
      <c r="E656" s="58">
        <f t="shared" si="40"/>
        <v>10764.89998</v>
      </c>
      <c r="F656" s="11">
        <f t="shared" si="42"/>
        <v>-2.8789468716217126E-4</v>
      </c>
      <c r="G656" s="11">
        <f>B656/MAX($B$2:B656)-1</f>
        <v>-6.2115296044892965E-2</v>
      </c>
      <c r="H656" s="11">
        <f>E656/MAX($E$2:E656)-1</f>
        <v>-4.9209764115454302E-4</v>
      </c>
      <c r="K656" s="44">
        <f t="shared" si="39"/>
        <v>-5.5037172210030544E-3</v>
      </c>
    </row>
    <row r="657" spans="1:11" x14ac:dyDescent="0.25">
      <c r="A657" s="1">
        <v>41498</v>
      </c>
      <c r="B657" s="3">
        <v>43.301599000000003</v>
      </c>
      <c r="C657" s="11">
        <f t="shared" si="41"/>
        <v>-4.9092700355211271E-3</v>
      </c>
      <c r="D657" s="3">
        <v>76.669998000000007</v>
      </c>
      <c r="E657" s="58">
        <f t="shared" si="40"/>
        <v>10766.699979999999</v>
      </c>
      <c r="F657" s="11">
        <f t="shared" si="42"/>
        <v>1.6721009980059958E-4</v>
      </c>
      <c r="G657" s="11">
        <f>B657/MAX($B$2:B657)-1</f>
        <v>-6.6719625318793385E-2</v>
      </c>
      <c r="H657" s="11">
        <f>E657/MAX($E$2:E657)-1</f>
        <v>-3.2496982504959249E-4</v>
      </c>
      <c r="K657" s="44">
        <f t="shared" si="39"/>
        <v>1.210155557818442E-2</v>
      </c>
    </row>
    <row r="658" spans="1:11" x14ac:dyDescent="0.25">
      <c r="A658" s="1">
        <v>41499</v>
      </c>
      <c r="B658" s="3">
        <v>43.152988000000001</v>
      </c>
      <c r="C658" s="11">
        <f t="shared" si="41"/>
        <v>-3.4319979731003117E-3</v>
      </c>
      <c r="D658" s="3">
        <v>77.099997999999999</v>
      </c>
      <c r="E658" s="58">
        <f t="shared" si="40"/>
        <v>10770.999980000001</v>
      </c>
      <c r="F658" s="11">
        <f t="shared" si="42"/>
        <v>3.9937956922628872E-4</v>
      </c>
      <c r="G658" s="11">
        <f>B658/MAX($B$2:B658)-1</f>
        <v>-6.9922641673033525E-2</v>
      </c>
      <c r="H658" s="11">
        <f>E658/MAX($E$2:E658)-1</f>
        <v>0</v>
      </c>
      <c r="K658" s="44">
        <f t="shared" si="39"/>
        <v>-3.3257113509610231E-3</v>
      </c>
    </row>
    <row r="659" spans="1:11" x14ac:dyDescent="0.25">
      <c r="A659" s="1">
        <v>41500</v>
      </c>
      <c r="B659" s="3">
        <v>42.595697000000001</v>
      </c>
      <c r="C659" s="11">
        <f t="shared" si="41"/>
        <v>-1.2914308506284647E-2</v>
      </c>
      <c r="D659" s="3">
        <v>76.809997999999993</v>
      </c>
      <c r="E659" s="58">
        <f t="shared" si="40"/>
        <v>10768.099979999999</v>
      </c>
      <c r="F659" s="11">
        <f t="shared" si="42"/>
        <v>-2.6924148225664139E-4</v>
      </c>
      <c r="G659" s="11">
        <f>B659/MAX($B$2:B659)-1</f>
        <v>-8.1933947613178293E-2</v>
      </c>
      <c r="H659" s="11">
        <f>E659/MAX($E$2:E659)-1</f>
        <v>-2.6924148225659916E-4</v>
      </c>
      <c r="K659" s="44">
        <f t="shared" si="39"/>
        <v>-3.2318843536789751E-2</v>
      </c>
    </row>
    <row r="660" spans="1:11" x14ac:dyDescent="0.25">
      <c r="A660" s="1">
        <v>41501</v>
      </c>
      <c r="B660" s="3">
        <v>42.056980000000003</v>
      </c>
      <c r="C660" s="11">
        <f t="shared" si="41"/>
        <v>-1.2647216454751246E-2</v>
      </c>
      <c r="D660" s="3">
        <v>75.510002</v>
      </c>
      <c r="E660" s="58">
        <f t="shared" si="40"/>
        <v>10755.10002</v>
      </c>
      <c r="F660" s="11">
        <f t="shared" si="42"/>
        <v>-1.2072659080194753E-3</v>
      </c>
      <c r="G660" s="11">
        <f>B660/MAX($B$2:B660)-1</f>
        <v>-9.3544927697473357E-2</v>
      </c>
      <c r="H660" s="11">
        <f>E660/MAX($E$2:E660)-1</f>
        <v>-1.4761823442135391E-3</v>
      </c>
      <c r="K660" s="44">
        <f t="shared" si="39"/>
        <v>5.2500572523810476E-2</v>
      </c>
    </row>
    <row r="661" spans="1:11" x14ac:dyDescent="0.25">
      <c r="A661" s="1">
        <v>41502</v>
      </c>
      <c r="B661" s="3">
        <v>41.639014000000003</v>
      </c>
      <c r="C661" s="11">
        <f t="shared" si="41"/>
        <v>-9.9380887548273754E-3</v>
      </c>
      <c r="D661" s="3">
        <v>75.480002999999996</v>
      </c>
      <c r="E661" s="58">
        <f t="shared" si="40"/>
        <v>10754.80003</v>
      </c>
      <c r="F661" s="11">
        <f t="shared" si="42"/>
        <v>-2.7892813589986959E-5</v>
      </c>
      <c r="G661" s="11">
        <f>B661/MAX($B$2:B661)-1</f>
        <v>-0.1025533586582793</v>
      </c>
      <c r="H661" s="11">
        <f>E661/MAX($E$2:E661)-1</f>
        <v>-1.5040339829246463E-3</v>
      </c>
      <c r="K661" s="44">
        <f t="shared" si="39"/>
        <v>0.32455462685165343</v>
      </c>
    </row>
    <row r="662" spans="1:11" x14ac:dyDescent="0.25">
      <c r="A662" s="1">
        <v>41505</v>
      </c>
      <c r="B662" s="3">
        <v>41.982675999999998</v>
      </c>
      <c r="C662" s="11">
        <f t="shared" si="41"/>
        <v>8.2533654615355393E-3</v>
      </c>
      <c r="D662" s="3">
        <v>75.349997999999999</v>
      </c>
      <c r="E662" s="58">
        <f t="shared" si="40"/>
        <v>10753.499980000001</v>
      </c>
      <c r="F662" s="11">
        <f t="shared" si="42"/>
        <v>-1.2088090865226699E-4</v>
      </c>
      <c r="G662" s="11">
        <f>B662/MAX($B$2:B662)-1</f>
        <v>-9.5146403545058544E-2</v>
      </c>
      <c r="H662" s="11">
        <f>E662/MAX($E$2:E662)-1</f>
        <v>-1.6247330825823747E-3</v>
      </c>
      <c r="K662" s="44">
        <f t="shared" si="39"/>
        <v>0.3454474974697288</v>
      </c>
    </row>
    <row r="663" spans="1:11" x14ac:dyDescent="0.25">
      <c r="A663" s="1">
        <v>41506</v>
      </c>
      <c r="B663" s="3">
        <v>42.335628999999997</v>
      </c>
      <c r="C663" s="11">
        <f t="shared" si="41"/>
        <v>8.4071105900919568E-3</v>
      </c>
      <c r="D663" s="3">
        <v>75.680000000000007</v>
      </c>
      <c r="E663" s="58">
        <f t="shared" si="40"/>
        <v>10756.8</v>
      </c>
      <c r="F663" s="11">
        <f t="shared" si="42"/>
        <v>3.068786912294919E-4</v>
      </c>
      <c r="G663" s="11">
        <f>B663/MAX($B$2:B663)-1</f>
        <v>-8.7539199291819414E-2</v>
      </c>
      <c r="H663" s="11">
        <f>E663/MAX($E$2:E663)-1</f>
        <v>-1.3183529873148636E-3</v>
      </c>
      <c r="K663" s="44">
        <f t="shared" ref="K663:K726" si="43">CORREL(C644:C662,F644:F662)</f>
        <v>0.32178664839331506</v>
      </c>
    </row>
    <row r="664" spans="1:11" x14ac:dyDescent="0.25">
      <c r="A664" s="1">
        <v>41507</v>
      </c>
      <c r="B664" s="3">
        <v>41.945521999999997</v>
      </c>
      <c r="C664" s="11">
        <f t="shared" si="41"/>
        <v>-9.2146262903050388E-3</v>
      </c>
      <c r="D664" s="3">
        <v>75.419998000000007</v>
      </c>
      <c r="E664" s="58">
        <f t="shared" si="40"/>
        <v>10754.199979999999</v>
      </c>
      <c r="F664" s="11">
        <f t="shared" si="42"/>
        <v>-2.4170943031383486E-4</v>
      </c>
      <c r="G664" s="11">
        <f>B664/MAX($B$2:B664)-1</f>
        <v>-9.5947184574897815E-2</v>
      </c>
      <c r="H664" s="11">
        <f>E664/MAX($E$2:E664)-1</f>
        <v>-1.5597437592791419E-3</v>
      </c>
      <c r="K664" s="44">
        <f t="shared" si="43"/>
        <v>0.52007811788380143</v>
      </c>
    </row>
    <row r="665" spans="1:11" x14ac:dyDescent="0.25">
      <c r="A665" s="1">
        <v>41508</v>
      </c>
      <c r="B665" s="3">
        <v>42.019829999999999</v>
      </c>
      <c r="C665" s="11">
        <f t="shared" si="41"/>
        <v>1.7715359460779162E-3</v>
      </c>
      <c r="D665" s="3">
        <v>76.160004000000001</v>
      </c>
      <c r="E665" s="58">
        <f t="shared" si="40"/>
        <v>10761.600039999999</v>
      </c>
      <c r="F665" s="11">
        <f t="shared" si="42"/>
        <v>6.8810883317793202E-4</v>
      </c>
      <c r="G665" s="11">
        <f>B665/MAX($B$2:B665)-1</f>
        <v>-9.4345622515219274E-2</v>
      </c>
      <c r="H665" s="11">
        <f>E665/MAX($E$2:E665)-1</f>
        <v>-8.7270819955953538E-4</v>
      </c>
      <c r="K665" s="44">
        <f t="shared" si="43"/>
        <v>0.57525134961778313</v>
      </c>
    </row>
    <row r="666" spans="1:11" x14ac:dyDescent="0.25">
      <c r="A666" s="1">
        <v>41509</v>
      </c>
      <c r="B666" s="3">
        <v>42.372779000000001</v>
      </c>
      <c r="C666" s="11">
        <f t="shared" si="41"/>
        <v>8.3995818164900333E-3</v>
      </c>
      <c r="D666" s="3">
        <v>76.669998000000007</v>
      </c>
      <c r="E666" s="58">
        <f t="shared" si="40"/>
        <v>10766.699979999999</v>
      </c>
      <c r="F666" s="11">
        <f t="shared" si="42"/>
        <v>4.7390164855077264E-4</v>
      </c>
      <c r="G666" s="11">
        <f>B666/MAX($B$2:B666)-1</f>
        <v>-8.6738504474073497E-2</v>
      </c>
      <c r="H666" s="11">
        <f>E666/MAX($E$2:E666)-1</f>
        <v>-3.9922012886317582E-4</v>
      </c>
      <c r="K666" s="44">
        <f t="shared" si="43"/>
        <v>0.55191400958221937</v>
      </c>
    </row>
    <row r="667" spans="1:11" x14ac:dyDescent="0.25">
      <c r="A667" s="1">
        <v>41512</v>
      </c>
      <c r="B667" s="3">
        <v>42.094133999999997</v>
      </c>
      <c r="C667" s="11">
        <f t="shared" si="41"/>
        <v>-6.5760378850772206E-3</v>
      </c>
      <c r="D667" s="3">
        <v>76.709998999999996</v>
      </c>
      <c r="E667" s="58">
        <f t="shared" si="40"/>
        <v>10767.099990000001</v>
      </c>
      <c r="F667" s="11">
        <f t="shared" si="42"/>
        <v>3.7152516624801742E-5</v>
      </c>
      <c r="G667" s="11">
        <f>B667/MAX($B$2:B667)-1</f>
        <v>-9.2744146667634308E-2</v>
      </c>
      <c r="H667" s="11">
        <f>E667/MAX($E$2:E667)-1</f>
        <v>-3.6208244427082814E-4</v>
      </c>
      <c r="K667" s="44">
        <f t="shared" si="43"/>
        <v>0.60284482313374466</v>
      </c>
    </row>
    <row r="668" spans="1:11" x14ac:dyDescent="0.25">
      <c r="A668" s="1">
        <v>41513</v>
      </c>
      <c r="B668" s="3">
        <v>42.131287</v>
      </c>
      <c r="C668" s="11">
        <f t="shared" si="41"/>
        <v>8.8261704112985303E-4</v>
      </c>
      <c r="D668" s="3">
        <v>75.139999000000003</v>
      </c>
      <c r="E668" s="58">
        <f t="shared" si="40"/>
        <v>10751.39999</v>
      </c>
      <c r="F668" s="11">
        <f t="shared" si="42"/>
        <v>-1.4581456487431327E-3</v>
      </c>
      <c r="G668" s="11">
        <f>B668/MAX($B$2:B668)-1</f>
        <v>-9.1943387190818293E-2</v>
      </c>
      <c r="H668" s="11">
        <f>E668/MAX($E$2:E668)-1</f>
        <v>-1.8197001240733979E-3</v>
      </c>
      <c r="K668" s="44">
        <f t="shared" si="43"/>
        <v>0.6474271234219261</v>
      </c>
    </row>
    <row r="669" spans="1:11" x14ac:dyDescent="0.25">
      <c r="A669" s="1">
        <v>41514</v>
      </c>
      <c r="B669" s="3">
        <v>41.704031000000001</v>
      </c>
      <c r="C669" s="11">
        <f t="shared" si="41"/>
        <v>-1.014106215174485E-2</v>
      </c>
      <c r="D669" s="3">
        <v>75.430000000000007</v>
      </c>
      <c r="E669" s="58">
        <f t="shared" si="40"/>
        <v>10754.3</v>
      </c>
      <c r="F669" s="11">
        <f t="shared" si="42"/>
        <v>2.6973324429346098E-4</v>
      </c>
      <c r="G669" s="11">
        <f>B669/MAX($B$2:B669)-1</f>
        <v>-0.10115204573861913</v>
      </c>
      <c r="H669" s="11">
        <f>E669/MAX($E$2:E669)-1</f>
        <v>-1.5504577133980124E-3</v>
      </c>
      <c r="K669" s="44">
        <f t="shared" si="43"/>
        <v>0.47006403754987097</v>
      </c>
    </row>
    <row r="670" spans="1:11" x14ac:dyDescent="0.25">
      <c r="A670" s="1">
        <v>41515</v>
      </c>
      <c r="B670" s="3">
        <v>41.416094999999999</v>
      </c>
      <c r="C670" s="11">
        <f t="shared" si="41"/>
        <v>-6.9042726349403004E-3</v>
      </c>
      <c r="D670" s="3">
        <v>75.959998999999996</v>
      </c>
      <c r="E670" s="58">
        <f t="shared" si="40"/>
        <v>10759.599990000001</v>
      </c>
      <c r="F670" s="11">
        <f t="shared" si="42"/>
        <v>4.9282519550331906E-4</v>
      </c>
      <c r="G670" s="11">
        <f>B670/MAX($B$2:B670)-1</f>
        <v>-0.1073579370721981</v>
      </c>
      <c r="H670" s="11">
        <f>E670/MAX($E$2:E670)-1</f>
        <v>-1.0583966225204966E-3</v>
      </c>
      <c r="K670" s="44">
        <f t="shared" si="43"/>
        <v>0.33561856800400552</v>
      </c>
    </row>
    <row r="671" spans="1:11" x14ac:dyDescent="0.25">
      <c r="A671" s="1">
        <v>41516</v>
      </c>
      <c r="B671" s="3">
        <v>41.573993000000002</v>
      </c>
      <c r="C671" s="11">
        <f t="shared" si="41"/>
        <v>3.8124791823083027E-3</v>
      </c>
      <c r="D671" s="3">
        <v>75.470000999999996</v>
      </c>
      <c r="E671" s="58">
        <f t="shared" si="40"/>
        <v>10754.70001</v>
      </c>
      <c r="F671" s="11">
        <f t="shared" si="42"/>
        <v>-4.5540540582867349E-4</v>
      </c>
      <c r="G671" s="11">
        <f>B671/MAX($B$2:B671)-1</f>
        <v>-0.10395475779003305</v>
      </c>
      <c r="H671" s="11">
        <f>E671/MAX($E$2:E671)-1</f>
        <v>-1.5133200288057758E-3</v>
      </c>
      <c r="K671" s="44">
        <f t="shared" si="43"/>
        <v>0.26382785852636326</v>
      </c>
    </row>
    <row r="672" spans="1:11" x14ac:dyDescent="0.25">
      <c r="A672" s="1">
        <v>41520</v>
      </c>
      <c r="B672" s="3">
        <v>41.425381999999999</v>
      </c>
      <c r="C672" s="11">
        <f t="shared" si="41"/>
        <v>-3.5746145432795566E-3</v>
      </c>
      <c r="D672" s="3">
        <v>75.900002000000001</v>
      </c>
      <c r="E672" s="58">
        <f t="shared" si="40"/>
        <v>10759.000019999999</v>
      </c>
      <c r="F672" s="11">
        <f t="shared" si="42"/>
        <v>3.998261221606143E-4</v>
      </c>
      <c r="G672" s="11">
        <f>B672/MAX($B$2:B672)-1</f>
        <v>-0.1071577741442733</v>
      </c>
      <c r="H672" s="11">
        <f>E672/MAX($E$2:E672)-1</f>
        <v>-1.1140989715238137E-3</v>
      </c>
      <c r="K672" s="44">
        <f t="shared" si="43"/>
        <v>0.20972807409952277</v>
      </c>
    </row>
    <row r="673" spans="1:11" x14ac:dyDescent="0.25">
      <c r="A673" s="1">
        <v>41521</v>
      </c>
      <c r="B673" s="3">
        <v>42.029116000000002</v>
      </c>
      <c r="C673" s="11">
        <f t="shared" si="41"/>
        <v>1.4574011653048918E-2</v>
      </c>
      <c r="D673" s="3">
        <v>76.709998999999996</v>
      </c>
      <c r="E673" s="58">
        <f t="shared" si="40"/>
        <v>10767.099990000001</v>
      </c>
      <c r="F673" s="11">
        <f t="shared" si="42"/>
        <v>7.5285528254893735E-4</v>
      </c>
      <c r="G673" s="11">
        <f>B673/MAX($B$2:B673)-1</f>
        <v>-9.4145481140317733E-2</v>
      </c>
      <c r="H673" s="11">
        <f>E673/MAX($E$2:E673)-1</f>
        <v>-3.6208244427082814E-4</v>
      </c>
      <c r="K673" s="44">
        <f t="shared" si="43"/>
        <v>0.18598384053013906</v>
      </c>
    </row>
    <row r="674" spans="1:11" x14ac:dyDescent="0.25">
      <c r="A674" s="1">
        <v>41522</v>
      </c>
      <c r="B674" s="3">
        <v>41.434671999999999</v>
      </c>
      <c r="C674" s="11">
        <f t="shared" si="41"/>
        <v>-1.4143623672694016E-2</v>
      </c>
      <c r="D674" s="3">
        <v>76.839995999999999</v>
      </c>
      <c r="E674" s="58">
        <f t="shared" si="40"/>
        <v>10768.399960000001</v>
      </c>
      <c r="F674" s="11">
        <f t="shared" si="42"/>
        <v>1.2073538847111888E-4</v>
      </c>
      <c r="G674" s="11">
        <f>B674/MAX($B$2:B674)-1</f>
        <v>-0.1069575465572784</v>
      </c>
      <c r="H674" s="11">
        <f>E674/MAX($E$2:E674)-1</f>
        <v>-2.4139077196427827E-4</v>
      </c>
      <c r="K674" s="44">
        <f t="shared" si="43"/>
        <v>0.31614039336865346</v>
      </c>
    </row>
    <row r="675" spans="1:11" x14ac:dyDescent="0.25">
      <c r="A675" s="1">
        <v>41523</v>
      </c>
      <c r="B675" s="3">
        <v>41.304637999999997</v>
      </c>
      <c r="C675" s="11">
        <f t="shared" si="41"/>
        <v>-3.1382895947626179E-3</v>
      </c>
      <c r="D675" s="3">
        <v>76.930000000000007</v>
      </c>
      <c r="E675" s="58">
        <f t="shared" si="40"/>
        <v>10769.3</v>
      </c>
      <c r="F675" s="11">
        <f t="shared" si="42"/>
        <v>8.3581590890186957E-5</v>
      </c>
      <c r="G675" s="11">
        <f>B675/MAX($B$2:B675)-1</f>
        <v>-0.10976017239659897</v>
      </c>
      <c r="H675" s="11">
        <f>E675/MAX($E$2:E675)-1</f>
        <v>-1.5782935689889754E-4</v>
      </c>
      <c r="K675" s="44">
        <f t="shared" si="43"/>
        <v>0.29176202054647021</v>
      </c>
    </row>
    <row r="676" spans="1:11" x14ac:dyDescent="0.25">
      <c r="A676" s="1">
        <v>41526</v>
      </c>
      <c r="B676" s="3">
        <v>41.406809000000003</v>
      </c>
      <c r="C676" s="11">
        <f t="shared" si="41"/>
        <v>2.4735963065456615E-3</v>
      </c>
      <c r="D676" s="3">
        <v>77.830001999999993</v>
      </c>
      <c r="E676" s="58">
        <f t="shared" si="40"/>
        <v>10778.300020000001</v>
      </c>
      <c r="F676" s="11">
        <f t="shared" si="42"/>
        <v>8.3571077043088351E-4</v>
      </c>
      <c r="G676" s="11">
        <f>B676/MAX($B$2:B676)-1</f>
        <v>-0.10755807844709941</v>
      </c>
      <c r="H676" s="11">
        <f>E676/MAX($E$2:E676)-1</f>
        <v>0</v>
      </c>
      <c r="K676" s="44">
        <f t="shared" si="43"/>
        <v>0.28915243568647475</v>
      </c>
    </row>
    <row r="677" spans="1:11" x14ac:dyDescent="0.25">
      <c r="A677" s="1">
        <v>41527</v>
      </c>
      <c r="B677" s="3">
        <v>41.369655000000002</v>
      </c>
      <c r="C677" s="11">
        <f t="shared" si="41"/>
        <v>-8.9729203716231831E-4</v>
      </c>
      <c r="D677" s="3">
        <v>78.209998999999996</v>
      </c>
      <c r="E677" s="58">
        <f t="shared" si="40"/>
        <v>10782.099990000001</v>
      </c>
      <c r="F677" s="11">
        <f t="shared" si="42"/>
        <v>3.5255745274754657E-4</v>
      </c>
      <c r="G677" s="11">
        <f>B677/MAX($B$2:B677)-1</f>
        <v>-0.10835885947693868</v>
      </c>
      <c r="H677" s="11">
        <f>E677/MAX($E$2:E677)-1</f>
        <v>0</v>
      </c>
      <c r="K677" s="44">
        <f t="shared" si="43"/>
        <v>0.31972878532812105</v>
      </c>
    </row>
    <row r="678" spans="1:11" x14ac:dyDescent="0.25">
      <c r="A678" s="1">
        <v>41528</v>
      </c>
      <c r="B678" s="3">
        <v>41.156027000000002</v>
      </c>
      <c r="C678" s="11">
        <f t="shared" si="41"/>
        <v>-5.1638815938880788E-3</v>
      </c>
      <c r="D678" s="3">
        <v>78.059997999999993</v>
      </c>
      <c r="E678" s="58">
        <f t="shared" si="40"/>
        <v>10780.599979999999</v>
      </c>
      <c r="F678" s="11">
        <f t="shared" si="42"/>
        <v>-1.3912039411550351E-4</v>
      </c>
      <c r="G678" s="11">
        <f>B678/MAX($B$2:B678)-1</f>
        <v>-0.11296318875083911</v>
      </c>
      <c r="H678" s="11">
        <f>E678/MAX($E$2:E678)-1</f>
        <v>-1.3912039411545507E-4</v>
      </c>
      <c r="K678" s="44">
        <f t="shared" si="43"/>
        <v>0.32920845993088071</v>
      </c>
    </row>
    <row r="679" spans="1:11" x14ac:dyDescent="0.25">
      <c r="A679" s="1">
        <v>41529</v>
      </c>
      <c r="B679" s="3">
        <v>41.746245000000002</v>
      </c>
      <c r="C679" s="11">
        <f t="shared" si="41"/>
        <v>1.4340985829365894E-2</v>
      </c>
      <c r="D679" s="3">
        <v>78.010002</v>
      </c>
      <c r="E679" s="58">
        <f t="shared" si="40"/>
        <v>10780.10002</v>
      </c>
      <c r="F679" s="11">
        <f t="shared" si="42"/>
        <v>-4.6375897531372048E-5</v>
      </c>
      <c r="G679" s="11">
        <f>B679/MAX($B$2:B679)-1</f>
        <v>-0.1002422064105889</v>
      </c>
      <c r="H679" s="11">
        <f>E679/MAX($E$2:E679)-1</f>
        <v>-1.8548983981370171E-4</v>
      </c>
      <c r="K679" s="44">
        <f t="shared" si="43"/>
        <v>0.31223293985048822</v>
      </c>
    </row>
    <row r="680" spans="1:11" x14ac:dyDescent="0.25">
      <c r="A680" s="1">
        <v>41530</v>
      </c>
      <c r="B680" s="3">
        <v>42.074142999999999</v>
      </c>
      <c r="C680" s="11">
        <f t="shared" si="41"/>
        <v>7.8545507506123623E-3</v>
      </c>
      <c r="D680" s="3">
        <v>78.059997999999993</v>
      </c>
      <c r="E680" s="58">
        <f t="shared" si="40"/>
        <v>10780.599979999999</v>
      </c>
      <c r="F680" s="11">
        <f t="shared" si="42"/>
        <v>4.6378048354990261E-5</v>
      </c>
      <c r="G680" s="11">
        <f>B680/MAX($B$2:B680)-1</f>
        <v>-9.3175013157581921E-2</v>
      </c>
      <c r="H680" s="11">
        <f>E680/MAX($E$2:E680)-1</f>
        <v>-1.3912039411545507E-4</v>
      </c>
      <c r="K680" s="44">
        <f t="shared" si="43"/>
        <v>0.12850040758756517</v>
      </c>
    </row>
    <row r="681" spans="1:11" x14ac:dyDescent="0.25">
      <c r="A681" s="1">
        <v>41533</v>
      </c>
      <c r="B681" s="3">
        <v>42.280251999999997</v>
      </c>
      <c r="C681" s="11">
        <f t="shared" si="41"/>
        <v>4.8987094044909696E-3</v>
      </c>
      <c r="D681" s="3">
        <v>77.849997999999999</v>
      </c>
      <c r="E681" s="58">
        <f t="shared" si="40"/>
        <v>10778.499980000001</v>
      </c>
      <c r="F681" s="11">
        <f t="shared" si="42"/>
        <v>-1.9479435318019703E-4</v>
      </c>
      <c r="G681" s="11">
        <f>B681/MAX($B$2:B681)-1</f>
        <v>-8.8732741066309573E-2</v>
      </c>
      <c r="H681" s="11">
        <f>E681/MAX($E$2:E681)-1</f>
        <v>-3.3388764742847687E-4</v>
      </c>
      <c r="K681" s="44">
        <f t="shared" si="43"/>
        <v>0.10318386058663358</v>
      </c>
    </row>
    <row r="682" spans="1:11" x14ac:dyDescent="0.25">
      <c r="A682" s="1">
        <v>41534</v>
      </c>
      <c r="B682" s="3">
        <v>42.645625000000003</v>
      </c>
      <c r="C682" s="11">
        <f t="shared" si="41"/>
        <v>8.6416939993641789E-3</v>
      </c>
      <c r="D682" s="3">
        <v>78.370002999999997</v>
      </c>
      <c r="E682" s="58">
        <f t="shared" si="40"/>
        <v>10783.70003</v>
      </c>
      <c r="F682" s="11">
        <f t="shared" si="42"/>
        <v>4.8244653798287286E-4</v>
      </c>
      <c r="G682" s="11">
        <f>B682/MAX($B$2:B682)-1</f>
        <v>-8.0857848262965271E-2</v>
      </c>
      <c r="H682" s="11">
        <f>E682/MAX($E$2:E682)-1</f>
        <v>0</v>
      </c>
      <c r="K682" s="44">
        <f t="shared" si="43"/>
        <v>0.11100347120881104</v>
      </c>
    </row>
    <row r="683" spans="1:11" x14ac:dyDescent="0.25">
      <c r="A683" s="1">
        <v>41535</v>
      </c>
      <c r="B683" s="3">
        <v>43.179631000000001</v>
      </c>
      <c r="C683" s="11">
        <f t="shared" si="41"/>
        <v>1.2521940996292068E-2</v>
      </c>
      <c r="D683" s="3">
        <v>79.309997999999993</v>
      </c>
      <c r="E683" s="58">
        <f t="shared" si="40"/>
        <v>10793.099979999999</v>
      </c>
      <c r="F683" s="11">
        <f t="shared" si="42"/>
        <v>8.7168133143991774E-4</v>
      </c>
      <c r="G683" s="11">
        <f>B683/MAX($B$2:B683)-1</f>
        <v>-6.9348404471709202E-2</v>
      </c>
      <c r="H683" s="11">
        <f>E683/MAX($E$2:E683)-1</f>
        <v>0</v>
      </c>
      <c r="K683" s="44">
        <f t="shared" si="43"/>
        <v>0.12908938205805154</v>
      </c>
    </row>
    <row r="684" spans="1:11" x14ac:dyDescent="0.25">
      <c r="A684" s="1">
        <v>41536</v>
      </c>
      <c r="B684" s="3">
        <v>42.898575999999998</v>
      </c>
      <c r="C684" s="11">
        <f t="shared" si="41"/>
        <v>-6.5089717881100474E-3</v>
      </c>
      <c r="D684" s="3">
        <v>79.5</v>
      </c>
      <c r="E684" s="58">
        <f t="shared" si="40"/>
        <v>10795</v>
      </c>
      <c r="F684" s="11">
        <f t="shared" si="42"/>
        <v>1.7604024826247834E-4</v>
      </c>
      <c r="G684" s="11">
        <f>B684/MAX($B$2:B684)-1</f>
        <v>-7.5405989451562405E-2</v>
      </c>
      <c r="H684" s="11">
        <f>E684/MAX($E$2:E684)-1</f>
        <v>0</v>
      </c>
      <c r="K684" s="44">
        <f t="shared" si="43"/>
        <v>0.17412365051047271</v>
      </c>
    </row>
    <row r="685" spans="1:11" x14ac:dyDescent="0.25">
      <c r="A685" s="1">
        <v>41537</v>
      </c>
      <c r="B685" s="3">
        <v>42.711204000000002</v>
      </c>
      <c r="C685" s="11">
        <f t="shared" si="41"/>
        <v>-4.3677906697881146E-3</v>
      </c>
      <c r="D685" s="3">
        <v>78.989998</v>
      </c>
      <c r="E685" s="58">
        <f t="shared" si="40"/>
        <v>10789.89998</v>
      </c>
      <c r="F685" s="11">
        <f t="shared" si="42"/>
        <v>-4.7244279759146445E-4</v>
      </c>
      <c r="G685" s="11">
        <f>B685/MAX($B$2:B685)-1</f>
        <v>-7.9444422544177828E-2</v>
      </c>
      <c r="H685" s="11">
        <f>E685/MAX($E$2:E685)-1</f>
        <v>-4.724427975915102E-4</v>
      </c>
      <c r="K685" s="44">
        <f t="shared" si="43"/>
        <v>0.17162519136813617</v>
      </c>
    </row>
    <row r="686" spans="1:11" x14ac:dyDescent="0.25">
      <c r="A686" s="1">
        <v>41540</v>
      </c>
      <c r="B686" s="3">
        <v>42.430148000000003</v>
      </c>
      <c r="C686" s="11">
        <f t="shared" si="41"/>
        <v>-6.5803811103053783E-3</v>
      </c>
      <c r="D686" s="3">
        <v>78.830001999999993</v>
      </c>
      <c r="E686" s="58">
        <f t="shared" si="40"/>
        <v>10788.300020000001</v>
      </c>
      <c r="F686" s="11">
        <f t="shared" si="42"/>
        <v>-1.4828311689313317E-4</v>
      </c>
      <c r="G686" s="11">
        <f>B686/MAX($B$2:B686)-1</f>
        <v>-8.5502029077054398E-2</v>
      </c>
      <c r="H686" s="11">
        <f>E686/MAX($E$2:E686)-1</f>
        <v>-6.2065585919401922E-4</v>
      </c>
      <c r="K686" s="44">
        <f t="shared" si="43"/>
        <v>0.1767087369480588</v>
      </c>
    </row>
    <row r="687" spans="1:11" x14ac:dyDescent="0.25">
      <c r="A687" s="1">
        <v>41541</v>
      </c>
      <c r="B687" s="3">
        <v>42.411411000000001</v>
      </c>
      <c r="C687" s="11">
        <f t="shared" si="41"/>
        <v>-4.4159638566430539E-4</v>
      </c>
      <c r="D687" s="3">
        <v>78.830001999999993</v>
      </c>
      <c r="E687" s="58">
        <f t="shared" si="40"/>
        <v>10788.300020000001</v>
      </c>
      <c r="F687" s="11">
        <f t="shared" si="42"/>
        <v>0</v>
      </c>
      <c r="G687" s="11">
        <f>B687/MAX($B$2:B687)-1</f>
        <v>-8.5905868075711322E-2</v>
      </c>
      <c r="H687" s="11">
        <f>E687/MAX($E$2:E687)-1</f>
        <v>-6.2065585919401922E-4</v>
      </c>
      <c r="K687" s="44">
        <f t="shared" si="43"/>
        <v>0.19159880561676404</v>
      </c>
    </row>
    <row r="688" spans="1:11" x14ac:dyDescent="0.25">
      <c r="A688" s="1">
        <v>41542</v>
      </c>
      <c r="B688" s="3">
        <v>42.111618</v>
      </c>
      <c r="C688" s="11">
        <f t="shared" si="41"/>
        <v>-7.0686872455151531E-3</v>
      </c>
      <c r="D688" s="3">
        <v>78.559997999999993</v>
      </c>
      <c r="E688" s="58">
        <f t="shared" si="40"/>
        <v>10785.599979999999</v>
      </c>
      <c r="F688" s="11">
        <f t="shared" si="42"/>
        <v>-2.5027483431087747E-4</v>
      </c>
      <c r="G688" s="11">
        <f>B688/MAX($B$2:B688)-1</f>
        <v>-9.2367313607244816E-2</v>
      </c>
      <c r="H688" s="11">
        <f>E688/MAX($E$2:E688)-1</f>
        <v>-8.7077535896251668E-4</v>
      </c>
      <c r="K688" s="44">
        <f t="shared" si="43"/>
        <v>0.27901730024277216</v>
      </c>
    </row>
    <row r="689" spans="1:11" x14ac:dyDescent="0.25">
      <c r="A689" s="1">
        <v>41543</v>
      </c>
      <c r="B689" s="3">
        <v>42.224038999999998</v>
      </c>
      <c r="C689" s="11">
        <f t="shared" si="41"/>
        <v>2.6695958345746215E-3</v>
      </c>
      <c r="D689" s="3">
        <v>79.169998000000007</v>
      </c>
      <c r="E689" s="58">
        <f t="shared" si="40"/>
        <v>10791.699979999999</v>
      </c>
      <c r="F689" s="11">
        <f t="shared" si="42"/>
        <v>5.6556890773918397E-4</v>
      </c>
      <c r="G689" s="11">
        <f>B689/MAX($B$2:B689)-1</f>
        <v>-8.9944301168326857E-2</v>
      </c>
      <c r="H689" s="11">
        <f>E689/MAX($E$2:E689)-1</f>
        <v>-3.0569893469201137E-4</v>
      </c>
      <c r="K689" s="44">
        <f t="shared" si="43"/>
        <v>0.34827209090386879</v>
      </c>
    </row>
    <row r="690" spans="1:11" x14ac:dyDescent="0.25">
      <c r="A690" s="1">
        <v>41544</v>
      </c>
      <c r="B690" s="3">
        <v>42.139721999999999</v>
      </c>
      <c r="C690" s="11">
        <f t="shared" si="41"/>
        <v>-1.9968956546293133E-3</v>
      </c>
      <c r="D690" s="3">
        <v>79.069999999999993</v>
      </c>
      <c r="E690" s="58">
        <f t="shared" si="40"/>
        <v>10790.7</v>
      </c>
      <c r="F690" s="11">
        <f t="shared" si="42"/>
        <v>-9.2661953339318674E-5</v>
      </c>
      <c r="G690" s="11">
        <f>B690/MAX($B$2:B690)-1</f>
        <v>-9.1761587438794479E-2</v>
      </c>
      <c r="H690" s="11">
        <f>E690/MAX($E$2:E690)-1</f>
        <v>-3.9833256137089545E-4</v>
      </c>
      <c r="K690" s="44">
        <f t="shared" si="43"/>
        <v>0.41064837969426249</v>
      </c>
    </row>
    <row r="691" spans="1:11" x14ac:dyDescent="0.25">
      <c r="A691" s="1">
        <v>41547</v>
      </c>
      <c r="B691" s="3">
        <v>41.989826000000001</v>
      </c>
      <c r="C691" s="11">
        <f t="shared" si="41"/>
        <v>-3.5571188628154278E-3</v>
      </c>
      <c r="D691" s="3">
        <v>78.879997000000003</v>
      </c>
      <c r="E691" s="58">
        <f t="shared" si="40"/>
        <v>10788.79997</v>
      </c>
      <c r="F691" s="11">
        <f t="shared" si="42"/>
        <v>-1.7608032843102831E-4</v>
      </c>
      <c r="G691" s="11">
        <f>B691/MAX($B$2:B691)-1</f>
        <v>-9.4992299428049543E-2</v>
      </c>
      <c r="H691" s="11">
        <f>E691/MAX($E$2:E691)-1</f>
        <v>-5.7434275127377088E-4</v>
      </c>
      <c r="K691" s="44">
        <f t="shared" si="43"/>
        <v>0.48029425643400109</v>
      </c>
    </row>
    <row r="692" spans="1:11" x14ac:dyDescent="0.25">
      <c r="A692" s="1">
        <v>41548</v>
      </c>
      <c r="B692" s="3">
        <v>41.671295000000001</v>
      </c>
      <c r="C692" s="11">
        <f t="shared" si="41"/>
        <v>-7.5859090247242297E-3</v>
      </c>
      <c r="D692" s="3">
        <v>79.680000000000007</v>
      </c>
      <c r="E692" s="58">
        <f t="shared" si="40"/>
        <v>10796.8</v>
      </c>
      <c r="F692" s="11">
        <f t="shared" si="42"/>
        <v>7.4151249650050211E-4</v>
      </c>
      <c r="G692" s="11">
        <f>B692/MAX($B$2:B692)-1</f>
        <v>-0.10185760551126322</v>
      </c>
      <c r="H692" s="11">
        <f>E692/MAX($E$2:E692)-1</f>
        <v>0</v>
      </c>
      <c r="K692" s="44">
        <f t="shared" si="43"/>
        <v>0.51947517710732916</v>
      </c>
    </row>
    <row r="693" spans="1:11" x14ac:dyDescent="0.25">
      <c r="A693" s="1">
        <v>41549</v>
      </c>
      <c r="B693" s="3">
        <v>41.221604999999997</v>
      </c>
      <c r="C693" s="11">
        <f t="shared" si="41"/>
        <v>-1.079136129558738E-2</v>
      </c>
      <c r="D693" s="3">
        <v>79.650002000000001</v>
      </c>
      <c r="E693" s="58">
        <f t="shared" si="40"/>
        <v>10796.500019999999</v>
      </c>
      <c r="F693" s="11">
        <f t="shared" si="42"/>
        <v>-2.7784158269096183E-5</v>
      </c>
      <c r="G693" s="11">
        <f>B693/MAX($B$2:B693)-1</f>
        <v>-0.11154978458507514</v>
      </c>
      <c r="H693" s="11">
        <f>E693/MAX($E$2:E693)-1</f>
        <v>-2.7784158269095194E-5</v>
      </c>
      <c r="K693" s="44">
        <f t="shared" si="43"/>
        <v>0.30265359902235622</v>
      </c>
    </row>
    <row r="694" spans="1:11" x14ac:dyDescent="0.25">
      <c r="A694" s="1">
        <v>41550</v>
      </c>
      <c r="B694" s="3">
        <v>40.668861</v>
      </c>
      <c r="C694" s="11">
        <f t="shared" si="41"/>
        <v>-1.3409084871877188E-2</v>
      </c>
      <c r="D694" s="3">
        <v>78.720000999999996</v>
      </c>
      <c r="E694" s="58">
        <f t="shared" si="40"/>
        <v>10787.20001</v>
      </c>
      <c r="F694" s="11">
        <f t="shared" si="42"/>
        <v>-8.6139118999409032E-4</v>
      </c>
      <c r="G694" s="11">
        <f>B694/MAX($B$2:B694)-1</f>
        <v>-0.12346308892801139</v>
      </c>
      <c r="H694" s="11">
        <f>E694/MAX($E$2:E694)-1</f>
        <v>-8.8915141523404628E-4</v>
      </c>
      <c r="K694" s="44">
        <f t="shared" si="43"/>
        <v>0.34359170618403256</v>
      </c>
    </row>
    <row r="695" spans="1:11" x14ac:dyDescent="0.25">
      <c r="A695" s="1">
        <v>41551</v>
      </c>
      <c r="B695" s="3">
        <v>40.725073000000002</v>
      </c>
      <c r="C695" s="11">
        <f t="shared" si="41"/>
        <v>1.3821877135925236E-3</v>
      </c>
      <c r="D695" s="3">
        <v>79.400002000000001</v>
      </c>
      <c r="E695" s="58">
        <f t="shared" si="40"/>
        <v>10794.000019999999</v>
      </c>
      <c r="F695" s="11">
        <f t="shared" si="42"/>
        <v>6.3037766924644418E-4</v>
      </c>
      <c r="G695" s="11">
        <f>B695/MAX($B$2:B695)-1</f>
        <v>-0.12225155037901736</v>
      </c>
      <c r="H695" s="11">
        <f>E695/MAX($E$2:E695)-1</f>
        <v>-2.5933424718438403E-4</v>
      </c>
      <c r="K695" s="44">
        <f t="shared" si="43"/>
        <v>0.4709075273872862</v>
      </c>
    </row>
    <row r="696" spans="1:11" x14ac:dyDescent="0.25">
      <c r="A696" s="1">
        <v>41554</v>
      </c>
      <c r="B696" s="3">
        <v>40.640756000000003</v>
      </c>
      <c r="C696" s="11">
        <f t="shared" si="41"/>
        <v>-2.0703953065964705E-3</v>
      </c>
      <c r="D696" s="3">
        <v>78.739998</v>
      </c>
      <c r="E696" s="58">
        <f t="shared" si="40"/>
        <v>10787.39998</v>
      </c>
      <c r="F696" s="11">
        <f t="shared" si="42"/>
        <v>-6.1145451063278333E-4</v>
      </c>
      <c r="G696" s="11">
        <f>B696/MAX($B$2:B696)-1</f>
        <v>-0.12406883664948498</v>
      </c>
      <c r="H696" s="11">
        <f>E696/MAX($E$2:E696)-1</f>
        <v>-8.7063018672195458E-4</v>
      </c>
      <c r="K696" s="44">
        <f t="shared" si="43"/>
        <v>0.46920888938371214</v>
      </c>
    </row>
    <row r="697" spans="1:11" x14ac:dyDescent="0.25">
      <c r="A697" s="1">
        <v>41555</v>
      </c>
      <c r="B697" s="3">
        <v>40.725073000000002</v>
      </c>
      <c r="C697" s="11">
        <f t="shared" si="41"/>
        <v>2.0746907365600835E-3</v>
      </c>
      <c r="D697" s="3">
        <v>77.220000999999996</v>
      </c>
      <c r="E697" s="58">
        <f t="shared" si="40"/>
        <v>10772.20001</v>
      </c>
      <c r="F697" s="11">
        <f t="shared" si="42"/>
        <v>-1.4090485221814929E-3</v>
      </c>
      <c r="G697" s="11">
        <f>B697/MAX($B$2:B697)-1</f>
        <v>-0.12225155037901736</v>
      </c>
      <c r="H697" s="11">
        <f>E697/MAX($E$2:E697)-1</f>
        <v>-2.2784519487254462E-3</v>
      </c>
      <c r="K697" s="44">
        <f t="shared" si="43"/>
        <v>0.45938919156516567</v>
      </c>
    </row>
    <row r="698" spans="1:11" x14ac:dyDescent="0.25">
      <c r="A698" s="1">
        <v>41556</v>
      </c>
      <c r="B698" s="3">
        <v>40.874969999999998</v>
      </c>
      <c r="C698" s="11">
        <f t="shared" si="41"/>
        <v>3.6807054956045316E-3</v>
      </c>
      <c r="D698" s="3">
        <v>76.980002999999996</v>
      </c>
      <c r="E698" s="58">
        <f t="shared" si="40"/>
        <v>10769.80003</v>
      </c>
      <c r="F698" s="11">
        <f t="shared" si="42"/>
        <v>-2.2279385805798284E-4</v>
      </c>
      <c r="G698" s="11">
        <f>B698/MAX($B$2:B698)-1</f>
        <v>-0.11902081683673904</v>
      </c>
      <c r="H698" s="11">
        <f>E698/MAX($E$2:E698)-1</f>
        <v>-2.5007381816833929E-3</v>
      </c>
      <c r="K698" s="44">
        <f t="shared" si="43"/>
        <v>0.318120648087866</v>
      </c>
    </row>
    <row r="699" spans="1:11" x14ac:dyDescent="0.25">
      <c r="A699" s="1">
        <v>41557</v>
      </c>
      <c r="B699" s="3">
        <v>41.268447000000002</v>
      </c>
      <c r="C699" s="11">
        <f t="shared" si="41"/>
        <v>9.6263556890685015E-3</v>
      </c>
      <c r="D699" s="3">
        <v>78.610000999999997</v>
      </c>
      <c r="E699" s="58">
        <f t="shared" si="40"/>
        <v>10786.10001</v>
      </c>
      <c r="F699" s="11">
        <f t="shared" si="42"/>
        <v>1.5134895684780674E-3</v>
      </c>
      <c r="G699" s="11">
        <f>B699/MAX($B$2:B699)-1</f>
        <v>-0.11054019786494451</v>
      </c>
      <c r="H699" s="11">
        <f>E699/MAX($E$2:E699)-1</f>
        <v>-9.9103345435680446E-4</v>
      </c>
      <c r="K699" s="44">
        <f t="shared" si="43"/>
        <v>0.34296513191332056</v>
      </c>
    </row>
    <row r="700" spans="1:11" x14ac:dyDescent="0.25">
      <c r="A700" s="1">
        <v>41558</v>
      </c>
      <c r="B700" s="3">
        <v>41.146655000000003</v>
      </c>
      <c r="C700" s="11">
        <f t="shared" si="41"/>
        <v>-2.9512135506334714E-3</v>
      </c>
      <c r="D700" s="3">
        <v>79.230002999999996</v>
      </c>
      <c r="E700" s="58">
        <f t="shared" si="40"/>
        <v>10792.30003</v>
      </c>
      <c r="F700" s="11">
        <f t="shared" si="42"/>
        <v>5.7481573453352602E-4</v>
      </c>
      <c r="G700" s="11">
        <f>B700/MAX($B$2:B700)-1</f>
        <v>-0.11316518368574924</v>
      </c>
      <c r="H700" s="11">
        <f>E700/MAX($E$2:E700)-1</f>
        <v>-4.167873814462375E-4</v>
      </c>
      <c r="K700" s="44">
        <f t="shared" si="43"/>
        <v>0.46986462768865372</v>
      </c>
    </row>
    <row r="701" spans="1:11" x14ac:dyDescent="0.25">
      <c r="A701" s="1">
        <v>41561</v>
      </c>
      <c r="B701" s="3">
        <v>41.380868999999997</v>
      </c>
      <c r="C701" s="11">
        <f t="shared" si="41"/>
        <v>5.6921759496608984E-3</v>
      </c>
      <c r="D701" s="3">
        <v>79.790001000000004</v>
      </c>
      <c r="E701" s="58">
        <f t="shared" si="40"/>
        <v>10797.900009999999</v>
      </c>
      <c r="F701" s="11">
        <f t="shared" si="42"/>
        <v>5.188866121616756E-4</v>
      </c>
      <c r="G701" s="11">
        <f>B701/MAX($B$2:B701)-1</f>
        <v>-0.1081171638730033</v>
      </c>
      <c r="H701" s="11">
        <f>E701/MAX($E$2:E701)-1</f>
        <v>0</v>
      </c>
      <c r="K701" s="44">
        <f t="shared" si="43"/>
        <v>0.47939044983764334</v>
      </c>
    </row>
    <row r="702" spans="1:11" x14ac:dyDescent="0.25">
      <c r="A702" s="1">
        <v>41562</v>
      </c>
      <c r="B702" s="3">
        <v>41.015495999999999</v>
      </c>
      <c r="C702" s="11">
        <f t="shared" si="41"/>
        <v>-8.8295149142469248E-3</v>
      </c>
      <c r="D702" s="3">
        <v>79.480002999999996</v>
      </c>
      <c r="E702" s="58">
        <f t="shared" si="40"/>
        <v>10794.80003</v>
      </c>
      <c r="F702" s="11">
        <f t="shared" si="42"/>
        <v>-2.8709100817086102E-4</v>
      </c>
      <c r="G702" s="11">
        <f>B702/MAX($B$2:B702)-1</f>
        <v>-0.11599205667634749</v>
      </c>
      <c r="H702" s="11">
        <f>E702/MAX($E$2:E702)-1</f>
        <v>-2.8709100817081445E-4</v>
      </c>
      <c r="K702" s="44">
        <f t="shared" si="43"/>
        <v>0.48177040724498915</v>
      </c>
    </row>
    <row r="703" spans="1:11" x14ac:dyDescent="0.25">
      <c r="A703" s="1">
        <v>41563</v>
      </c>
      <c r="B703" s="3">
        <v>42.195934999999999</v>
      </c>
      <c r="C703" s="11">
        <f t="shared" si="41"/>
        <v>2.8780317565829262E-2</v>
      </c>
      <c r="D703" s="3">
        <v>80.379997000000003</v>
      </c>
      <c r="E703" s="58">
        <f t="shared" si="40"/>
        <v>10803.79997</v>
      </c>
      <c r="F703" s="11">
        <f t="shared" si="42"/>
        <v>8.3372920063251013E-4</v>
      </c>
      <c r="G703" s="11">
        <f>B703/MAX($B$2:B703)-1</f>
        <v>-9.0550027336777195E-2</v>
      </c>
      <c r="H703" s="11">
        <f>E703/MAX($E$2:E703)-1</f>
        <v>0</v>
      </c>
      <c r="K703" s="44">
        <f t="shared" si="43"/>
        <v>0.41982174988624632</v>
      </c>
    </row>
    <row r="704" spans="1:11" x14ac:dyDescent="0.25">
      <c r="A704" s="1">
        <v>41564</v>
      </c>
      <c r="B704" s="3">
        <v>42.186563999999997</v>
      </c>
      <c r="C704" s="11">
        <f t="shared" si="41"/>
        <v>-2.2208300396712557E-4</v>
      </c>
      <c r="D704" s="3">
        <v>80.839995999999999</v>
      </c>
      <c r="E704" s="58">
        <f t="shared" si="40"/>
        <v>10808.399960000001</v>
      </c>
      <c r="F704" s="11">
        <f t="shared" si="42"/>
        <v>4.2577519139320167E-4</v>
      </c>
      <c r="G704" s="11">
        <f>B704/MAX($B$2:B704)-1</f>
        <v>-9.0752000718664072E-2</v>
      </c>
      <c r="H704" s="11">
        <f>E704/MAX($E$2:E704)-1</f>
        <v>0</v>
      </c>
      <c r="K704" s="44">
        <f t="shared" si="43"/>
        <v>0.48152921751293842</v>
      </c>
    </row>
    <row r="705" spans="1:11" x14ac:dyDescent="0.25">
      <c r="A705" s="1">
        <v>41565</v>
      </c>
      <c r="B705" s="3">
        <v>42.167827000000003</v>
      </c>
      <c r="C705" s="11">
        <f t="shared" si="41"/>
        <v>-4.4414615041875544E-4</v>
      </c>
      <c r="D705" s="3">
        <v>82.150002000000001</v>
      </c>
      <c r="E705" s="58">
        <f t="shared" si="40"/>
        <v>10821.500019999999</v>
      </c>
      <c r="F705" s="11">
        <f t="shared" si="42"/>
        <v>1.2120258362458718E-3</v>
      </c>
      <c r="G705" s="11">
        <f>B705/MAX($B$2:B705)-1</f>
        <v>-9.1155839717320775E-2</v>
      </c>
      <c r="H705" s="11">
        <f>E705/MAX($E$2:E705)-1</f>
        <v>0</v>
      </c>
      <c r="K705" s="44">
        <f t="shared" si="43"/>
        <v>0.47236845031630914</v>
      </c>
    </row>
    <row r="706" spans="1:11" x14ac:dyDescent="0.25">
      <c r="A706" s="1">
        <v>41568</v>
      </c>
      <c r="B706" s="3">
        <v>42.139721999999999</v>
      </c>
      <c r="C706" s="11">
        <f t="shared" si="41"/>
        <v>-6.6650339843225966E-4</v>
      </c>
      <c r="D706" s="3">
        <v>82.330001999999993</v>
      </c>
      <c r="E706" s="58">
        <f t="shared" si="40"/>
        <v>10823.300020000001</v>
      </c>
      <c r="F706" s="11">
        <f t="shared" si="42"/>
        <v>1.6633553543172211E-4</v>
      </c>
      <c r="G706" s="11">
        <f>B706/MAX($B$2:B706)-1</f>
        <v>-9.1761587438794479E-2</v>
      </c>
      <c r="H706" s="11">
        <f>E706/MAX($E$2:E706)-1</f>
        <v>0</v>
      </c>
      <c r="K706" s="44">
        <f t="shared" si="43"/>
        <v>0.43492398933010956</v>
      </c>
    </row>
    <row r="707" spans="1:11" x14ac:dyDescent="0.25">
      <c r="A707" s="1">
        <v>41569</v>
      </c>
      <c r="B707" s="3">
        <v>42.505094999999997</v>
      </c>
      <c r="C707" s="11">
        <f t="shared" si="41"/>
        <v>8.6705128239810934E-3</v>
      </c>
      <c r="D707" s="3">
        <v>82.449996999999996</v>
      </c>
      <c r="E707" s="58">
        <f t="shared" ref="E707:E770" si="44">10000+(10*D707)</f>
        <v>10824.499970000001</v>
      </c>
      <c r="F707" s="11">
        <f t="shared" si="42"/>
        <v>1.1086729535195603E-4</v>
      </c>
      <c r="G707" s="11">
        <f>B707/MAX($B$2:B707)-1</f>
        <v>-8.3886694635450287E-2</v>
      </c>
      <c r="H707" s="11">
        <f>E707/MAX($E$2:E707)-1</f>
        <v>0</v>
      </c>
      <c r="K707" s="44">
        <f t="shared" si="43"/>
        <v>0.43534340051858272</v>
      </c>
    </row>
    <row r="708" spans="1:11" x14ac:dyDescent="0.25">
      <c r="A708" s="1">
        <v>41570</v>
      </c>
      <c r="B708" s="3">
        <v>43.554375</v>
      </c>
      <c r="C708" s="11">
        <f t="shared" ref="C708:C771" si="45">(B708-B707)/B707</f>
        <v>2.4685981762892266E-2</v>
      </c>
      <c r="D708" s="3">
        <v>81.949996999999996</v>
      </c>
      <c r="E708" s="58">
        <f t="shared" si="44"/>
        <v>10819.499970000001</v>
      </c>
      <c r="F708" s="11">
        <f t="shared" ref="F708:F771" si="46">(E708-E707)/E707</f>
        <v>-4.6191510128481249E-4</v>
      </c>
      <c r="G708" s="11">
        <f>B708/MAX($B$2:B708)-1</f>
        <v>-6.1271538286478133E-2</v>
      </c>
      <c r="H708" s="11">
        <f>E708/MAX($E$2:E708)-1</f>
        <v>-4.6191510128479329E-4</v>
      </c>
      <c r="K708" s="44">
        <f t="shared" si="43"/>
        <v>0.40510818110916513</v>
      </c>
    </row>
    <row r="709" spans="1:11" x14ac:dyDescent="0.25">
      <c r="A709" s="1">
        <v>41571</v>
      </c>
      <c r="B709" s="3">
        <v>43.554375</v>
      </c>
      <c r="C709" s="11">
        <f t="shared" si="45"/>
        <v>0</v>
      </c>
      <c r="D709" s="3">
        <v>82.309997999999993</v>
      </c>
      <c r="E709" s="58">
        <f t="shared" si="44"/>
        <v>10823.099979999999</v>
      </c>
      <c r="F709" s="11">
        <f t="shared" si="46"/>
        <v>3.327334913794812E-4</v>
      </c>
      <c r="G709" s="11">
        <f>B709/MAX($B$2:B709)-1</f>
        <v>-6.1271538286478133E-2</v>
      </c>
      <c r="H709" s="11">
        <f>E709/MAX($E$2:E709)-1</f>
        <v>-1.2933530452974296E-4</v>
      </c>
      <c r="K709" s="44">
        <f t="shared" si="43"/>
        <v>0.23193669302491074</v>
      </c>
    </row>
    <row r="710" spans="1:11" x14ac:dyDescent="0.25">
      <c r="A710" s="1">
        <v>41572</v>
      </c>
      <c r="B710" s="3">
        <v>43.723005000000001</v>
      </c>
      <c r="C710" s="11">
        <f t="shared" si="45"/>
        <v>3.8717120840328963E-3</v>
      </c>
      <c r="D710" s="3">
        <v>82.900002000000001</v>
      </c>
      <c r="E710" s="58">
        <f t="shared" si="44"/>
        <v>10829.000019999999</v>
      </c>
      <c r="F710" s="11">
        <f t="shared" si="46"/>
        <v>5.4513401991140484E-4</v>
      </c>
      <c r="G710" s="11">
        <f>B710/MAX($B$2:B710)-1</f>
        <v>-5.7637051957636243E-2</v>
      </c>
      <c r="H710" s="11">
        <f>E710/MAX($E$2:E710)-1</f>
        <v>0</v>
      </c>
      <c r="K710" s="44">
        <f t="shared" si="43"/>
        <v>0.22403921293675666</v>
      </c>
    </row>
    <row r="711" spans="1:11" x14ac:dyDescent="0.25">
      <c r="A711" s="1">
        <v>41575</v>
      </c>
      <c r="B711" s="3">
        <v>44.509962999999999</v>
      </c>
      <c r="C711" s="11">
        <f t="shared" si="45"/>
        <v>1.7998717151302808E-2</v>
      </c>
      <c r="D711" s="3">
        <v>82.919998000000007</v>
      </c>
      <c r="E711" s="58">
        <f t="shared" si="44"/>
        <v>10829.199979999999</v>
      </c>
      <c r="F711" s="11">
        <f t="shared" si="46"/>
        <v>1.8465232212634081E-5</v>
      </c>
      <c r="G711" s="11">
        <f>B711/MAX($B$2:B711)-1</f>
        <v>-4.0675727801953943E-2</v>
      </c>
      <c r="H711" s="11">
        <f>E711/MAX($E$2:E711)-1</f>
        <v>0</v>
      </c>
      <c r="K711" s="44">
        <f t="shared" si="43"/>
        <v>0.21621879372129979</v>
      </c>
    </row>
    <row r="712" spans="1:11" x14ac:dyDescent="0.25">
      <c r="A712" s="1">
        <v>41576</v>
      </c>
      <c r="B712" s="3">
        <v>44.697335000000002</v>
      </c>
      <c r="C712" s="11">
        <f t="shared" si="45"/>
        <v>4.2096642497771435E-3</v>
      </c>
      <c r="D712" s="3">
        <v>83.059997999999993</v>
      </c>
      <c r="E712" s="58">
        <f t="shared" si="44"/>
        <v>10830.599979999999</v>
      </c>
      <c r="F712" s="11">
        <f t="shared" si="46"/>
        <v>1.2928009479788334E-4</v>
      </c>
      <c r="G712" s="11">
        <f>B712/MAX($B$2:B712)-1</f>
        <v>-3.6637294709338297E-2</v>
      </c>
      <c r="H712" s="11">
        <f>E712/MAX($E$2:E712)-1</f>
        <v>0</v>
      </c>
      <c r="K712" s="44">
        <f t="shared" si="43"/>
        <v>0.23852317767822268</v>
      </c>
    </row>
    <row r="713" spans="1:11" x14ac:dyDescent="0.25">
      <c r="A713" s="1">
        <v>41577</v>
      </c>
      <c r="B713" s="3">
        <v>44.472492000000003</v>
      </c>
      <c r="C713" s="11">
        <f t="shared" si="45"/>
        <v>-5.0303446503018557E-3</v>
      </c>
      <c r="D713" s="3">
        <v>82.980002999999996</v>
      </c>
      <c r="E713" s="58">
        <f t="shared" si="44"/>
        <v>10829.80003</v>
      </c>
      <c r="F713" s="11">
        <f t="shared" si="46"/>
        <v>-7.3860174087854783E-5</v>
      </c>
      <c r="G713" s="11">
        <f>B713/MAX($B$2:B713)-1</f>
        <v>-4.1483341140197472E-2</v>
      </c>
      <c r="H713" s="11">
        <f>E713/MAX($E$2:E713)-1</f>
        <v>-7.3860174087836405E-5</v>
      </c>
      <c r="K713" s="44">
        <f t="shared" si="43"/>
        <v>0.23078247221788248</v>
      </c>
    </row>
    <row r="714" spans="1:11" x14ac:dyDescent="0.25">
      <c r="A714" s="1">
        <v>41578</v>
      </c>
      <c r="B714" s="3">
        <v>44.360067000000001</v>
      </c>
      <c r="C714" s="11">
        <f t="shared" si="45"/>
        <v>-2.5279671757544365E-3</v>
      </c>
      <c r="D714" s="3">
        <v>82.790001000000004</v>
      </c>
      <c r="E714" s="58">
        <f t="shared" si="44"/>
        <v>10827.900009999999</v>
      </c>
      <c r="F714" s="11">
        <f t="shared" si="46"/>
        <v>-1.7544368268459614E-4</v>
      </c>
      <c r="G714" s="11">
        <f>B714/MAX($B$2:B714)-1</f>
        <v>-4.3906439791208896E-2</v>
      </c>
      <c r="H714" s="11">
        <f>E714/MAX($E$2:E714)-1</f>
        <v>-2.4929089847147701E-4</v>
      </c>
      <c r="K714" s="44">
        <f t="shared" si="43"/>
        <v>0.12129497855321743</v>
      </c>
    </row>
    <row r="715" spans="1:11" x14ac:dyDescent="0.25">
      <c r="A715" s="1">
        <v>41579</v>
      </c>
      <c r="B715" s="3">
        <v>44.435017000000002</v>
      </c>
      <c r="C715" s="11">
        <f t="shared" si="45"/>
        <v>1.6895826600081822E-3</v>
      </c>
      <c r="D715" s="3">
        <v>82.809997999999993</v>
      </c>
      <c r="E715" s="58">
        <f t="shared" si="44"/>
        <v>10828.099979999999</v>
      </c>
      <c r="F715" s="11">
        <f t="shared" si="46"/>
        <v>1.8468031641868338E-5</v>
      </c>
      <c r="G715" s="11">
        <f>B715/MAX($B$2:B715)-1</f>
        <v>-4.2291040690534687E-2</v>
      </c>
      <c r="H715" s="11">
        <f>E715/MAX($E$2:E715)-1</f>
        <v>-2.3082747074187893E-4</v>
      </c>
      <c r="K715" s="44">
        <f t="shared" si="43"/>
        <v>0.15488125362994953</v>
      </c>
    </row>
    <row r="716" spans="1:11" x14ac:dyDescent="0.25">
      <c r="A716" s="1">
        <v>41582</v>
      </c>
      <c r="B716" s="3">
        <v>44.200803000000001</v>
      </c>
      <c r="C716" s="11">
        <f t="shared" si="45"/>
        <v>-5.2709330571427812E-3</v>
      </c>
      <c r="D716" s="3">
        <v>82.93</v>
      </c>
      <c r="E716" s="58">
        <f t="shared" si="44"/>
        <v>10829.3</v>
      </c>
      <c r="F716" s="11">
        <f t="shared" si="46"/>
        <v>1.1082461394120065E-4</v>
      </c>
      <c r="G716" s="11">
        <f>B716/MAX($B$2:B716)-1</f>
        <v>-4.7339060503280739E-2</v>
      </c>
      <c r="H716" s="11">
        <f>E716/MAX($E$2:E716)-1</f>
        <v>-1.2002843816594222E-4</v>
      </c>
      <c r="K716" s="44">
        <f t="shared" si="43"/>
        <v>0.11942926831142342</v>
      </c>
    </row>
    <row r="717" spans="1:11" x14ac:dyDescent="0.25">
      <c r="A717" s="1">
        <v>41583</v>
      </c>
      <c r="B717" s="3">
        <v>44.294486999999997</v>
      </c>
      <c r="C717" s="11">
        <f t="shared" si="45"/>
        <v>2.1195090053001096E-3</v>
      </c>
      <c r="D717" s="3">
        <v>83.019997000000004</v>
      </c>
      <c r="E717" s="58">
        <f t="shared" si="44"/>
        <v>10830.19997</v>
      </c>
      <c r="F717" s="11">
        <f t="shared" si="46"/>
        <v>8.3105094512147062E-5</v>
      </c>
      <c r="G717" s="11">
        <f>B717/MAX($B$2:B717)-1</f>
        <v>-4.5319887063019704E-2</v>
      </c>
      <c r="H717" s="11">
        <f>E717/MAX($E$2:E717)-1</f>
        <v>-3.6933318628529221E-5</v>
      </c>
      <c r="K717" s="44">
        <f t="shared" si="43"/>
        <v>0.11528764783681164</v>
      </c>
    </row>
    <row r="718" spans="1:11" x14ac:dyDescent="0.25">
      <c r="A718" s="1">
        <v>41584</v>
      </c>
      <c r="B718" s="3">
        <v>44.744177000000001</v>
      </c>
      <c r="C718" s="11">
        <f t="shared" si="45"/>
        <v>1.0152279221565518E-2</v>
      </c>
      <c r="D718" s="3">
        <v>83</v>
      </c>
      <c r="E718" s="58">
        <f t="shared" si="44"/>
        <v>10830</v>
      </c>
      <c r="F718" s="11">
        <f t="shared" si="46"/>
        <v>-1.8464109670512988E-5</v>
      </c>
      <c r="G718" s="11">
        <f>B718/MAX($B$2:B718)-1</f>
        <v>-3.562770798920778E-2</v>
      </c>
      <c r="H718" s="11">
        <f>E718/MAX($E$2:E718)-1</f>
        <v>-5.5396746358238325E-5</v>
      </c>
      <c r="K718" s="44">
        <f t="shared" si="43"/>
        <v>0.1193108558619226</v>
      </c>
    </row>
    <row r="719" spans="1:11" x14ac:dyDescent="0.25">
      <c r="A719" s="1">
        <v>41585</v>
      </c>
      <c r="B719" s="3">
        <v>44.341332999999999</v>
      </c>
      <c r="C719" s="11">
        <f t="shared" si="45"/>
        <v>-9.0032720905784402E-3</v>
      </c>
      <c r="D719" s="3">
        <v>81.440002000000007</v>
      </c>
      <c r="E719" s="58">
        <f t="shared" si="44"/>
        <v>10814.400020000001</v>
      </c>
      <c r="F719" s="11">
        <f t="shared" si="46"/>
        <v>-1.440441366574243E-3</v>
      </c>
      <c r="G719" s="11">
        <f>B719/MAX($B$2:B719)-1</f>
        <v>-4.4310214130795722E-2</v>
      </c>
      <c r="H719" s="11">
        <f>E719/MAX($E$2:E719)-1</f>
        <v>-1.4957583171674171E-3</v>
      </c>
      <c r="K719" s="44">
        <f t="shared" si="43"/>
        <v>3.2060409909996077E-2</v>
      </c>
    </row>
    <row r="720" spans="1:11" x14ac:dyDescent="0.25">
      <c r="A720" s="1">
        <v>41586</v>
      </c>
      <c r="B720" s="3">
        <v>44.884706999999999</v>
      </c>
      <c r="C720" s="11">
        <f t="shared" si="45"/>
        <v>1.2254345172708273E-2</v>
      </c>
      <c r="D720" s="3">
        <v>82.540001000000004</v>
      </c>
      <c r="E720" s="58">
        <f t="shared" si="44"/>
        <v>10825.400009999999</v>
      </c>
      <c r="F720" s="11">
        <f t="shared" si="46"/>
        <v>1.0171613755414267E-3</v>
      </c>
      <c r="G720" s="11">
        <f>B720/MAX($B$2:B720)-1</f>
        <v>-3.2598861616722874E-2</v>
      </c>
      <c r="H720" s="11">
        <f>E720/MAX($E$2:E720)-1</f>
        <v>-4.8011836921335593E-4</v>
      </c>
      <c r="K720" s="44">
        <f t="shared" si="43"/>
        <v>0.26073852743478093</v>
      </c>
    </row>
    <row r="721" spans="1:11" x14ac:dyDescent="0.25">
      <c r="A721" s="1">
        <v>41589</v>
      </c>
      <c r="B721" s="3">
        <v>44.884706999999999</v>
      </c>
      <c r="C721" s="11">
        <f t="shared" si="45"/>
        <v>0</v>
      </c>
      <c r="D721" s="3">
        <v>82.410004000000001</v>
      </c>
      <c r="E721" s="58">
        <f t="shared" si="44"/>
        <v>10824.100039999999</v>
      </c>
      <c r="F721" s="11">
        <f t="shared" si="46"/>
        <v>-1.2008516995207369E-4</v>
      </c>
      <c r="G721" s="11">
        <f>B721/MAX($B$2:B721)-1</f>
        <v>-3.2598861616722874E-2</v>
      </c>
      <c r="H721" s="11">
        <f>E721/MAX($E$2:E721)-1</f>
        <v>-6.0014588406942515E-4</v>
      </c>
      <c r="K721" s="44">
        <f t="shared" si="43"/>
        <v>0.30333674305449632</v>
      </c>
    </row>
    <row r="722" spans="1:11" x14ac:dyDescent="0.25">
      <c r="A722" s="1">
        <v>41590</v>
      </c>
      <c r="B722" s="3">
        <v>44.912810999999998</v>
      </c>
      <c r="C722" s="11">
        <f t="shared" si="45"/>
        <v>6.2613753945188987E-4</v>
      </c>
      <c r="D722" s="3">
        <v>82.540001000000004</v>
      </c>
      <c r="E722" s="58">
        <f t="shared" si="44"/>
        <v>10825.400009999999</v>
      </c>
      <c r="F722" s="11">
        <f t="shared" si="46"/>
        <v>1.2009959213200604E-4</v>
      </c>
      <c r="G722" s="11">
        <f>B722/MAX($B$2:B722)-1</f>
        <v>-3.1993135448272647E-2</v>
      </c>
      <c r="H722" s="11">
        <f>E722/MAX($E$2:E722)-1</f>
        <v>-4.8011836921335593E-4</v>
      </c>
      <c r="K722" s="44">
        <f t="shared" si="43"/>
        <v>0.27550208471552157</v>
      </c>
    </row>
    <row r="723" spans="1:11" x14ac:dyDescent="0.25">
      <c r="A723" s="1">
        <v>41591</v>
      </c>
      <c r="B723" s="3">
        <v>45.100183000000001</v>
      </c>
      <c r="C723" s="11">
        <f t="shared" si="45"/>
        <v>4.1719054280526646E-3</v>
      </c>
      <c r="D723" s="3">
        <v>83.540001000000004</v>
      </c>
      <c r="E723" s="58">
        <f t="shared" si="44"/>
        <v>10835.400009999999</v>
      </c>
      <c r="F723" s="11">
        <f t="shared" si="46"/>
        <v>9.2375339394040561E-4</v>
      </c>
      <c r="G723" s="11">
        <f>B723/MAX($B$2:B723)-1</f>
        <v>-2.7954702355657002E-2</v>
      </c>
      <c r="H723" s="11">
        <f>E723/MAX($E$2:E723)-1</f>
        <v>0</v>
      </c>
      <c r="K723" s="44">
        <f t="shared" si="43"/>
        <v>0.13485090831692687</v>
      </c>
    </row>
    <row r="724" spans="1:11" x14ac:dyDescent="0.25">
      <c r="A724" s="1">
        <v>41592</v>
      </c>
      <c r="B724" s="3">
        <v>45.671664999999997</v>
      </c>
      <c r="C724" s="11">
        <f t="shared" si="45"/>
        <v>1.2671389825624345E-2</v>
      </c>
      <c r="D724" s="3">
        <v>83.800003000000004</v>
      </c>
      <c r="E724" s="58">
        <f t="shared" si="44"/>
        <v>10838.000029999999</v>
      </c>
      <c r="F724" s="11">
        <f t="shared" si="46"/>
        <v>2.3995606969750061E-4</v>
      </c>
      <c r="G724" s="11">
        <f>B724/MAX($B$2:B724)-1</f>
        <v>-1.5637537461040463E-2</v>
      </c>
      <c r="H724" s="11">
        <f>E724/MAX($E$2:E724)-1</f>
        <v>0</v>
      </c>
      <c r="K724" s="44">
        <f t="shared" si="43"/>
        <v>0.14927945209868074</v>
      </c>
    </row>
    <row r="725" spans="1:11" x14ac:dyDescent="0.25">
      <c r="A725" s="1">
        <v>41593</v>
      </c>
      <c r="B725" s="3">
        <v>45.493664000000003</v>
      </c>
      <c r="C725" s="11">
        <f t="shared" si="45"/>
        <v>-3.897405535795438E-3</v>
      </c>
      <c r="D725" s="3">
        <v>83.959998999999996</v>
      </c>
      <c r="E725" s="58">
        <f t="shared" si="44"/>
        <v>10839.599990000001</v>
      </c>
      <c r="F725" s="11">
        <f t="shared" si="46"/>
        <v>1.4762502265848161E-4</v>
      </c>
      <c r="G725" s="11">
        <f>B725/MAX($B$2:B725)-1</f>
        <v>-1.9473997171769009E-2</v>
      </c>
      <c r="H725" s="11">
        <f>E725/MAX($E$2:E725)-1</f>
        <v>0</v>
      </c>
      <c r="K725" s="44">
        <f t="shared" si="43"/>
        <v>0.24106637472704129</v>
      </c>
    </row>
    <row r="726" spans="1:11" x14ac:dyDescent="0.25">
      <c r="A726" s="1">
        <v>41596</v>
      </c>
      <c r="B726" s="3">
        <v>45.587347999999999</v>
      </c>
      <c r="C726" s="11">
        <f t="shared" si="45"/>
        <v>2.0592757707973597E-3</v>
      </c>
      <c r="D726" s="3">
        <v>83.139999000000003</v>
      </c>
      <c r="E726" s="58">
        <f t="shared" si="44"/>
        <v>10831.39999</v>
      </c>
      <c r="F726" s="11">
        <f t="shared" si="46"/>
        <v>-7.5648547986693069E-4</v>
      </c>
      <c r="G726" s="11">
        <f>B726/MAX($B$2:B726)-1</f>
        <v>-1.7454823731508085E-2</v>
      </c>
      <c r="H726" s="11">
        <f>E726/MAX($E$2:E726)-1</f>
        <v>-7.5648547986695291E-4</v>
      </c>
      <c r="K726" s="44">
        <f t="shared" si="43"/>
        <v>0.23566937279831973</v>
      </c>
    </row>
    <row r="727" spans="1:11" x14ac:dyDescent="0.25">
      <c r="A727" s="1">
        <v>41597</v>
      </c>
      <c r="B727" s="3">
        <v>45.390608999999998</v>
      </c>
      <c r="C727" s="11">
        <f t="shared" si="45"/>
        <v>-4.3156491577444004E-3</v>
      </c>
      <c r="D727" s="3">
        <v>82.900002000000001</v>
      </c>
      <c r="E727" s="58">
        <f t="shared" si="44"/>
        <v>10829.000019999999</v>
      </c>
      <c r="F727" s="11">
        <f t="shared" si="46"/>
        <v>-2.2157523516961301E-4</v>
      </c>
      <c r="G727" s="11">
        <f>B727/MAX($B$2:B727)-1</f>
        <v>-2.1695143993917032E-2</v>
      </c>
      <c r="H727" s="11">
        <f>E727/MAX($E$2:E727)-1</f>
        <v>-9.778930965884669E-4</v>
      </c>
      <c r="K727" s="44">
        <f t="shared" ref="K727:K790" si="47">CORREL(C708:C726,F708:F726)</f>
        <v>0.23710626367404197</v>
      </c>
    </row>
    <row r="728" spans="1:11" x14ac:dyDescent="0.25">
      <c r="A728" s="1">
        <v>41598</v>
      </c>
      <c r="B728" s="3">
        <v>45.353133999999997</v>
      </c>
      <c r="C728" s="11">
        <f t="shared" si="45"/>
        <v>-8.256113065149796E-4</v>
      </c>
      <c r="D728" s="3">
        <v>82.699996999999996</v>
      </c>
      <c r="E728" s="58">
        <f t="shared" si="44"/>
        <v>10826.999970000001</v>
      </c>
      <c r="F728" s="11">
        <f t="shared" si="46"/>
        <v>-1.8469387720979402E-4</v>
      </c>
      <c r="G728" s="11">
        <f>B728/MAX($B$2:B728)-1</f>
        <v>-2.2502843544254136E-2</v>
      </c>
      <c r="H728" s="11">
        <f>E728/MAX($E$2:E728)-1</f>
        <v>-1.1624063629307457E-3</v>
      </c>
      <c r="K728" s="44">
        <f t="shared" si="47"/>
        <v>0.48336459393783732</v>
      </c>
    </row>
    <row r="729" spans="1:11" x14ac:dyDescent="0.25">
      <c r="A729" s="1">
        <v>41599</v>
      </c>
      <c r="B729" s="3">
        <v>46.065142000000002</v>
      </c>
      <c r="C729" s="11">
        <f t="shared" si="45"/>
        <v>1.5699201735430334E-2</v>
      </c>
      <c r="D729" s="3">
        <v>83.540001000000004</v>
      </c>
      <c r="E729" s="58">
        <f t="shared" si="44"/>
        <v>10835.400009999999</v>
      </c>
      <c r="F729" s="11">
        <f t="shared" si="46"/>
        <v>7.7584187893912275E-4</v>
      </c>
      <c r="G729" s="11">
        <f>B729/MAX($B$2:B729)-1</f>
        <v>-7.1569184892459337E-3</v>
      </c>
      <c r="H729" s="11">
        <f>E729/MAX($E$2:E729)-1</f>
        <v>-3.8746632752828525E-4</v>
      </c>
      <c r="K729" s="44">
        <f t="shared" si="47"/>
        <v>0.50365942550360698</v>
      </c>
    </row>
    <row r="730" spans="1:11" x14ac:dyDescent="0.25">
      <c r="A730" s="1">
        <v>41600</v>
      </c>
      <c r="B730" s="3">
        <v>45.849665999999999</v>
      </c>
      <c r="C730" s="11">
        <f t="shared" si="45"/>
        <v>-4.6776367258349588E-3</v>
      </c>
      <c r="D730" s="3">
        <v>83.989998</v>
      </c>
      <c r="E730" s="58">
        <f t="shared" si="44"/>
        <v>10839.89998</v>
      </c>
      <c r="F730" s="11">
        <f t="shared" si="46"/>
        <v>4.1530261880943315E-4</v>
      </c>
      <c r="G730" s="11">
        <f>B730/MAX($B$2:B730)-1</f>
        <v>-1.1801077750311806E-2</v>
      </c>
      <c r="H730" s="11">
        <f>E730/MAX($E$2:E730)-1</f>
        <v>0</v>
      </c>
      <c r="K730" s="44">
        <f t="shared" si="47"/>
        <v>0.56981012279135945</v>
      </c>
    </row>
    <row r="731" spans="1:11" x14ac:dyDescent="0.25">
      <c r="A731" s="1">
        <v>41603</v>
      </c>
      <c r="B731" s="3">
        <v>45.428083999999998</v>
      </c>
      <c r="C731" s="11">
        <f t="shared" si="45"/>
        <v>-9.194876141518692E-3</v>
      </c>
      <c r="D731" s="3">
        <v>84.190002000000007</v>
      </c>
      <c r="E731" s="58">
        <f t="shared" si="44"/>
        <v>10841.900020000001</v>
      </c>
      <c r="F731" s="11">
        <f t="shared" si="46"/>
        <v>1.8450723749213123E-4</v>
      </c>
      <c r="G731" s="11">
        <f>B731/MAX($B$2:B731)-1</f>
        <v>-2.0887444443579928E-2</v>
      </c>
      <c r="H731" s="11">
        <f>E731/MAX($E$2:E731)-1</f>
        <v>0</v>
      </c>
      <c r="K731" s="44">
        <f t="shared" si="47"/>
        <v>0.5938361234351639</v>
      </c>
    </row>
    <row r="732" spans="1:11" x14ac:dyDescent="0.25">
      <c r="A732" s="1">
        <v>41604</v>
      </c>
      <c r="B732" s="3">
        <v>45.147024999999999</v>
      </c>
      <c r="C732" s="11">
        <f t="shared" si="45"/>
        <v>-6.1868997160434737E-3</v>
      </c>
      <c r="D732" s="3">
        <v>84.629997000000003</v>
      </c>
      <c r="E732" s="58">
        <f t="shared" si="44"/>
        <v>10846.29997</v>
      </c>
      <c r="F732" s="11">
        <f t="shared" si="46"/>
        <v>4.0582831347665203E-4</v>
      </c>
      <c r="G732" s="11">
        <f>B732/MAX($B$2:B732)-1</f>
        <v>-2.6945115635526484E-2</v>
      </c>
      <c r="H732" s="11">
        <f>E732/MAX($E$2:E732)-1</f>
        <v>0</v>
      </c>
      <c r="K732" s="44">
        <f t="shared" si="47"/>
        <v>0.5395420070574346</v>
      </c>
    </row>
    <row r="733" spans="1:11" x14ac:dyDescent="0.25">
      <c r="A733" s="1">
        <v>41605</v>
      </c>
      <c r="B733" s="3">
        <v>45.409346999999997</v>
      </c>
      <c r="C733" s="11">
        <f t="shared" si="45"/>
        <v>5.8103939296110319E-3</v>
      </c>
      <c r="D733" s="3">
        <v>85.220000999999996</v>
      </c>
      <c r="E733" s="58">
        <f t="shared" si="44"/>
        <v>10852.20001</v>
      </c>
      <c r="F733" s="11">
        <f t="shared" si="46"/>
        <v>5.4396799058844809E-4</v>
      </c>
      <c r="G733" s="11">
        <f>B733/MAX($B$2:B733)-1</f>
        <v>-2.1291283442236852E-2</v>
      </c>
      <c r="H733" s="11">
        <f>E733/MAX($E$2:E733)-1</f>
        <v>0</v>
      </c>
      <c r="K733" s="44">
        <f t="shared" si="47"/>
        <v>0.48744131541420921</v>
      </c>
    </row>
    <row r="734" spans="1:11" x14ac:dyDescent="0.25">
      <c r="A734" s="1">
        <v>41607</v>
      </c>
      <c r="B734" s="3">
        <v>45.212603999999999</v>
      </c>
      <c r="C734" s="11">
        <f t="shared" si="45"/>
        <v>-4.3326542440700125E-3</v>
      </c>
      <c r="D734" s="3">
        <v>85.730002999999996</v>
      </c>
      <c r="E734" s="58">
        <f t="shared" si="44"/>
        <v>10857.30003</v>
      </c>
      <c r="F734" s="11">
        <f t="shared" si="46"/>
        <v>4.699526358987424E-4</v>
      </c>
      <c r="G734" s="11">
        <f>B734/MAX($B$2:B734)-1</f>
        <v>-2.5531689916739153E-2</v>
      </c>
      <c r="H734" s="11">
        <f>E734/MAX($E$2:E734)-1</f>
        <v>0</v>
      </c>
      <c r="K734" s="44">
        <f t="shared" si="47"/>
        <v>0.49496865553884312</v>
      </c>
    </row>
    <row r="735" spans="1:11" x14ac:dyDescent="0.25">
      <c r="A735" s="1">
        <v>41610</v>
      </c>
      <c r="B735" s="3">
        <v>44.725442999999999</v>
      </c>
      <c r="C735" s="11">
        <f t="shared" si="45"/>
        <v>-1.0774893655760249E-2</v>
      </c>
      <c r="D735" s="3">
        <v>85.480002999999996</v>
      </c>
      <c r="E735" s="58">
        <f t="shared" si="44"/>
        <v>10854.80003</v>
      </c>
      <c r="F735" s="11">
        <f t="shared" si="46"/>
        <v>-2.3025982455050567E-4</v>
      </c>
      <c r="G735" s="11">
        <f>B735/MAX($B$2:B735)-1</f>
        <v>-3.6031482328794717E-2</v>
      </c>
      <c r="H735" s="11">
        <f>E735/MAX($E$2:E735)-1</f>
        <v>-2.3025982455049387E-4</v>
      </c>
      <c r="K735" s="44">
        <f t="shared" si="47"/>
        <v>0.46031625596029974</v>
      </c>
    </row>
    <row r="736" spans="1:11" x14ac:dyDescent="0.25">
      <c r="A736" s="1">
        <v>41611</v>
      </c>
      <c r="B736" s="3">
        <v>45.072077999999998</v>
      </c>
      <c r="C736" s="11">
        <f t="shared" si="45"/>
        <v>7.7502865650765978E-3</v>
      </c>
      <c r="D736" s="3">
        <v>85.410004000000001</v>
      </c>
      <c r="E736" s="58">
        <f t="shared" si="44"/>
        <v>10854.100039999999</v>
      </c>
      <c r="F736" s="11">
        <f t="shared" si="46"/>
        <v>-6.4486678526216962E-5</v>
      </c>
      <c r="G736" s="11">
        <f>B736/MAX($B$2:B736)-1</f>
        <v>-2.8560450077130706E-2</v>
      </c>
      <c r="H736" s="11">
        <f>E736/MAX($E$2:E736)-1</f>
        <v>-2.9473165438542726E-4</v>
      </c>
      <c r="K736" s="44">
        <f t="shared" si="47"/>
        <v>0.48479393858989928</v>
      </c>
    </row>
    <row r="737" spans="1:11" x14ac:dyDescent="0.25">
      <c r="A737" s="1">
        <v>41612</v>
      </c>
      <c r="B737" s="3">
        <v>45.559243000000002</v>
      </c>
      <c r="C737" s="11">
        <f t="shared" si="45"/>
        <v>1.0808576431732404E-2</v>
      </c>
      <c r="D737" s="3">
        <v>85.489998</v>
      </c>
      <c r="E737" s="58">
        <f t="shared" si="44"/>
        <v>10854.89998</v>
      </c>
      <c r="F737" s="11">
        <f t="shared" si="46"/>
        <v>7.3699339148599572E-5</v>
      </c>
      <c r="G737" s="11">
        <f>B737/MAX($B$2:B737)-1</f>
        <v>-1.8060571452981677E-2</v>
      </c>
      <c r="H737" s="11">
        <f>E737/MAX($E$2:E737)-1</f>
        <v>-2.2105403676497826E-4</v>
      </c>
      <c r="K737" s="44">
        <f t="shared" si="47"/>
        <v>0.45880983302681871</v>
      </c>
    </row>
    <row r="738" spans="1:11" x14ac:dyDescent="0.25">
      <c r="A738" s="1">
        <v>41613</v>
      </c>
      <c r="B738" s="3">
        <v>45.165762000000001</v>
      </c>
      <c r="C738" s="11">
        <f t="shared" si="45"/>
        <v>-8.6366887175891235E-3</v>
      </c>
      <c r="D738" s="3">
        <v>85.379997000000003</v>
      </c>
      <c r="E738" s="58">
        <f t="shared" si="44"/>
        <v>10853.79997</v>
      </c>
      <c r="F738" s="11">
        <f t="shared" si="46"/>
        <v>-1.0133764493702052E-4</v>
      </c>
      <c r="G738" s="11">
        <f>B738/MAX($B$2:B738)-1</f>
        <v>-2.654127663686956E-2</v>
      </c>
      <c r="H738" s="11">
        <f>E738/MAX($E$2:E738)-1</f>
        <v>-3.2236928060647152E-4</v>
      </c>
      <c r="K738" s="44">
        <f t="shared" si="47"/>
        <v>0.46675294198672146</v>
      </c>
    </row>
    <row r="739" spans="1:11" x14ac:dyDescent="0.25">
      <c r="A739" s="1">
        <v>41614</v>
      </c>
      <c r="B739" s="3">
        <v>45.905878000000001</v>
      </c>
      <c r="C739" s="11">
        <f t="shared" si="45"/>
        <v>1.6386660320266498E-2</v>
      </c>
      <c r="D739" s="3">
        <v>86</v>
      </c>
      <c r="E739" s="58">
        <f t="shared" si="44"/>
        <v>10860</v>
      </c>
      <c r="F739" s="11">
        <f t="shared" si="46"/>
        <v>5.7123127541846251E-4</v>
      </c>
      <c r="G739" s="11">
        <f>B739/MAX($B$2:B739)-1</f>
        <v>-1.0589539201317777E-2</v>
      </c>
      <c r="H739" s="11">
        <f>E739/MAX($E$2:E739)-1</f>
        <v>0</v>
      </c>
      <c r="K739" s="44">
        <f t="shared" si="47"/>
        <v>0.40048656061228594</v>
      </c>
    </row>
    <row r="740" spans="1:11" x14ac:dyDescent="0.25">
      <c r="A740" s="1">
        <v>41617</v>
      </c>
      <c r="B740" s="3">
        <v>45.662298</v>
      </c>
      <c r="C740" s="11">
        <f t="shared" si="45"/>
        <v>-5.3060743114422392E-3</v>
      </c>
      <c r="D740" s="3">
        <v>86.349997999999999</v>
      </c>
      <c r="E740" s="58">
        <f t="shared" si="44"/>
        <v>10863.499980000001</v>
      </c>
      <c r="F740" s="11">
        <f t="shared" si="46"/>
        <v>3.2228176795584762E-4</v>
      </c>
      <c r="G740" s="11">
        <f>B740/MAX($B$2:B740)-1</f>
        <v>-1.5839424630833876E-2</v>
      </c>
      <c r="H740" s="11">
        <f>E740/MAX($E$2:E740)-1</f>
        <v>0</v>
      </c>
      <c r="K740" s="44">
        <f t="shared" si="47"/>
        <v>0.36208055411308876</v>
      </c>
    </row>
    <row r="741" spans="1:11" x14ac:dyDescent="0.25">
      <c r="A741" s="1">
        <v>41618</v>
      </c>
      <c r="B741" s="3">
        <v>45.334395999999998</v>
      </c>
      <c r="C741" s="11">
        <f t="shared" si="45"/>
        <v>-7.1810227334594872E-3</v>
      </c>
      <c r="D741" s="3">
        <v>86.290001000000004</v>
      </c>
      <c r="E741" s="58">
        <f t="shared" si="44"/>
        <v>10862.900009999999</v>
      </c>
      <c r="F741" s="11">
        <f t="shared" si="46"/>
        <v>-5.5228057357728431E-5</v>
      </c>
      <c r="G741" s="11">
        <f>B741/MAX($B$2:B741)-1</f>
        <v>-2.2906704095934427E-2</v>
      </c>
      <c r="H741" s="11">
        <f>E741/MAX($E$2:E741)-1</f>
        <v>-5.5228057357692428E-5</v>
      </c>
      <c r="K741" s="44">
        <f t="shared" si="47"/>
        <v>0.34078018531240256</v>
      </c>
    </row>
    <row r="742" spans="1:11" x14ac:dyDescent="0.25">
      <c r="A742" s="1">
        <v>41619</v>
      </c>
      <c r="B742" s="3">
        <v>45.259450000000001</v>
      </c>
      <c r="C742" s="11">
        <f t="shared" si="45"/>
        <v>-1.6531818357080807E-3</v>
      </c>
      <c r="D742" s="3">
        <v>85.18</v>
      </c>
      <c r="E742" s="58">
        <f t="shared" si="44"/>
        <v>10851.8</v>
      </c>
      <c r="F742" s="11">
        <f t="shared" si="46"/>
        <v>-1.0218275036851887E-3</v>
      </c>
      <c r="G742" s="11">
        <f>B742/MAX($B$2:B742)-1</f>
        <v>-2.4522016984515171E-2</v>
      </c>
      <c r="H742" s="11">
        <f>E742/MAX($E$2:E742)-1</f>
        <v>-1.0769991274949264E-3</v>
      </c>
      <c r="K742" s="44">
        <f t="shared" si="47"/>
        <v>0.35981962056111239</v>
      </c>
    </row>
    <row r="743" spans="1:11" x14ac:dyDescent="0.25">
      <c r="A743" s="1">
        <v>41620</v>
      </c>
      <c r="B743" s="3">
        <v>44.664549000000001</v>
      </c>
      <c r="C743" s="11">
        <f t="shared" si="45"/>
        <v>-1.3144238385574727E-2</v>
      </c>
      <c r="D743" s="3">
        <v>84.959998999999996</v>
      </c>
      <c r="E743" s="58">
        <f t="shared" si="44"/>
        <v>10849.599990000001</v>
      </c>
      <c r="F743" s="11">
        <f t="shared" si="46"/>
        <v>-2.0273226561479718E-4</v>
      </c>
      <c r="G743" s="11">
        <f>B743/MAX($B$2:B743)-1</f>
        <v>-3.7343932133150237E-2</v>
      </c>
      <c r="H743" s="11">
        <f>E743/MAX($E$2:E743)-1</f>
        <v>-1.2795130506365604E-3</v>
      </c>
      <c r="K743" s="44">
        <f t="shared" si="47"/>
        <v>0.31519097796694168</v>
      </c>
    </row>
    <row r="744" spans="1:11" x14ac:dyDescent="0.25">
      <c r="A744" s="1">
        <v>41621</v>
      </c>
      <c r="B744" s="3">
        <v>44.92895</v>
      </c>
      <c r="C744" s="11">
        <f t="shared" si="45"/>
        <v>5.9197060290477679E-3</v>
      </c>
      <c r="D744" s="3">
        <v>84.849997999999999</v>
      </c>
      <c r="E744" s="58">
        <f t="shared" si="44"/>
        <v>10848.499980000001</v>
      </c>
      <c r="F744" s="11">
        <f t="shared" si="46"/>
        <v>-1.0138714800674519E-4</v>
      </c>
      <c r="G744" s="11">
        <f>B744/MAX($B$2:B744)-1</f>
        <v>-3.1645291204299486E-2</v>
      </c>
      <c r="H744" s="11">
        <f>E744/MAX($E$2:E744)-1</f>
        <v>-1.38077047246421E-3</v>
      </c>
      <c r="K744" s="44">
        <f t="shared" si="47"/>
        <v>0.33132551598069382</v>
      </c>
    </row>
    <row r="745" spans="1:11" x14ac:dyDescent="0.25">
      <c r="A745" s="1">
        <v>41624</v>
      </c>
      <c r="B745" s="3">
        <v>45.089477000000002</v>
      </c>
      <c r="C745" s="11">
        <f t="shared" si="45"/>
        <v>3.5729078912372057E-3</v>
      </c>
      <c r="D745" s="3">
        <v>85.32</v>
      </c>
      <c r="E745" s="58">
        <f t="shared" si="44"/>
        <v>10853.2</v>
      </c>
      <c r="F745" s="11">
        <f t="shared" si="46"/>
        <v>4.3324146275199808E-4</v>
      </c>
      <c r="G745" s="11">
        <f>B745/MAX($B$2:B745)-1</f>
        <v>-2.8185449023726661E-2</v>
      </c>
      <c r="H745" s="11">
        <f>E745/MAX($E$2:E745)-1</f>
        <v>-9.4812721673143141E-4</v>
      </c>
      <c r="K745" s="44">
        <f t="shared" si="47"/>
        <v>0.3160530554012731</v>
      </c>
    </row>
    <row r="746" spans="1:11" x14ac:dyDescent="0.25">
      <c r="A746" s="1">
        <v>41625</v>
      </c>
      <c r="B746" s="3">
        <v>44.711762</v>
      </c>
      <c r="C746" s="11">
        <f t="shared" si="45"/>
        <v>-8.3770100061263068E-3</v>
      </c>
      <c r="D746" s="3">
        <v>85.150002000000001</v>
      </c>
      <c r="E746" s="58">
        <f t="shared" si="44"/>
        <v>10851.500019999999</v>
      </c>
      <c r="F746" s="11">
        <f t="shared" si="46"/>
        <v>-1.5663398813264593E-4</v>
      </c>
      <c r="G746" s="11">
        <f>B746/MAX($B$2:B746)-1</f>
        <v>-3.6326349241354028E-2</v>
      </c>
      <c r="H746" s="11">
        <f>E746/MAX($E$2:E746)-1</f>
        <v>-1.1046126959168845E-3</v>
      </c>
      <c r="K746" s="44">
        <f t="shared" si="47"/>
        <v>0.3973846351697829</v>
      </c>
    </row>
    <row r="747" spans="1:11" x14ac:dyDescent="0.25">
      <c r="A747" s="1">
        <v>41626</v>
      </c>
      <c r="B747" s="3">
        <v>45.533290000000001</v>
      </c>
      <c r="C747" s="11">
        <f t="shared" si="45"/>
        <v>1.8373867708456684E-2</v>
      </c>
      <c r="D747" s="3">
        <v>86.139999000000003</v>
      </c>
      <c r="E747" s="58">
        <f t="shared" si="44"/>
        <v>10861.39999</v>
      </c>
      <c r="F747" s="11">
        <f t="shared" si="46"/>
        <v>9.123135033639704E-4</v>
      </c>
      <c r="G747" s="11">
        <f>B747/MAX($B$2:B747)-1</f>
        <v>-1.8619937068189096E-2</v>
      </c>
      <c r="H747" s="11">
        <f>E747/MAX($E$2:E747)-1</f>
        <v>-1.933069456313552E-4</v>
      </c>
      <c r="K747" s="44">
        <f t="shared" si="47"/>
        <v>0.40583751104257076</v>
      </c>
    </row>
    <row r="748" spans="1:11" x14ac:dyDescent="0.25">
      <c r="A748" s="1">
        <v>41627</v>
      </c>
      <c r="B748" s="3">
        <v>45.136690000000002</v>
      </c>
      <c r="C748" s="11">
        <f t="shared" si="45"/>
        <v>-8.7101107782898927E-3</v>
      </c>
      <c r="D748" s="3">
        <v>85.900002000000001</v>
      </c>
      <c r="E748" s="58">
        <f t="shared" si="44"/>
        <v>10859.000019999999</v>
      </c>
      <c r="F748" s="11">
        <f t="shared" si="46"/>
        <v>-2.2096322778003078E-4</v>
      </c>
      <c r="G748" s="11">
        <f>B748/MAX($B$2:B748)-1</f>
        <v>-2.7167866131930341E-2</v>
      </c>
      <c r="H748" s="11">
        <f>E748/MAX($E$2:E748)-1</f>
        <v>-4.1422745968477948E-4</v>
      </c>
      <c r="K748" s="44">
        <f t="shared" si="47"/>
        <v>0.51565951280221189</v>
      </c>
    </row>
    <row r="749" spans="1:11" x14ac:dyDescent="0.25">
      <c r="A749" s="1">
        <v>41628</v>
      </c>
      <c r="B749" s="3">
        <v>45.722144</v>
      </c>
      <c r="C749" s="11">
        <f t="shared" si="45"/>
        <v>1.2970689698336289E-2</v>
      </c>
      <c r="D749" s="3">
        <v>86.5</v>
      </c>
      <c r="E749" s="58">
        <f t="shared" si="44"/>
        <v>10865</v>
      </c>
      <c r="F749" s="11">
        <f t="shared" si="46"/>
        <v>5.5253522322035187E-4</v>
      </c>
      <c r="G749" s="11">
        <f>B749/MAX($B$2:B749)-1</f>
        <v>-1.4549562394957194E-2</v>
      </c>
      <c r="H749" s="11">
        <f>E749/MAX($E$2:E749)-1</f>
        <v>0</v>
      </c>
      <c r="K749" s="44">
        <f t="shared" si="47"/>
        <v>0.46854278785121511</v>
      </c>
    </row>
    <row r="750" spans="1:11" x14ac:dyDescent="0.25">
      <c r="A750" s="1">
        <v>41631</v>
      </c>
      <c r="B750" s="3">
        <v>45.504959999999997</v>
      </c>
      <c r="C750" s="11">
        <f t="shared" si="45"/>
        <v>-4.7500834606531827E-3</v>
      </c>
      <c r="D750" s="3">
        <v>87.410004000000001</v>
      </c>
      <c r="E750" s="58">
        <f t="shared" si="44"/>
        <v>10874.100039999999</v>
      </c>
      <c r="F750" s="11">
        <f t="shared" si="46"/>
        <v>8.3755545329032241E-4</v>
      </c>
      <c r="G750" s="11">
        <f>B750/MAX($B$2:B750)-1</f>
        <v>-1.9230534219918383E-2</v>
      </c>
      <c r="H750" s="11">
        <f>E750/MAX($E$2:E750)-1</f>
        <v>0</v>
      </c>
      <c r="K750" s="44">
        <f t="shared" si="47"/>
        <v>0.53055257368929643</v>
      </c>
    </row>
    <row r="751" spans="1:11" x14ac:dyDescent="0.25">
      <c r="A751" s="1">
        <v>41632</v>
      </c>
      <c r="B751" s="3">
        <v>45.797688000000001</v>
      </c>
      <c r="C751" s="11">
        <f t="shared" si="45"/>
        <v>6.4328811628447512E-3</v>
      </c>
      <c r="D751" s="3">
        <v>87.449996999999996</v>
      </c>
      <c r="E751" s="58">
        <f t="shared" si="44"/>
        <v>10874.499970000001</v>
      </c>
      <c r="F751" s="11">
        <f t="shared" si="46"/>
        <v>3.6778215993073076E-5</v>
      </c>
      <c r="G751" s="11">
        <f>B751/MAX($B$2:B751)-1</f>
        <v>-1.2921360798408443E-2</v>
      </c>
      <c r="H751" s="11">
        <f>E751/MAX($E$2:E751)-1</f>
        <v>0</v>
      </c>
      <c r="K751" s="44">
        <f t="shared" si="47"/>
        <v>0.46993710155755009</v>
      </c>
    </row>
    <row r="752" spans="1:11" x14ac:dyDescent="0.25">
      <c r="A752" s="1">
        <v>41634</v>
      </c>
      <c r="B752" s="3">
        <v>45.882674000000002</v>
      </c>
      <c r="C752" s="11">
        <f t="shared" si="45"/>
        <v>1.8556831951866363E-3</v>
      </c>
      <c r="D752" s="3">
        <v>87.739998</v>
      </c>
      <c r="E752" s="58">
        <f t="shared" si="44"/>
        <v>10877.39998</v>
      </c>
      <c r="F752" s="11">
        <f t="shared" si="46"/>
        <v>2.6667984808494908E-4</v>
      </c>
      <c r="G752" s="11">
        <f>B752/MAX($B$2:B752)-1</f>
        <v>-1.1089655555314271E-2</v>
      </c>
      <c r="H752" s="11">
        <f>E752/MAX($E$2:E752)-1</f>
        <v>0</v>
      </c>
      <c r="K752" s="44">
        <f t="shared" si="47"/>
        <v>0.48771676397789238</v>
      </c>
    </row>
    <row r="753" spans="1:11" x14ac:dyDescent="0.25">
      <c r="A753" s="1">
        <v>41635</v>
      </c>
      <c r="B753" s="3">
        <v>46.080972000000003</v>
      </c>
      <c r="C753" s="11">
        <f t="shared" si="45"/>
        <v>4.3218492453164607E-3</v>
      </c>
      <c r="D753" s="3">
        <v>87.519997000000004</v>
      </c>
      <c r="E753" s="58">
        <f t="shared" si="44"/>
        <v>10875.19997</v>
      </c>
      <c r="F753" s="11">
        <f t="shared" si="46"/>
        <v>-2.0225513487097814E-4</v>
      </c>
      <c r="G753" s="11">
        <f>B753/MAX($B$2:B753)-1</f>
        <v>-6.8157341294904361E-3</v>
      </c>
      <c r="H753" s="11">
        <f>E753/MAX($E$2:E753)-1</f>
        <v>-2.0225513487093227E-4</v>
      </c>
      <c r="K753" s="44">
        <f t="shared" si="47"/>
        <v>0.47644249369115582</v>
      </c>
    </row>
    <row r="754" spans="1:11" x14ac:dyDescent="0.25">
      <c r="A754" s="1">
        <v>41638</v>
      </c>
      <c r="B754" s="3">
        <v>46.118744</v>
      </c>
      <c r="C754" s="11">
        <f t="shared" si="45"/>
        <v>8.1968757082634468E-4</v>
      </c>
      <c r="D754" s="3">
        <v>87.389999000000003</v>
      </c>
      <c r="E754" s="58">
        <f t="shared" si="44"/>
        <v>10873.89999</v>
      </c>
      <c r="F754" s="11">
        <f t="shared" si="46"/>
        <v>-1.1953619276756873E-4</v>
      </c>
      <c r="G754" s="11">
        <f>B754/MAX($B$2:B754)-1</f>
        <v>-6.0016333312160608E-3</v>
      </c>
      <c r="H754" s="11">
        <f>E754/MAX($E$2:E754)-1</f>
        <v>-3.2176715082976592E-4</v>
      </c>
      <c r="K754" s="44">
        <f t="shared" si="47"/>
        <v>0.49140248326308317</v>
      </c>
    </row>
    <row r="755" spans="1:11" x14ac:dyDescent="0.25">
      <c r="A755" s="1">
        <v>41639</v>
      </c>
      <c r="B755" s="3">
        <v>46.005431999999999</v>
      </c>
      <c r="C755" s="11">
        <f t="shared" si="45"/>
        <v>-2.4569619675679053E-3</v>
      </c>
      <c r="D755" s="3">
        <v>87.959998999999996</v>
      </c>
      <c r="E755" s="58">
        <f t="shared" si="44"/>
        <v>10879.599990000001</v>
      </c>
      <c r="F755" s="11">
        <f t="shared" si="46"/>
        <v>5.241909531302143E-4</v>
      </c>
      <c r="G755" s="11">
        <f>B755/MAX($B$2:B755)-1</f>
        <v>-8.4438495139458336E-3</v>
      </c>
      <c r="H755" s="11">
        <f>E755/MAX($E$2:E755)-1</f>
        <v>0</v>
      </c>
      <c r="K755" s="44">
        <f t="shared" si="47"/>
        <v>0.46786132326172619</v>
      </c>
    </row>
    <row r="756" spans="1:11" x14ac:dyDescent="0.25">
      <c r="A756" s="1">
        <v>41641</v>
      </c>
      <c r="B756" s="3">
        <v>45.013931999999997</v>
      </c>
      <c r="C756" s="11">
        <f t="shared" si="45"/>
        <v>-2.1551802839282153E-2</v>
      </c>
      <c r="D756" s="3">
        <v>87.269997000000004</v>
      </c>
      <c r="E756" s="58">
        <f t="shared" si="44"/>
        <v>10872.69997</v>
      </c>
      <c r="F756" s="11">
        <f t="shared" si="46"/>
        <v>-6.3421633206580319E-4</v>
      </c>
      <c r="G756" s="11">
        <f>B756/MAX($B$2:B756)-1</f>
        <v>-2.9813672173298889E-2</v>
      </c>
      <c r="H756" s="11">
        <f>E756/MAX($E$2:E756)-1</f>
        <v>-6.3421633206584005E-4</v>
      </c>
      <c r="K756" s="44">
        <f t="shared" si="47"/>
        <v>0.45609951864839732</v>
      </c>
    </row>
    <row r="757" spans="1:11" x14ac:dyDescent="0.25">
      <c r="A757" s="1">
        <v>41642</v>
      </c>
      <c r="B757" s="3">
        <v>44.947833000000003</v>
      </c>
      <c r="C757" s="11">
        <f t="shared" si="45"/>
        <v>-1.4684120462970028E-3</v>
      </c>
      <c r="D757" s="3">
        <v>86.639999000000003</v>
      </c>
      <c r="E757" s="58">
        <f t="shared" si="44"/>
        <v>10866.39999</v>
      </c>
      <c r="F757" s="11">
        <f t="shared" si="46"/>
        <v>-5.7943105368332703E-4</v>
      </c>
      <c r="G757" s="11">
        <f>B757/MAX($B$2:B757)-1</f>
        <v>-3.1238305464232341E-2</v>
      </c>
      <c r="H757" s="11">
        <f>E757/MAX($E$2:E757)-1</f>
        <v>-1.2132799011115303E-3</v>
      </c>
      <c r="K757" s="44">
        <f t="shared" si="47"/>
        <v>0.56637449393514916</v>
      </c>
    </row>
    <row r="758" spans="1:11" x14ac:dyDescent="0.25">
      <c r="A758" s="1">
        <v>41645</v>
      </c>
      <c r="B758" s="3">
        <v>45.061149</v>
      </c>
      <c r="C758" s="11">
        <f t="shared" si="45"/>
        <v>2.5210559094138649E-3</v>
      </c>
      <c r="D758" s="3">
        <v>86.32</v>
      </c>
      <c r="E758" s="58">
        <f t="shared" si="44"/>
        <v>10863.2</v>
      </c>
      <c r="F758" s="11">
        <f t="shared" si="46"/>
        <v>-2.9448483425458384E-4</v>
      </c>
      <c r="G758" s="11">
        <f>B758/MAX($B$2:B758)-1</f>
        <v>-2.8796003069409104E-2</v>
      </c>
      <c r="H758" s="11">
        <f>E758/MAX($E$2:E758)-1</f>
        <v>-1.5074074428356177E-3</v>
      </c>
      <c r="K758" s="44">
        <f t="shared" si="47"/>
        <v>0.54392093605379443</v>
      </c>
    </row>
    <row r="759" spans="1:11" x14ac:dyDescent="0.25">
      <c r="A759" s="1">
        <v>41646</v>
      </c>
      <c r="B759" s="3">
        <v>45.419974000000003</v>
      </c>
      <c r="C759" s="11">
        <f t="shared" si="45"/>
        <v>7.9630681410277192E-3</v>
      </c>
      <c r="D759" s="3">
        <v>87.120002999999997</v>
      </c>
      <c r="E759" s="58">
        <f t="shared" si="44"/>
        <v>10871.20003</v>
      </c>
      <c r="F759" s="11">
        <f t="shared" si="46"/>
        <v>7.3643401575955903E-4</v>
      </c>
      <c r="G759" s="11">
        <f>B759/MAX($B$2:B759)-1</f>
        <v>-2.1062239463012333E-2</v>
      </c>
      <c r="H759" s="11">
        <f>E759/MAX($E$2:E759)-1</f>
        <v>-7.7208353319258016E-4</v>
      </c>
      <c r="K759" s="44">
        <f t="shared" si="47"/>
        <v>0.48126635150240715</v>
      </c>
    </row>
    <row r="760" spans="1:11" x14ac:dyDescent="0.25">
      <c r="A760" s="1">
        <v>41647</v>
      </c>
      <c r="B760" s="3">
        <v>45.061149</v>
      </c>
      <c r="C760" s="11">
        <f t="shared" si="45"/>
        <v>-7.9001586394567957E-3</v>
      </c>
      <c r="D760" s="3">
        <v>87.309997999999993</v>
      </c>
      <c r="E760" s="58">
        <f t="shared" si="44"/>
        <v>10873.099979999999</v>
      </c>
      <c r="F760" s="11">
        <f t="shared" si="46"/>
        <v>1.7476911424277051E-4</v>
      </c>
      <c r="G760" s="11">
        <f>B760/MAX($B$2:B760)-1</f>
        <v>-2.8796003069409104E-2</v>
      </c>
      <c r="H760" s="11">
        <f>E760/MAX($E$2:E760)-1</f>
        <v>-5.9744935530503529E-4</v>
      </c>
      <c r="K760" s="44">
        <f t="shared" si="47"/>
        <v>0.53811698826964816</v>
      </c>
    </row>
    <row r="761" spans="1:11" x14ac:dyDescent="0.25">
      <c r="A761" s="1">
        <v>41648</v>
      </c>
      <c r="B761" s="3">
        <v>45.297220000000003</v>
      </c>
      <c r="C761" s="11">
        <f t="shared" si="45"/>
        <v>5.2389032512242997E-3</v>
      </c>
      <c r="D761" s="3">
        <v>87.019997000000004</v>
      </c>
      <c r="E761" s="58">
        <f t="shared" si="44"/>
        <v>10870.19997</v>
      </c>
      <c r="F761" s="11">
        <f t="shared" si="46"/>
        <v>-2.6671418503772313E-4</v>
      </c>
      <c r="G761" s="11">
        <f>B761/MAX($B$2:B761)-1</f>
        <v>-2.3707959292287417E-2</v>
      </c>
      <c r="H761" s="11">
        <f>E761/MAX($E$2:E761)-1</f>
        <v>-8.6400419212484536E-4</v>
      </c>
      <c r="K761" s="44">
        <f t="shared" si="47"/>
        <v>0.5167437695353847</v>
      </c>
    </row>
    <row r="762" spans="1:11" x14ac:dyDescent="0.25">
      <c r="A762" s="1">
        <v>41649</v>
      </c>
      <c r="B762" s="3">
        <v>45.731589</v>
      </c>
      <c r="C762" s="11">
        <f t="shared" si="45"/>
        <v>9.5893081297262102E-3</v>
      </c>
      <c r="D762" s="3">
        <v>87.300003000000004</v>
      </c>
      <c r="E762" s="58">
        <f t="shared" si="44"/>
        <v>10873.000029999999</v>
      </c>
      <c r="F762" s="11">
        <f t="shared" si="46"/>
        <v>2.5759047742702893E-4</v>
      </c>
      <c r="G762" s="11">
        <f>B762/MAX($B$2:B762)-1</f>
        <v>-1.4345994089341896E-2</v>
      </c>
      <c r="H762" s="11">
        <f>E762/MAX($E$2:E762)-1</f>
        <v>-6.0663627395007858E-4</v>
      </c>
      <c r="K762" s="44">
        <f t="shared" si="47"/>
        <v>0.53496792476824173</v>
      </c>
    </row>
    <row r="763" spans="1:11" x14ac:dyDescent="0.25">
      <c r="A763" s="1">
        <v>41652</v>
      </c>
      <c r="B763" s="3">
        <v>44.787306999999998</v>
      </c>
      <c r="C763" s="11">
        <f t="shared" si="45"/>
        <v>-2.0648353154752642E-2</v>
      </c>
      <c r="D763" s="3">
        <v>86.010002</v>
      </c>
      <c r="E763" s="58">
        <f t="shared" si="44"/>
        <v>10860.10002</v>
      </c>
      <c r="F763" s="11">
        <f t="shared" si="46"/>
        <v>-1.1864260061074776E-3</v>
      </c>
      <c r="G763" s="11">
        <f>B763/MAX($B$2:B763)-1</f>
        <v>-3.46981260917818E-2</v>
      </c>
      <c r="H763" s="11">
        <f>E763/MAX($E$2:E763)-1</f>
        <v>-1.7923425510059099E-3</v>
      </c>
      <c r="K763" s="44">
        <f t="shared" si="47"/>
        <v>0.52225902426637794</v>
      </c>
    </row>
    <row r="764" spans="1:11" x14ac:dyDescent="0.25">
      <c r="A764" s="1">
        <v>41653</v>
      </c>
      <c r="B764" s="3">
        <v>45.363318999999997</v>
      </c>
      <c r="C764" s="11">
        <f t="shared" si="45"/>
        <v>1.2861054584058796E-2</v>
      </c>
      <c r="D764" s="3">
        <v>87.650002000000001</v>
      </c>
      <c r="E764" s="58">
        <f t="shared" si="44"/>
        <v>10876.500019999999</v>
      </c>
      <c r="F764" s="11">
        <f t="shared" si="46"/>
        <v>1.5101150053680294E-3</v>
      </c>
      <c r="G764" s="11">
        <f>B764/MAX($B$2:B764)-1</f>
        <v>-2.2283326001353965E-2</v>
      </c>
      <c r="H764" s="11">
        <f>E764/MAX($E$2:E764)-1</f>
        <v>-2.849341890189816E-4</v>
      </c>
      <c r="K764" s="44">
        <f t="shared" si="47"/>
        <v>0.66368870645237643</v>
      </c>
    </row>
    <row r="765" spans="1:11" x14ac:dyDescent="0.25">
      <c r="A765" s="1">
        <v>41654</v>
      </c>
      <c r="B765" s="3">
        <v>45.391646999999999</v>
      </c>
      <c r="C765" s="11">
        <f t="shared" si="45"/>
        <v>6.2446929864196901E-4</v>
      </c>
      <c r="D765" s="3">
        <v>88.370002999999997</v>
      </c>
      <c r="E765" s="58">
        <f t="shared" si="44"/>
        <v>10883.70003</v>
      </c>
      <c r="F765" s="11">
        <f t="shared" si="46"/>
        <v>6.6197857645022785E-4</v>
      </c>
      <c r="G765" s="11">
        <f>B765/MAX($B$2:B765)-1</f>
        <v>-2.1672771955671521E-2</v>
      </c>
      <c r="H765" s="11">
        <f>E765/MAX($E$2:E765)-1</f>
        <v>0</v>
      </c>
      <c r="K765" s="44">
        <f t="shared" si="47"/>
        <v>0.68746131281474698</v>
      </c>
    </row>
    <row r="766" spans="1:11" x14ac:dyDescent="0.25">
      <c r="A766" s="1">
        <v>41655</v>
      </c>
      <c r="B766" s="3">
        <v>45.656044999999999</v>
      </c>
      <c r="C766" s="11">
        <f t="shared" si="45"/>
        <v>5.8248161825897159E-3</v>
      </c>
      <c r="D766" s="3">
        <v>88.379997000000003</v>
      </c>
      <c r="E766" s="58">
        <f t="shared" si="44"/>
        <v>10883.79997</v>
      </c>
      <c r="F766" s="11">
        <f t="shared" si="46"/>
        <v>9.1825390009449336E-6</v>
      </c>
      <c r="G766" s="11">
        <f>B766/MAX($B$2:B766)-1</f>
        <v>-1.5974195685890757E-2</v>
      </c>
      <c r="H766" s="11">
        <f>E766/MAX($E$2:E766)-1</f>
        <v>0</v>
      </c>
      <c r="K766" s="44">
        <f t="shared" si="47"/>
        <v>0.67081225499831176</v>
      </c>
    </row>
    <row r="767" spans="1:11" x14ac:dyDescent="0.25">
      <c r="A767" s="1">
        <v>41656</v>
      </c>
      <c r="B767" s="3">
        <v>45.788246999999998</v>
      </c>
      <c r="C767" s="11">
        <f t="shared" si="45"/>
        <v>2.8956077995805265E-3</v>
      </c>
      <c r="D767" s="3">
        <v>87.879997000000003</v>
      </c>
      <c r="E767" s="58">
        <f t="shared" si="44"/>
        <v>10878.79997</v>
      </c>
      <c r="F767" s="11">
        <f t="shared" si="46"/>
        <v>-4.5939837315845121E-4</v>
      </c>
      <c r="G767" s="11">
        <f>B767/MAX($B$2:B767)-1</f>
        <v>-1.3124842891930388E-2</v>
      </c>
      <c r="H767" s="11">
        <f>E767/MAX($E$2:E767)-1</f>
        <v>-4.5939837315844834E-4</v>
      </c>
      <c r="K767" s="44">
        <f t="shared" si="47"/>
        <v>0.62166412879631716</v>
      </c>
    </row>
    <row r="768" spans="1:11" x14ac:dyDescent="0.25">
      <c r="A768" s="1">
        <v>41660</v>
      </c>
      <c r="B768" s="3">
        <v>46.883614000000001</v>
      </c>
      <c r="C768" s="11">
        <f t="shared" si="45"/>
        <v>2.392244892013453E-2</v>
      </c>
      <c r="D768" s="3">
        <v>88.550003000000004</v>
      </c>
      <c r="E768" s="58">
        <f t="shared" si="44"/>
        <v>10885.500029999999</v>
      </c>
      <c r="F768" s="11">
        <f t="shared" si="46"/>
        <v>6.1588226812476371E-4</v>
      </c>
      <c r="G768" s="11">
        <f>B768/MAX($B$2:B768)-1</f>
        <v>0</v>
      </c>
      <c r="H768" s="11">
        <f>E768/MAX($E$2:E768)-1</f>
        <v>0</v>
      </c>
      <c r="K768" s="44">
        <f t="shared" si="47"/>
        <v>0.58672077210990325</v>
      </c>
    </row>
    <row r="769" spans="1:11" x14ac:dyDescent="0.25">
      <c r="A769" s="1">
        <v>41661</v>
      </c>
      <c r="B769" s="3">
        <v>46.685312000000003</v>
      </c>
      <c r="C769" s="11">
        <f t="shared" si="45"/>
        <v>-4.2296654007943626E-3</v>
      </c>
      <c r="D769" s="3">
        <v>88.779999000000004</v>
      </c>
      <c r="E769" s="58">
        <f t="shared" si="44"/>
        <v>10887.79999</v>
      </c>
      <c r="F769" s="11">
        <f t="shared" si="46"/>
        <v>2.112865733004167E-4</v>
      </c>
      <c r="G769" s="11">
        <f>B769/MAX($B$2:B769)-1</f>
        <v>-4.2296654007943912E-3</v>
      </c>
      <c r="H769" s="11">
        <f>E769/MAX($E$2:E769)-1</f>
        <v>0</v>
      </c>
      <c r="K769" s="44">
        <f t="shared" si="47"/>
        <v>0.57909174716759171</v>
      </c>
    </row>
    <row r="770" spans="1:11" x14ac:dyDescent="0.25">
      <c r="A770" s="1">
        <v>41662</v>
      </c>
      <c r="B770" s="3">
        <v>46.354815000000002</v>
      </c>
      <c r="C770" s="11">
        <f t="shared" si="45"/>
        <v>-7.0792501076141707E-3</v>
      </c>
      <c r="D770" s="3">
        <v>88.480002999999996</v>
      </c>
      <c r="E770" s="58">
        <f t="shared" si="44"/>
        <v>10884.80003</v>
      </c>
      <c r="F770" s="11">
        <f t="shared" si="46"/>
        <v>-2.7553408427363952E-4</v>
      </c>
      <c r="G770" s="11">
        <f>B770/MAX($B$2:B770)-1</f>
        <v>-1.1278972649164776E-2</v>
      </c>
      <c r="H770" s="11">
        <f>E770/MAX($E$2:E770)-1</f>
        <v>-2.7553408427360981E-4</v>
      </c>
      <c r="K770" s="44">
        <f t="shared" si="47"/>
        <v>0.63794784540610894</v>
      </c>
    </row>
    <row r="771" spans="1:11" x14ac:dyDescent="0.25">
      <c r="A771" s="1">
        <v>41663</v>
      </c>
      <c r="B771" s="3">
        <v>45.769361000000004</v>
      </c>
      <c r="C771" s="11">
        <f t="shared" si="45"/>
        <v>-1.2629842228903267E-2</v>
      </c>
      <c r="D771" s="3">
        <v>86.739998</v>
      </c>
      <c r="E771" s="58">
        <f t="shared" ref="E771:E834" si="48">10000+(10*D771)</f>
        <v>10867.39998</v>
      </c>
      <c r="F771" s="11">
        <f t="shared" si="46"/>
        <v>-1.5985640482179984E-3</v>
      </c>
      <c r="G771" s="11">
        <f>B771/MAX($B$2:B771)-1</f>
        <v>-2.3766363233004961E-2</v>
      </c>
      <c r="H771" s="11">
        <f>E771/MAX($E$2:E771)-1</f>
        <v>-1.8736576736104738E-3</v>
      </c>
      <c r="K771" s="44">
        <f t="shared" si="47"/>
        <v>0.65112447964193432</v>
      </c>
    </row>
    <row r="772" spans="1:11" x14ac:dyDescent="0.25">
      <c r="A772" s="1">
        <v>41666</v>
      </c>
      <c r="B772" s="3">
        <v>46.317042999999998</v>
      </c>
      <c r="C772" s="11">
        <f t="shared" ref="C772:C835" si="49">(B772-B771)/B771</f>
        <v>1.1966127296380533E-2</v>
      </c>
      <c r="D772" s="3">
        <v>85.900002000000001</v>
      </c>
      <c r="E772" s="58">
        <f t="shared" si="48"/>
        <v>10859.000019999999</v>
      </c>
      <c r="F772" s="11">
        <f t="shared" ref="F772:F835" si="50">(E772-E771)/E771</f>
        <v>-7.7295029312067769E-4</v>
      </c>
      <c r="G772" s="11">
        <f>B772/MAX($B$2:B772)-1</f>
        <v>-1.2084627264442593E-2</v>
      </c>
      <c r="H772" s="11">
        <f>E772/MAX($E$2:E772)-1</f>
        <v>-2.6451597224831369E-3</v>
      </c>
      <c r="K772" s="44">
        <f t="shared" si="47"/>
        <v>0.67802081809787251</v>
      </c>
    </row>
    <row r="773" spans="1:11" x14ac:dyDescent="0.25">
      <c r="A773" s="1">
        <v>41667</v>
      </c>
      <c r="B773" s="3">
        <v>46.250942999999999</v>
      </c>
      <c r="C773" s="11">
        <f t="shared" si="49"/>
        <v>-1.4271204662179907E-3</v>
      </c>
      <c r="D773" s="3">
        <v>85.849997999999999</v>
      </c>
      <c r="E773" s="58">
        <f t="shared" si="48"/>
        <v>10858.499980000001</v>
      </c>
      <c r="F773" s="11">
        <f t="shared" si="50"/>
        <v>-4.6048438997883852E-5</v>
      </c>
      <c r="G773" s="11">
        <f>B773/MAX($B$2:B773)-1</f>
        <v>-1.34945015117649E-2</v>
      </c>
      <c r="H773" s="11">
        <f>E773/MAX($E$2:E773)-1</f>
        <v>-2.6910863560049014E-3</v>
      </c>
      <c r="K773" s="44">
        <f t="shared" si="47"/>
        <v>0.59067689669266221</v>
      </c>
    </row>
    <row r="774" spans="1:11" x14ac:dyDescent="0.25">
      <c r="A774" s="1">
        <v>41668</v>
      </c>
      <c r="B774" s="3">
        <v>45.231119999999997</v>
      </c>
      <c r="C774" s="11">
        <f t="shared" si="49"/>
        <v>-2.2049777449943072E-2</v>
      </c>
      <c r="D774" s="3">
        <v>84.93</v>
      </c>
      <c r="E774" s="58">
        <f t="shared" si="48"/>
        <v>10849.3</v>
      </c>
      <c r="F774" s="11">
        <f t="shared" si="50"/>
        <v>-8.4726067292410973E-4</v>
      </c>
      <c r="G774" s="11">
        <f>B774/MAX($B$2:B774)-1</f>
        <v>-3.5246728206575595E-2</v>
      </c>
      <c r="H774" s="11">
        <f>E774/MAX($E$2:E774)-1</f>
        <v>-3.5360669772921405E-3</v>
      </c>
      <c r="K774" s="44">
        <f t="shared" si="47"/>
        <v>0.59019084671879352</v>
      </c>
    </row>
    <row r="775" spans="1:11" x14ac:dyDescent="0.25">
      <c r="A775" s="1">
        <v>41669</v>
      </c>
      <c r="B775" s="3">
        <v>45.59939</v>
      </c>
      <c r="C775" s="11">
        <f t="shared" si="49"/>
        <v>8.141960667788075E-3</v>
      </c>
      <c r="D775" s="3">
        <v>86.5</v>
      </c>
      <c r="E775" s="58">
        <f t="shared" si="48"/>
        <v>10865</v>
      </c>
      <c r="F775" s="11">
        <f t="shared" si="50"/>
        <v>1.4470979694543177E-3</v>
      </c>
      <c r="G775" s="11">
        <f>B775/MAX($B$2:B775)-1</f>
        <v>-2.7391745013513713E-2</v>
      </c>
      <c r="H775" s="11">
        <f>E775/MAX($E$2:E775)-1</f>
        <v>-2.0940860431805097E-3</v>
      </c>
      <c r="K775" s="44">
        <f t="shared" si="47"/>
        <v>0.63949554149974552</v>
      </c>
    </row>
    <row r="776" spans="1:11" x14ac:dyDescent="0.25">
      <c r="A776" s="1">
        <v>41670</v>
      </c>
      <c r="B776" s="3">
        <v>45.212234000000002</v>
      </c>
      <c r="C776" s="11">
        <f t="shared" si="49"/>
        <v>-8.4903767353027623E-3</v>
      </c>
      <c r="D776" s="3">
        <v>86.269997000000004</v>
      </c>
      <c r="E776" s="58">
        <f t="shared" si="48"/>
        <v>10862.69997</v>
      </c>
      <c r="F776" s="11">
        <f t="shared" si="50"/>
        <v>-2.1169167050164137E-4</v>
      </c>
      <c r="G776" s="11">
        <f>B776/MAX($B$2:B776)-1</f>
        <v>-3.5649555514214448E-2</v>
      </c>
      <c r="H776" s="11">
        <f>E776/MAX($E$2:E776)-1</f>
        <v>-2.3053344131094278E-3</v>
      </c>
      <c r="K776" s="44">
        <f t="shared" si="47"/>
        <v>0.63319262602425253</v>
      </c>
    </row>
    <row r="777" spans="1:11" x14ac:dyDescent="0.25">
      <c r="A777" s="1">
        <v>41673</v>
      </c>
      <c r="B777" s="3">
        <v>44.589008</v>
      </c>
      <c r="C777" s="11">
        <f t="shared" si="49"/>
        <v>-1.3784454888913529E-2</v>
      </c>
      <c r="D777" s="3">
        <v>84.290001000000004</v>
      </c>
      <c r="E777" s="58">
        <f t="shared" si="48"/>
        <v>10842.900009999999</v>
      </c>
      <c r="F777" s="11">
        <f t="shared" si="50"/>
        <v>-1.8227475723975356E-3</v>
      </c>
      <c r="G777" s="11">
        <f>B777/MAX($B$2:B777)-1</f>
        <v>-4.8942600713332451E-2</v>
      </c>
      <c r="H777" s="11">
        <f>E777/MAX($E$2:E777)-1</f>
        <v>-4.1238799428019446E-3</v>
      </c>
      <c r="K777" s="44">
        <f t="shared" si="47"/>
        <v>0.63353419477396744</v>
      </c>
    </row>
    <row r="778" spans="1:11" x14ac:dyDescent="0.25">
      <c r="A778" s="1">
        <v>41674</v>
      </c>
      <c r="B778" s="3">
        <v>44.673994</v>
      </c>
      <c r="C778" s="11">
        <f t="shared" si="49"/>
        <v>1.9059854392813734E-3</v>
      </c>
      <c r="D778" s="3">
        <v>84.910004000000001</v>
      </c>
      <c r="E778" s="58">
        <f t="shared" si="48"/>
        <v>10849.100039999999</v>
      </c>
      <c r="F778" s="11">
        <f t="shared" si="50"/>
        <v>5.7180551275783369E-4</v>
      </c>
      <c r="G778" s="11">
        <f>B778/MAX($B$2:B778)-1</f>
        <v>-4.712989915837118E-2</v>
      </c>
      <c r="H778" s="11">
        <f>E778/MAX($E$2:E778)-1</f>
        <v>-3.5544324873293398E-3</v>
      </c>
      <c r="K778" s="44">
        <f t="shared" si="47"/>
        <v>0.67019137854891397</v>
      </c>
    </row>
    <row r="779" spans="1:11" x14ac:dyDescent="0.25">
      <c r="A779" s="1">
        <v>41675</v>
      </c>
      <c r="B779" s="3">
        <v>44.919505999999998</v>
      </c>
      <c r="C779" s="11">
        <f t="shared" si="49"/>
        <v>5.4956357830911193E-3</v>
      </c>
      <c r="D779" s="3">
        <v>84.690002000000007</v>
      </c>
      <c r="E779" s="58">
        <f t="shared" si="48"/>
        <v>10846.900020000001</v>
      </c>
      <c r="F779" s="11">
        <f t="shared" si="50"/>
        <v>-2.0278364029155025E-4</v>
      </c>
      <c r="G779" s="11">
        <f>B779/MAX($B$2:B779)-1</f>
        <v>-4.1893272135548276E-2</v>
      </c>
      <c r="H779" s="11">
        <f>E779/MAX($E$2:E779)-1</f>
        <v>-3.7564953468619544E-3</v>
      </c>
      <c r="K779" s="44">
        <f t="shared" si="47"/>
        <v>0.65622304219110605</v>
      </c>
    </row>
    <row r="780" spans="1:11" x14ac:dyDescent="0.25">
      <c r="A780" s="1">
        <v>41676</v>
      </c>
      <c r="B780" s="3">
        <v>45.193348</v>
      </c>
      <c r="C780" s="11">
        <f t="shared" si="49"/>
        <v>6.0962825370341764E-3</v>
      </c>
      <c r="D780" s="3">
        <v>85.769997000000004</v>
      </c>
      <c r="E780" s="58">
        <f t="shared" si="48"/>
        <v>10857.69997</v>
      </c>
      <c r="F780" s="11">
        <f t="shared" si="50"/>
        <v>9.9567157253088756E-4</v>
      </c>
      <c r="G780" s="11">
        <f>B780/MAX($B$2:B780)-1</f>
        <v>-3.6052382821853302E-2</v>
      </c>
      <c r="H780" s="11">
        <f>E780/MAX($E$2:E780)-1</f>
        <v>-2.7645640099602797E-3</v>
      </c>
      <c r="K780" s="44">
        <f t="shared" si="47"/>
        <v>0.66925325157588034</v>
      </c>
    </row>
    <row r="781" spans="1:11" x14ac:dyDescent="0.25">
      <c r="A781" s="1">
        <v>41677</v>
      </c>
      <c r="B781" s="3">
        <v>46.165958000000003</v>
      </c>
      <c r="C781" s="11">
        <f t="shared" si="49"/>
        <v>2.1521087572445464E-2</v>
      </c>
      <c r="D781" s="3">
        <v>87.300003000000004</v>
      </c>
      <c r="E781" s="58">
        <f t="shared" si="48"/>
        <v>10873.000029999999</v>
      </c>
      <c r="F781" s="11">
        <f t="shared" si="50"/>
        <v>1.4091437452014596E-3</v>
      </c>
      <c r="G781" s="11">
        <f>B781/MAX($B$2:B781)-1</f>
        <v>-1.530718173731227E-2</v>
      </c>
      <c r="H781" s="11">
        <f>E781/MAX($E$2:E781)-1</f>
        <v>-1.3593159328416649E-3</v>
      </c>
      <c r="K781" s="44">
        <f t="shared" si="47"/>
        <v>0.68097748432062433</v>
      </c>
    </row>
    <row r="782" spans="1:11" x14ac:dyDescent="0.25">
      <c r="A782" s="1">
        <v>41680</v>
      </c>
      <c r="B782" s="3">
        <v>45.986545999999997</v>
      </c>
      <c r="C782" s="11">
        <f t="shared" si="49"/>
        <v>-3.8862401599032417E-3</v>
      </c>
      <c r="D782" s="3">
        <v>87.800003000000004</v>
      </c>
      <c r="E782" s="58">
        <f t="shared" si="48"/>
        <v>10878.000029999999</v>
      </c>
      <c r="F782" s="11">
        <f t="shared" si="50"/>
        <v>4.5985468465045156E-4</v>
      </c>
      <c r="G782" s="11">
        <f>B782/MAX($B$2:B782)-1</f>
        <v>-1.9133934512813089E-2</v>
      </c>
      <c r="H782" s="11">
        <f>E782/MAX($E$2:E782)-1</f>
        <v>-9.0008633599081289E-4</v>
      </c>
      <c r="K782" s="44">
        <f t="shared" si="47"/>
        <v>0.72316658826383606</v>
      </c>
    </row>
    <row r="783" spans="1:11" x14ac:dyDescent="0.25">
      <c r="A783" s="1">
        <v>41681</v>
      </c>
      <c r="B783" s="3">
        <v>46.175403000000003</v>
      </c>
      <c r="C783" s="11">
        <f t="shared" si="49"/>
        <v>4.1067881027639225E-3</v>
      </c>
      <c r="D783" s="3">
        <v>88.800003000000004</v>
      </c>
      <c r="E783" s="58">
        <f t="shared" si="48"/>
        <v>10888.000029999999</v>
      </c>
      <c r="F783" s="11">
        <f t="shared" si="50"/>
        <v>9.1928663103708419E-4</v>
      </c>
      <c r="G783" s="11">
        <f>B783/MAX($B$2:B783)-1</f>
        <v>-1.5105725424665373E-2</v>
      </c>
      <c r="H783" s="11">
        <f>E783/MAX($E$2:E783)-1</f>
        <v>0</v>
      </c>
      <c r="K783" s="44">
        <f t="shared" si="47"/>
        <v>0.67404580990474183</v>
      </c>
    </row>
    <row r="784" spans="1:11" x14ac:dyDescent="0.25">
      <c r="A784" s="1">
        <v>41682</v>
      </c>
      <c r="B784" s="3">
        <v>47.20467</v>
      </c>
      <c r="C784" s="11">
        <f t="shared" si="49"/>
        <v>2.2290373946492619E-2</v>
      </c>
      <c r="D784" s="3">
        <v>88.970000999999996</v>
      </c>
      <c r="E784" s="58">
        <f t="shared" si="48"/>
        <v>10889.70001</v>
      </c>
      <c r="F784" s="11">
        <f t="shared" si="50"/>
        <v>1.5613335739504336E-4</v>
      </c>
      <c r="G784" s="11">
        <f>B784/MAX($B$2:B784)-1</f>
        <v>0</v>
      </c>
      <c r="H784" s="11">
        <f>E784/MAX($E$2:E784)-1</f>
        <v>0</v>
      </c>
      <c r="K784" s="44">
        <f t="shared" si="47"/>
        <v>0.64627820630443178</v>
      </c>
    </row>
    <row r="785" spans="1:11" x14ac:dyDescent="0.25">
      <c r="A785" s="1">
        <v>41683</v>
      </c>
      <c r="B785" s="3">
        <v>47.280211000000001</v>
      </c>
      <c r="C785" s="11">
        <f t="shared" si="49"/>
        <v>1.6002865818149177E-3</v>
      </c>
      <c r="D785" s="3">
        <v>89.629997000000003</v>
      </c>
      <c r="E785" s="58">
        <f t="shared" si="48"/>
        <v>10896.29997</v>
      </c>
      <c r="F785" s="11">
        <f t="shared" si="50"/>
        <v>6.0607362865265516E-4</v>
      </c>
      <c r="G785" s="11">
        <f>B785/MAX($B$2:B785)-1</f>
        <v>0</v>
      </c>
      <c r="H785" s="11">
        <f>E785/MAX($E$2:E785)-1</f>
        <v>0</v>
      </c>
      <c r="K785" s="44">
        <f t="shared" si="47"/>
        <v>0.61655155970372177</v>
      </c>
    </row>
    <row r="786" spans="1:11" x14ac:dyDescent="0.25">
      <c r="A786" s="1">
        <v>41684</v>
      </c>
      <c r="B786" s="3">
        <v>47.497396000000002</v>
      </c>
      <c r="C786" s="11">
        <f t="shared" si="49"/>
        <v>4.5935708704853417E-3</v>
      </c>
      <c r="D786" s="3">
        <v>89.809997999999993</v>
      </c>
      <c r="E786" s="58">
        <f t="shared" si="48"/>
        <v>10898.099979999999</v>
      </c>
      <c r="F786" s="11">
        <f t="shared" si="50"/>
        <v>1.6519460779850574E-4</v>
      </c>
      <c r="G786" s="11">
        <f>B786/MAX($B$2:B786)-1</f>
        <v>0</v>
      </c>
      <c r="H786" s="11">
        <f>E786/MAX($E$2:E786)-1</f>
        <v>0</v>
      </c>
      <c r="K786" s="44">
        <f t="shared" si="47"/>
        <v>0.61104116063379044</v>
      </c>
    </row>
    <row r="787" spans="1:11" x14ac:dyDescent="0.25">
      <c r="A787" s="1">
        <v>41688</v>
      </c>
      <c r="B787" s="3">
        <v>47.799565999999999</v>
      </c>
      <c r="C787" s="11">
        <f t="shared" si="49"/>
        <v>6.3618224460136024E-3</v>
      </c>
      <c r="D787" s="3">
        <v>90.25</v>
      </c>
      <c r="E787" s="58">
        <f t="shared" si="48"/>
        <v>10902.5</v>
      </c>
      <c r="F787" s="11">
        <f t="shared" si="50"/>
        <v>4.0374193740888678E-4</v>
      </c>
      <c r="G787" s="11">
        <f>B787/MAX($B$2:B787)-1</f>
        <v>0</v>
      </c>
      <c r="H787" s="11">
        <f>E787/MAX($E$2:E787)-1</f>
        <v>0</v>
      </c>
      <c r="K787" s="44">
        <f t="shared" si="47"/>
        <v>0.61991357653358437</v>
      </c>
    </row>
    <row r="788" spans="1:11" x14ac:dyDescent="0.25">
      <c r="A788" s="1">
        <v>41689</v>
      </c>
      <c r="B788" s="3">
        <v>48.120621999999997</v>
      </c>
      <c r="C788" s="11">
        <f t="shared" si="49"/>
        <v>6.7167137040532688E-3</v>
      </c>
      <c r="D788" s="3">
        <v>89.629997000000003</v>
      </c>
      <c r="E788" s="58">
        <f t="shared" si="48"/>
        <v>10896.29997</v>
      </c>
      <c r="F788" s="11">
        <f t="shared" si="50"/>
        <v>-5.6867966062829349E-4</v>
      </c>
      <c r="G788" s="11">
        <f>B788/MAX($B$2:B788)-1</f>
        <v>0</v>
      </c>
      <c r="H788" s="11">
        <f>E788/MAX($E$2:E788)-1</f>
        <v>-5.6867966062834618E-4</v>
      </c>
      <c r="K788" s="44">
        <f t="shared" si="47"/>
        <v>0.62887505773995822</v>
      </c>
    </row>
    <row r="789" spans="1:11" x14ac:dyDescent="0.25">
      <c r="A789" s="1">
        <v>41690</v>
      </c>
      <c r="B789" s="3">
        <v>48.602207999999997</v>
      </c>
      <c r="C789" s="11">
        <f t="shared" si="49"/>
        <v>1.0007892250436832E-2</v>
      </c>
      <c r="D789" s="3">
        <v>90.050003000000004</v>
      </c>
      <c r="E789" s="58">
        <f t="shared" si="48"/>
        <v>10900.500029999999</v>
      </c>
      <c r="F789" s="11">
        <f t="shared" si="50"/>
        <v>3.8545744991996692E-4</v>
      </c>
      <c r="G789" s="11">
        <f>B789/MAX($B$2:B789)-1</f>
        <v>0</v>
      </c>
      <c r="H789" s="11">
        <f>E789/MAX($E$2:E789)-1</f>
        <v>-1.8344141252013557E-4</v>
      </c>
      <c r="K789" s="44">
        <f t="shared" si="47"/>
        <v>0.60730818814104137</v>
      </c>
    </row>
    <row r="790" spans="1:11" x14ac:dyDescent="0.25">
      <c r="A790" s="1">
        <v>41691</v>
      </c>
      <c r="B790" s="3">
        <v>48.857163999999997</v>
      </c>
      <c r="C790" s="11">
        <f t="shared" si="49"/>
        <v>5.2457699041162896E-3</v>
      </c>
      <c r="D790" s="3">
        <v>89.93</v>
      </c>
      <c r="E790" s="58">
        <f t="shared" si="48"/>
        <v>10899.3</v>
      </c>
      <c r="F790" s="11">
        <f t="shared" si="50"/>
        <v>-1.1008944513529531E-4</v>
      </c>
      <c r="G790" s="11">
        <f>B790/MAX($B$2:B790)-1</f>
        <v>0</v>
      </c>
      <c r="H790" s="11">
        <f>E790/MAX($E$2:E790)-1</f>
        <v>-2.9351066269212023E-4</v>
      </c>
      <c r="K790" s="44">
        <f t="shared" si="47"/>
        <v>0.60765412033838573</v>
      </c>
    </row>
    <row r="791" spans="1:11" x14ac:dyDescent="0.25">
      <c r="A791" s="1">
        <v>41694</v>
      </c>
      <c r="B791" s="3">
        <v>48.866605999999997</v>
      </c>
      <c r="C791" s="11">
        <f t="shared" si="49"/>
        <v>1.9325722630973732E-4</v>
      </c>
      <c r="D791" s="3">
        <v>90.410004000000001</v>
      </c>
      <c r="E791" s="58">
        <f t="shared" si="48"/>
        <v>10904.100039999999</v>
      </c>
      <c r="F791" s="11">
        <f t="shared" si="50"/>
        <v>4.4039892470159377E-4</v>
      </c>
      <c r="G791" s="11">
        <f>B791/MAX($B$2:B791)-1</f>
        <v>0</v>
      </c>
      <c r="H791" s="11">
        <f>E791/MAX($E$2:E791)-1</f>
        <v>0</v>
      </c>
      <c r="K791" s="44">
        <f t="shared" ref="K791:K854" si="51">CORREL(C772:C790,F772:F790)</f>
        <v>0.54022622644606544</v>
      </c>
    </row>
    <row r="792" spans="1:11" x14ac:dyDescent="0.25">
      <c r="A792" s="1">
        <v>41695</v>
      </c>
      <c r="B792" s="3">
        <v>49.555931000000001</v>
      </c>
      <c r="C792" s="11">
        <f t="shared" si="49"/>
        <v>1.4106258985942338E-2</v>
      </c>
      <c r="D792" s="3">
        <v>90.309997999999993</v>
      </c>
      <c r="E792" s="58">
        <f t="shared" si="48"/>
        <v>10903.099979999999</v>
      </c>
      <c r="F792" s="11">
        <f t="shared" si="50"/>
        <v>-9.17141255428452E-5</v>
      </c>
      <c r="G792" s="11">
        <f>B792/MAX($B$2:B792)-1</f>
        <v>0</v>
      </c>
      <c r="H792" s="11">
        <f>E792/MAX($E$2:E792)-1</f>
        <v>-9.1714125542874392E-5</v>
      </c>
      <c r="K792" s="44">
        <f t="shared" si="51"/>
        <v>0.62300570407339195</v>
      </c>
    </row>
    <row r="793" spans="1:11" x14ac:dyDescent="0.25">
      <c r="A793" s="1">
        <v>41696</v>
      </c>
      <c r="B793" s="3">
        <v>48.715521000000003</v>
      </c>
      <c r="C793" s="11">
        <f t="shared" si="49"/>
        <v>-1.6958817704383327E-2</v>
      </c>
      <c r="D793" s="3">
        <v>90.230002999999996</v>
      </c>
      <c r="E793" s="58">
        <f t="shared" si="48"/>
        <v>10902.30003</v>
      </c>
      <c r="F793" s="11">
        <f t="shared" si="50"/>
        <v>-7.3369041966605587E-5</v>
      </c>
      <c r="G793" s="11">
        <f>B793/MAX($B$2:B793)-1</f>
        <v>-1.6958817704383344E-2</v>
      </c>
      <c r="H793" s="11">
        <f>E793/MAX($E$2:E793)-1</f>
        <v>-1.6507643853191922E-4</v>
      </c>
      <c r="K793" s="44">
        <f t="shared" si="51"/>
        <v>0.57717210062035607</v>
      </c>
    </row>
    <row r="794" spans="1:11" x14ac:dyDescent="0.25">
      <c r="A794" s="1">
        <v>41697</v>
      </c>
      <c r="B794" s="3">
        <v>48.772179000000001</v>
      </c>
      <c r="C794" s="11">
        <f t="shared" si="49"/>
        <v>1.1630379566298543E-3</v>
      </c>
      <c r="D794" s="3">
        <v>90.440002000000007</v>
      </c>
      <c r="E794" s="58">
        <f t="shared" si="48"/>
        <v>10904.400020000001</v>
      </c>
      <c r="F794" s="11">
        <f t="shared" si="50"/>
        <v>1.9261898812379468E-4</v>
      </c>
      <c r="G794" s="11">
        <f>B794/MAX($B$2:B794)-1</f>
        <v>-1.5815503496443228E-2</v>
      </c>
      <c r="H794" s="11">
        <f>E794/MAX($E$2:E794)-1</f>
        <v>0</v>
      </c>
      <c r="K794" s="44">
        <f t="shared" si="51"/>
        <v>0.48515087153741515</v>
      </c>
    </row>
    <row r="795" spans="1:11" x14ac:dyDescent="0.25">
      <c r="A795" s="1">
        <v>41698</v>
      </c>
      <c r="B795" s="3">
        <v>49.206547999999998</v>
      </c>
      <c r="C795" s="11">
        <f t="shared" si="49"/>
        <v>8.9060814773110029E-3</v>
      </c>
      <c r="D795" s="3">
        <v>90.339995999999999</v>
      </c>
      <c r="E795" s="58">
        <f t="shared" si="48"/>
        <v>10903.399960000001</v>
      </c>
      <c r="F795" s="11">
        <f t="shared" si="50"/>
        <v>-9.1711602487626199E-5</v>
      </c>
      <c r="G795" s="11">
        <f>B795/MAX($B$2:B795)-1</f>
        <v>-7.0502761818762583E-3</v>
      </c>
      <c r="H795" s="11">
        <f>E795/MAX($E$2:E795)-1</f>
        <v>-9.1711602487665189E-5</v>
      </c>
      <c r="K795" s="44">
        <f t="shared" si="51"/>
        <v>0.48567250946223589</v>
      </c>
    </row>
    <row r="796" spans="1:11" x14ac:dyDescent="0.25">
      <c r="A796" s="1">
        <v>41701</v>
      </c>
      <c r="B796" s="3">
        <v>48.800505999999999</v>
      </c>
      <c r="C796" s="11">
        <f t="shared" si="49"/>
        <v>-8.2517879530992367E-3</v>
      </c>
      <c r="D796" s="3">
        <v>89.669998000000007</v>
      </c>
      <c r="E796" s="58">
        <f t="shared" si="48"/>
        <v>10896.699979999999</v>
      </c>
      <c r="F796" s="11">
        <f t="shared" si="50"/>
        <v>-6.1448539213278871E-4</v>
      </c>
      <c r="G796" s="11">
        <f>B796/MAX($B$2:B796)-1</f>
        <v>-1.5243886750911817E-2</v>
      </c>
      <c r="H796" s="11">
        <f>E796/MAX($E$2:E796)-1</f>
        <v>-7.0614063918039705E-4</v>
      </c>
      <c r="K796" s="44">
        <f t="shared" si="51"/>
        <v>0.45229612908917755</v>
      </c>
    </row>
    <row r="797" spans="1:11" x14ac:dyDescent="0.25">
      <c r="A797" s="1">
        <v>41702</v>
      </c>
      <c r="B797" s="3">
        <v>49.055463000000003</v>
      </c>
      <c r="C797" s="11">
        <f t="shared" si="49"/>
        <v>5.2244745167192436E-3</v>
      </c>
      <c r="D797" s="3">
        <v>90.809997999999993</v>
      </c>
      <c r="E797" s="58">
        <f t="shared" si="48"/>
        <v>10908.099979999999</v>
      </c>
      <c r="F797" s="11">
        <f t="shared" si="50"/>
        <v>1.046188297459176E-3</v>
      </c>
      <c r="G797" s="11">
        <f>B797/MAX($B$2:B797)-1</f>
        <v>-1.0099053532058533E-2</v>
      </c>
      <c r="H797" s="11">
        <f>E797/MAX($E$2:E797)-1</f>
        <v>0</v>
      </c>
      <c r="K797" s="44">
        <f t="shared" si="51"/>
        <v>0.310385745288489</v>
      </c>
    </row>
    <row r="798" spans="1:11" x14ac:dyDescent="0.25">
      <c r="A798" s="1">
        <v>41703</v>
      </c>
      <c r="B798" s="3">
        <v>49.178220000000003</v>
      </c>
      <c r="C798" s="11">
        <f t="shared" si="49"/>
        <v>2.502412422445182E-3</v>
      </c>
      <c r="D798" s="3">
        <v>91.059997999999993</v>
      </c>
      <c r="E798" s="58">
        <f t="shared" si="48"/>
        <v>10910.599979999999</v>
      </c>
      <c r="F798" s="11">
        <f t="shared" si="50"/>
        <v>2.2918748495006003E-4</v>
      </c>
      <c r="G798" s="11">
        <f>B798/MAX($B$2:B798)-1</f>
        <v>-7.6219131066268542E-3</v>
      </c>
      <c r="H798" s="11">
        <f>E798/MAX($E$2:E798)-1</f>
        <v>0</v>
      </c>
      <c r="K798" s="44">
        <f t="shared" si="51"/>
        <v>0.30897540572062043</v>
      </c>
    </row>
    <row r="799" spans="1:11" x14ac:dyDescent="0.25">
      <c r="A799" s="1">
        <v>41704</v>
      </c>
      <c r="B799" s="3">
        <v>49.102676000000002</v>
      </c>
      <c r="C799" s="11">
        <f t="shared" si="49"/>
        <v>-1.536127171743929E-3</v>
      </c>
      <c r="D799" s="3">
        <v>90.980002999999996</v>
      </c>
      <c r="E799" s="58">
        <f t="shared" si="48"/>
        <v>10909.80003</v>
      </c>
      <c r="F799" s="11">
        <f t="shared" si="50"/>
        <v>-7.3318607726897579E-5</v>
      </c>
      <c r="G799" s="11">
        <f>B799/MAX($B$2:B799)-1</f>
        <v>-9.1463320505470458E-3</v>
      </c>
      <c r="H799" s="11">
        <f>E799/MAX($E$2:E799)-1</f>
        <v>-7.3318607726857721E-5</v>
      </c>
      <c r="K799" s="44">
        <f t="shared" si="51"/>
        <v>0.32109206559593456</v>
      </c>
    </row>
    <row r="800" spans="1:11" x14ac:dyDescent="0.25">
      <c r="A800" s="1">
        <v>41705</v>
      </c>
      <c r="B800" s="3">
        <v>49.376519000000002</v>
      </c>
      <c r="C800" s="11">
        <f t="shared" si="49"/>
        <v>5.5769465598982703E-3</v>
      </c>
      <c r="D800" s="3">
        <v>90.529999000000004</v>
      </c>
      <c r="E800" s="58">
        <f t="shared" si="48"/>
        <v>10905.29999</v>
      </c>
      <c r="F800" s="11">
        <f t="shared" si="50"/>
        <v>-4.124768545368845E-4</v>
      </c>
      <c r="G800" s="11">
        <f>B800/MAX($B$2:B800)-1</f>
        <v>-3.620394095713797E-3</v>
      </c>
      <c r="H800" s="11">
        <f>E800/MAX($E$2:E800)-1</f>
        <v>-4.8576522003507261E-4</v>
      </c>
      <c r="K800" s="44">
        <f t="shared" si="51"/>
        <v>0.34336727653733218</v>
      </c>
    </row>
    <row r="801" spans="1:11" x14ac:dyDescent="0.25">
      <c r="A801" s="1">
        <v>41708</v>
      </c>
      <c r="B801" s="3">
        <v>49.555931000000001</v>
      </c>
      <c r="C801" s="11">
        <f t="shared" si="49"/>
        <v>3.6335489749692407E-3</v>
      </c>
      <c r="D801" s="3">
        <v>90.610000999999997</v>
      </c>
      <c r="E801" s="58">
        <f t="shared" si="48"/>
        <v>10906.10001</v>
      </c>
      <c r="F801" s="11">
        <f t="shared" si="50"/>
        <v>7.3360659563165872E-5</v>
      </c>
      <c r="G801" s="11">
        <f>B801/MAX($B$2:B801)-1</f>
        <v>0</v>
      </c>
      <c r="H801" s="11">
        <f>E801/MAX($E$2:E801)-1</f>
        <v>-4.1244019652886266E-4</v>
      </c>
      <c r="K801" s="44">
        <f t="shared" si="51"/>
        <v>0.10483114661613417</v>
      </c>
    </row>
    <row r="802" spans="1:11" x14ac:dyDescent="0.25">
      <c r="A802" s="1">
        <v>41709</v>
      </c>
      <c r="B802" s="3">
        <v>50.037517000000001</v>
      </c>
      <c r="C802" s="11">
        <f t="shared" si="49"/>
        <v>9.7180295129557764E-3</v>
      </c>
      <c r="D802" s="3">
        <v>90.220000999999996</v>
      </c>
      <c r="E802" s="58">
        <f t="shared" si="48"/>
        <v>10902.20001</v>
      </c>
      <c r="F802" s="11">
        <f t="shared" si="50"/>
        <v>-3.5759804113511299E-4</v>
      </c>
      <c r="G802" s="11">
        <f>B802/MAX($B$2:B802)-1</f>
        <v>0</v>
      </c>
      <c r="H802" s="11">
        <f>E802/MAX($E$2:E802)-1</f>
        <v>-7.6989074985756023E-4</v>
      </c>
      <c r="K802" s="44">
        <f t="shared" si="51"/>
        <v>0.14653257859893351</v>
      </c>
    </row>
    <row r="803" spans="1:11" x14ac:dyDescent="0.25">
      <c r="A803" s="1">
        <v>41710</v>
      </c>
      <c r="B803" s="3">
        <v>50.037517000000001</v>
      </c>
      <c r="C803" s="11">
        <f t="shared" si="49"/>
        <v>0</v>
      </c>
      <c r="D803" s="3">
        <v>90.559997999999993</v>
      </c>
      <c r="E803" s="58">
        <f t="shared" si="48"/>
        <v>10905.599979999999</v>
      </c>
      <c r="F803" s="11">
        <f t="shared" si="50"/>
        <v>3.1186090852121276E-4</v>
      </c>
      <c r="G803" s="11">
        <f>B803/MAX($B$2:B803)-1</f>
        <v>0</v>
      </c>
      <c r="H803" s="11">
        <f>E803/MAX($E$2:E803)-1</f>
        <v>-4.5826994016506806E-4</v>
      </c>
      <c r="K803" s="44">
        <f t="shared" si="51"/>
        <v>0.11267769603640253</v>
      </c>
    </row>
    <row r="804" spans="1:11" x14ac:dyDescent="0.25">
      <c r="A804" s="1">
        <v>41711</v>
      </c>
      <c r="B804" s="3">
        <v>49.352333000000002</v>
      </c>
      <c r="C804" s="11">
        <f t="shared" si="49"/>
        <v>-1.3693405290274487E-2</v>
      </c>
      <c r="D804" s="3">
        <v>89.279999000000004</v>
      </c>
      <c r="E804" s="58">
        <f t="shared" si="48"/>
        <v>10892.79999</v>
      </c>
      <c r="F804" s="11">
        <f t="shared" si="50"/>
        <v>-1.1737080053801428E-3</v>
      </c>
      <c r="G804" s="11">
        <f>B804/MAX($B$2:B804)-1</f>
        <v>-1.3693405290274518E-2</v>
      </c>
      <c r="H804" s="11">
        <f>E804/MAX($E$2:E804)-1</f>
        <v>-1.6314400704477983E-3</v>
      </c>
      <c r="K804" s="44">
        <f t="shared" si="51"/>
        <v>8.4664709953589351E-2</v>
      </c>
    </row>
    <row r="805" spans="1:11" x14ac:dyDescent="0.25">
      <c r="A805" s="1">
        <v>41712</v>
      </c>
      <c r="B805" s="3">
        <v>49.847189</v>
      </c>
      <c r="C805" s="11">
        <f t="shared" si="49"/>
        <v>1.0027003181389594E-2</v>
      </c>
      <c r="D805" s="3">
        <v>88.669998000000007</v>
      </c>
      <c r="E805" s="58">
        <f t="shared" si="48"/>
        <v>10886.699979999999</v>
      </c>
      <c r="F805" s="11">
        <f t="shared" si="50"/>
        <v>-5.6000385627204665E-4</v>
      </c>
      <c r="G805" s="11">
        <f>B805/MAX($B$2:B805)-1</f>
        <v>-3.8037059272945095E-3</v>
      </c>
      <c r="H805" s="11">
        <f>E805/MAX($E$2:E805)-1</f>
        <v>-2.1905303139891918E-3</v>
      </c>
      <c r="K805" s="44">
        <f t="shared" si="51"/>
        <v>0.35756015560858101</v>
      </c>
    </row>
    <row r="806" spans="1:11" x14ac:dyDescent="0.25">
      <c r="A806" s="1">
        <v>41715</v>
      </c>
      <c r="B806" s="3">
        <v>50.170748000000003</v>
      </c>
      <c r="C806" s="11">
        <f t="shared" si="49"/>
        <v>6.4910179789677419E-3</v>
      </c>
      <c r="D806" s="3">
        <v>89.449996999999996</v>
      </c>
      <c r="E806" s="58">
        <f t="shared" si="48"/>
        <v>10894.499970000001</v>
      </c>
      <c r="F806" s="11">
        <f t="shared" si="50"/>
        <v>7.1646963858017004E-4</v>
      </c>
      <c r="G806" s="11">
        <f>B806/MAX($B$2:B806)-1</f>
        <v>0</v>
      </c>
      <c r="H806" s="11">
        <f>E806/MAX($E$2:E806)-1</f>
        <v>-1.4756301238714187E-3</v>
      </c>
      <c r="K806" s="44">
        <f t="shared" si="51"/>
        <v>0.27949703222006916</v>
      </c>
    </row>
    <row r="807" spans="1:11" x14ac:dyDescent="0.25">
      <c r="A807" s="1">
        <v>41716</v>
      </c>
      <c r="B807" s="3">
        <v>50.218330000000002</v>
      </c>
      <c r="C807" s="11">
        <f t="shared" si="49"/>
        <v>9.4840124767520823E-4</v>
      </c>
      <c r="D807" s="3">
        <v>90.529999000000004</v>
      </c>
      <c r="E807" s="58">
        <f t="shared" si="48"/>
        <v>10905.29999</v>
      </c>
      <c r="F807" s="11">
        <f t="shared" si="50"/>
        <v>9.913277369074853E-4</v>
      </c>
      <c r="G807" s="11">
        <f>B807/MAX($B$2:B807)-1</f>
        <v>0</v>
      </c>
      <c r="H807" s="11">
        <f>E807/MAX($E$2:E807)-1</f>
        <v>-4.8576522003507261E-4</v>
      </c>
      <c r="K807" s="44">
        <f t="shared" si="51"/>
        <v>0.28511655504977673</v>
      </c>
    </row>
    <row r="808" spans="1:11" x14ac:dyDescent="0.25">
      <c r="A808" s="1">
        <v>41717</v>
      </c>
      <c r="B808" s="3">
        <v>49.780574000000001</v>
      </c>
      <c r="C808" s="11">
        <f t="shared" si="49"/>
        <v>-8.7170561028214241E-3</v>
      </c>
      <c r="D808" s="3">
        <v>90.040001000000004</v>
      </c>
      <c r="E808" s="58">
        <f t="shared" si="48"/>
        <v>10900.400009999999</v>
      </c>
      <c r="F808" s="11">
        <f t="shared" si="50"/>
        <v>-4.4932097278326606E-4</v>
      </c>
      <c r="G808" s="11">
        <f>B808/MAX($B$2:B808)-1</f>
        <v>-8.7170561028214744E-3</v>
      </c>
      <c r="H808" s="11">
        <f>E808/MAX($E$2:E808)-1</f>
        <v>-9.3486792831709575E-4</v>
      </c>
      <c r="K808" s="44">
        <f t="shared" si="51"/>
        <v>0.28177865509801325</v>
      </c>
    </row>
    <row r="809" spans="1:11" x14ac:dyDescent="0.25">
      <c r="A809" s="1">
        <v>41718</v>
      </c>
      <c r="B809" s="3">
        <v>49.999451999999998</v>
      </c>
      <c r="C809" s="11">
        <f t="shared" si="49"/>
        <v>4.3968556891287869E-3</v>
      </c>
      <c r="D809" s="3">
        <v>90.290001000000004</v>
      </c>
      <c r="E809" s="58">
        <f t="shared" si="48"/>
        <v>10902.900009999999</v>
      </c>
      <c r="F809" s="11">
        <f t="shared" si="50"/>
        <v>2.2934938146366247E-4</v>
      </c>
      <c r="G809" s="11">
        <f>B809/MAX($B$2:B809)-1</f>
        <v>-4.3585280514107927E-3</v>
      </c>
      <c r="H809" s="11">
        <f>E809/MAX($E$2:E809)-1</f>
        <v>-7.0573295823461724E-4</v>
      </c>
      <c r="K809" s="44">
        <f t="shared" si="51"/>
        <v>0.2983045530512704</v>
      </c>
    </row>
    <row r="810" spans="1:11" x14ac:dyDescent="0.25">
      <c r="A810" s="1">
        <v>41719</v>
      </c>
      <c r="B810" s="3">
        <v>50.218330000000002</v>
      </c>
      <c r="C810" s="11">
        <f t="shared" si="49"/>
        <v>4.3776079785835193E-3</v>
      </c>
      <c r="D810" s="3">
        <v>89</v>
      </c>
      <c r="E810" s="58">
        <f t="shared" si="48"/>
        <v>10890</v>
      </c>
      <c r="F810" s="11">
        <f t="shared" si="50"/>
        <v>-1.1831723658996837E-3</v>
      </c>
      <c r="G810" s="11">
        <f>B810/MAX($B$2:B810)-1</f>
        <v>0</v>
      </c>
      <c r="H810" s="11">
        <f>E810/MAX($E$2:E810)-1</f>
        <v>-1.8880703204003924E-3</v>
      </c>
      <c r="K810" s="44">
        <f t="shared" si="51"/>
        <v>0.31223150124659932</v>
      </c>
    </row>
    <row r="811" spans="1:11" x14ac:dyDescent="0.25">
      <c r="A811" s="1">
        <v>41722</v>
      </c>
      <c r="B811" s="3">
        <v>49.866222</v>
      </c>
      <c r="C811" s="11">
        <f t="shared" si="49"/>
        <v>-7.0115433946131064E-3</v>
      </c>
      <c r="D811" s="3">
        <v>88.220000999999996</v>
      </c>
      <c r="E811" s="58">
        <f t="shared" si="48"/>
        <v>10882.20001</v>
      </c>
      <c r="F811" s="11">
        <f t="shared" si="50"/>
        <v>-7.162525252524816E-4</v>
      </c>
      <c r="G811" s="11">
        <f>B811/MAX($B$2:B811)-1</f>
        <v>-7.0115433946130734E-3</v>
      </c>
      <c r="H811" s="11">
        <f>E811/MAX($E$2:E811)-1</f>
        <v>-2.6029705105180545E-3</v>
      </c>
      <c r="K811" s="44">
        <f t="shared" si="51"/>
        <v>0.25148852714824382</v>
      </c>
    </row>
    <row r="812" spans="1:11" x14ac:dyDescent="0.25">
      <c r="A812" s="1">
        <v>41723</v>
      </c>
      <c r="B812" s="3">
        <v>50.208810999999997</v>
      </c>
      <c r="C812" s="11">
        <f t="shared" si="49"/>
        <v>6.8701615293814862E-3</v>
      </c>
      <c r="D812" s="3">
        <v>88.510002</v>
      </c>
      <c r="E812" s="58">
        <f t="shared" si="48"/>
        <v>10885.10002</v>
      </c>
      <c r="F812" s="11">
        <f t="shared" si="50"/>
        <v>2.6649115044149823E-4</v>
      </c>
      <c r="G812" s="11">
        <f>B812/MAX($B$2:B812)-1</f>
        <v>-1.8955230092287945E-4</v>
      </c>
      <c r="H812" s="11">
        <f>E812/MAX($E$2:E812)-1</f>
        <v>-2.3371730286824155E-3</v>
      </c>
      <c r="K812" s="44">
        <f t="shared" si="51"/>
        <v>0.31388487719746466</v>
      </c>
    </row>
    <row r="813" spans="1:11" x14ac:dyDescent="0.25">
      <c r="A813" s="1">
        <v>41724</v>
      </c>
      <c r="B813" s="3">
        <v>50.808349</v>
      </c>
      <c r="C813" s="11">
        <f t="shared" si="49"/>
        <v>1.1940892207146721E-2</v>
      </c>
      <c r="D813" s="3">
        <v>87.370002999999997</v>
      </c>
      <c r="E813" s="58">
        <f t="shared" si="48"/>
        <v>10873.70003</v>
      </c>
      <c r="F813" s="11">
        <f t="shared" si="50"/>
        <v>-1.0473022736634339E-3</v>
      </c>
      <c r="G813" s="11">
        <f>B813/MAX($B$2:B813)-1</f>
        <v>0</v>
      </c>
      <c r="H813" s="11">
        <f>E813/MAX($E$2:E813)-1</f>
        <v>-3.3820275757190377E-3</v>
      </c>
      <c r="K813" s="44">
        <f t="shared" si="51"/>
        <v>0.39344488999467264</v>
      </c>
    </row>
    <row r="814" spans="1:11" x14ac:dyDescent="0.25">
      <c r="A814" s="1">
        <v>41725</v>
      </c>
      <c r="B814" s="3">
        <v>51.122394</v>
      </c>
      <c r="C814" s="11">
        <f t="shared" si="49"/>
        <v>6.180972343738233E-3</v>
      </c>
      <c r="D814" s="3">
        <v>86.879997000000003</v>
      </c>
      <c r="E814" s="58">
        <f t="shared" si="48"/>
        <v>10868.79997</v>
      </c>
      <c r="F814" s="11">
        <f t="shared" si="50"/>
        <v>-4.5063409754553799E-4</v>
      </c>
      <c r="G814" s="11">
        <f>B814/MAX($B$2:B814)-1</f>
        <v>0</v>
      </c>
      <c r="H814" s="11">
        <f>E814/MAX($E$2:E814)-1</f>
        <v>-3.831137616320035E-3</v>
      </c>
      <c r="K814" s="44">
        <f t="shared" si="51"/>
        <v>0.2465906215200325</v>
      </c>
    </row>
    <row r="815" spans="1:11" x14ac:dyDescent="0.25">
      <c r="A815" s="1">
        <v>41726</v>
      </c>
      <c r="B815" s="3">
        <v>51.341271999999996</v>
      </c>
      <c r="C815" s="11">
        <f t="shared" si="49"/>
        <v>4.2814505126656738E-3</v>
      </c>
      <c r="D815" s="3">
        <v>87.050003000000004</v>
      </c>
      <c r="E815" s="58">
        <f t="shared" si="48"/>
        <v>10870.500029999999</v>
      </c>
      <c r="F815" s="11">
        <f t="shared" si="50"/>
        <v>1.5641653215550086E-4</v>
      </c>
      <c r="G815" s="11">
        <f>B815/MAX($B$2:B815)-1</f>
        <v>0</v>
      </c>
      <c r="H815" s="11">
        <f>E815/MAX($E$2:E815)-1</f>
        <v>-3.6753203374246812E-3</v>
      </c>
      <c r="K815" s="44">
        <f t="shared" si="51"/>
        <v>0.23007607062994387</v>
      </c>
    </row>
    <row r="816" spans="1:11" x14ac:dyDescent="0.25">
      <c r="A816" s="1">
        <v>41729</v>
      </c>
      <c r="B816" s="3">
        <v>51.826608999999998</v>
      </c>
      <c r="C816" s="11">
        <f t="shared" si="49"/>
        <v>9.4531549588409355E-3</v>
      </c>
      <c r="D816" s="3">
        <v>87.669998000000007</v>
      </c>
      <c r="E816" s="58">
        <f t="shared" si="48"/>
        <v>10876.699979999999</v>
      </c>
      <c r="F816" s="11">
        <f t="shared" si="50"/>
        <v>5.7034634863987685E-4</v>
      </c>
      <c r="G816" s="11">
        <f>B816/MAX($B$2:B816)-1</f>
        <v>0</v>
      </c>
      <c r="H816" s="11">
        <f>E816/MAX($E$2:E816)-1</f>
        <v>-3.107070194319328E-3</v>
      </c>
      <c r="K816" s="44">
        <f t="shared" si="51"/>
        <v>0.19202247404855693</v>
      </c>
    </row>
    <row r="817" spans="1:11" x14ac:dyDescent="0.25">
      <c r="A817" s="1">
        <v>41730</v>
      </c>
      <c r="B817" s="3">
        <v>51.160457000000001</v>
      </c>
      <c r="C817" s="11">
        <f t="shared" si="49"/>
        <v>-1.2853474553968923E-2</v>
      </c>
      <c r="D817" s="3">
        <v>89.209998999999996</v>
      </c>
      <c r="E817" s="58">
        <f t="shared" si="48"/>
        <v>10892.099990000001</v>
      </c>
      <c r="F817" s="11">
        <f t="shared" si="50"/>
        <v>1.4158715445234892E-3</v>
      </c>
      <c r="G817" s="11">
        <f>B817/MAX($B$2:B817)-1</f>
        <v>-1.2853474553968902E-2</v>
      </c>
      <c r="H817" s="11">
        <f>E817/MAX($E$2:E817)-1</f>
        <v>-1.6955978620708523E-3</v>
      </c>
      <c r="K817" s="44">
        <f t="shared" si="51"/>
        <v>0.22330460040871974</v>
      </c>
    </row>
    <row r="818" spans="1:11" x14ac:dyDescent="0.25">
      <c r="A818" s="1">
        <v>41731</v>
      </c>
      <c r="B818" s="3">
        <v>51.131909</v>
      </c>
      <c r="C818" s="11">
        <f t="shared" si="49"/>
        <v>-5.5800908893367948E-4</v>
      </c>
      <c r="D818" s="3">
        <v>89.440002000000007</v>
      </c>
      <c r="E818" s="58">
        <f t="shared" si="48"/>
        <v>10894.400020000001</v>
      </c>
      <c r="F818" s="11">
        <f t="shared" si="50"/>
        <v>2.111649729723362E-4</v>
      </c>
      <c r="G818" s="11">
        <f>B818/MAX($B$2:B818)-1</f>
        <v>-1.3404311287277149E-2</v>
      </c>
      <c r="H818" s="11">
        <f>E818/MAX($E$2:E818)-1</f>
        <v>-1.4847909399752224E-3</v>
      </c>
      <c r="K818" s="44">
        <f t="shared" si="51"/>
        <v>-6.6680160789670873E-2</v>
      </c>
    </row>
    <row r="819" spans="1:11" x14ac:dyDescent="0.25">
      <c r="A819" s="1">
        <v>41732</v>
      </c>
      <c r="B819" s="3">
        <v>51.169975000000001</v>
      </c>
      <c r="C819" s="11">
        <f t="shared" si="49"/>
        <v>7.4446663041664645E-4</v>
      </c>
      <c r="D819" s="3">
        <v>88.730002999999996</v>
      </c>
      <c r="E819" s="58">
        <f t="shared" si="48"/>
        <v>10887.30003</v>
      </c>
      <c r="F819" s="11">
        <f t="shared" si="50"/>
        <v>-6.5171005167484345E-4</v>
      </c>
      <c r="G819" s="11">
        <f>B819/MAX($B$2:B819)-1</f>
        <v>-1.2669823719317574E-2</v>
      </c>
      <c r="H819" s="11">
        <f>E819/MAX($E$2:E819)-1</f>
        <v>-2.1355333384698305E-3</v>
      </c>
      <c r="K819" s="44">
        <f t="shared" si="51"/>
        <v>-7.4211366720355471E-2</v>
      </c>
    </row>
    <row r="820" spans="1:11" x14ac:dyDescent="0.25">
      <c r="A820" s="1">
        <v>41733</v>
      </c>
      <c r="B820" s="3">
        <v>51.112875000000003</v>
      </c>
      <c r="C820" s="11">
        <f t="shared" si="49"/>
        <v>-1.1158887609383895E-3</v>
      </c>
      <c r="D820" s="3">
        <v>86.370002999999997</v>
      </c>
      <c r="E820" s="58">
        <f t="shared" si="48"/>
        <v>10863.70003</v>
      </c>
      <c r="F820" s="11">
        <f t="shared" si="50"/>
        <v>-2.1676632346835732E-3</v>
      </c>
      <c r="G820" s="11">
        <f>B820/MAX($B$2:B820)-1</f>
        <v>-1.3771574366364447E-2</v>
      </c>
      <c r="H820" s="11">
        <f>E820/MAX($E$2:E820)-1</f>
        <v>-4.2985674560491738E-3</v>
      </c>
      <c r="K820" s="44">
        <f t="shared" si="51"/>
        <v>-5.4602318621644524E-2</v>
      </c>
    </row>
    <row r="821" spans="1:11" x14ac:dyDescent="0.25">
      <c r="A821" s="1">
        <v>41736</v>
      </c>
      <c r="B821" s="3">
        <v>51.084327000000002</v>
      </c>
      <c r="C821" s="11">
        <f t="shared" si="49"/>
        <v>-5.5852855078100542E-4</v>
      </c>
      <c r="D821" s="3">
        <v>85.550003000000004</v>
      </c>
      <c r="E821" s="58">
        <f t="shared" si="48"/>
        <v>10855.500029999999</v>
      </c>
      <c r="F821" s="11">
        <f t="shared" si="50"/>
        <v>-7.5480729193152509E-4</v>
      </c>
      <c r="G821" s="11">
        <f>B821/MAX($B$2:B821)-1</f>
        <v>-1.4322411099672694E-2</v>
      </c>
      <c r="H821" s="11">
        <f>E821/MAX($E$2:E821)-1</f>
        <v>-5.0501301579199964E-3</v>
      </c>
      <c r="K821" s="44">
        <f t="shared" si="51"/>
        <v>2.8837450040709875E-6</v>
      </c>
    </row>
    <row r="822" spans="1:11" x14ac:dyDescent="0.25">
      <c r="A822" s="1">
        <v>41737</v>
      </c>
      <c r="B822" s="3">
        <v>49.123936</v>
      </c>
      <c r="C822" s="11">
        <f t="shared" si="49"/>
        <v>-3.8375586312412439E-2</v>
      </c>
      <c r="D822" s="3">
        <v>86.339995999999999</v>
      </c>
      <c r="E822" s="58">
        <f t="shared" si="48"/>
        <v>10863.399960000001</v>
      </c>
      <c r="F822" s="11">
        <f t="shared" si="50"/>
        <v>7.2773524740171779E-4</v>
      </c>
      <c r="G822" s="11">
        <f>B822/MAX($B$2:B822)-1</f>
        <v>-5.2148366488727782E-2</v>
      </c>
      <c r="H822" s="11">
        <f>E822/MAX($E$2:E822)-1</f>
        <v>-4.3260700682382636E-3</v>
      </c>
      <c r="K822" s="44">
        <f t="shared" si="51"/>
        <v>1.9191866107234379E-2</v>
      </c>
    </row>
    <row r="823" spans="1:11" x14ac:dyDescent="0.25">
      <c r="A823" s="1">
        <v>41738</v>
      </c>
      <c r="B823" s="3">
        <v>50.037519000000003</v>
      </c>
      <c r="C823" s="11">
        <f t="shared" si="49"/>
        <v>1.8597512218890659E-2</v>
      </c>
      <c r="D823" s="3">
        <v>87.82</v>
      </c>
      <c r="E823" s="58">
        <f t="shared" si="48"/>
        <v>10878.2</v>
      </c>
      <c r="F823" s="11">
        <f t="shared" si="50"/>
        <v>1.3623764249217683E-3</v>
      </c>
      <c r="G823" s="11">
        <f>B823/MAX($B$2:B823)-1</f>
        <v>-3.4520684152806402E-2</v>
      </c>
      <c r="H823" s="11">
        <f>E823/MAX($E$2:E823)-1</f>
        <v>-2.969587379189953E-3</v>
      </c>
      <c r="K823" s="44">
        <f t="shared" si="51"/>
        <v>-0.17966745049146932</v>
      </c>
    </row>
    <row r="824" spans="1:11" x14ac:dyDescent="0.25">
      <c r="A824" s="1">
        <v>41739</v>
      </c>
      <c r="B824" s="3">
        <v>49.552177</v>
      </c>
      <c r="C824" s="11">
        <f t="shared" si="49"/>
        <v>-9.6995616429344303E-3</v>
      </c>
      <c r="D824" s="3">
        <v>85.099997999999999</v>
      </c>
      <c r="E824" s="58">
        <f t="shared" si="48"/>
        <v>10850.999980000001</v>
      </c>
      <c r="F824" s="11">
        <f t="shared" si="50"/>
        <v>-2.5004155099189406E-3</v>
      </c>
      <c r="G824" s="11">
        <f>B824/MAX($B$2:B824)-1</f>
        <v>-4.3885410291844451E-2</v>
      </c>
      <c r="H824" s="11">
        <f>E824/MAX($E$2:E824)-1</f>
        <v>-5.4625776867679443E-3</v>
      </c>
      <c r="K824" s="44">
        <f t="shared" si="51"/>
        <v>-9.9287760605676595E-2</v>
      </c>
    </row>
    <row r="825" spans="1:11" x14ac:dyDescent="0.25">
      <c r="A825" s="1">
        <v>41740</v>
      </c>
      <c r="B825" s="3">
        <v>48.714728000000001</v>
      </c>
      <c r="C825" s="11">
        <f t="shared" si="49"/>
        <v>-1.6900347284439177E-2</v>
      </c>
      <c r="D825" s="3">
        <v>84.110000999999997</v>
      </c>
      <c r="E825" s="58">
        <f t="shared" si="48"/>
        <v>10841.10001</v>
      </c>
      <c r="F825" s="11">
        <f t="shared" si="50"/>
        <v>-9.1235554494954426E-4</v>
      </c>
      <c r="G825" s="11">
        <f>B825/MAX($B$2:B825)-1</f>
        <v>-6.0044078901631326E-2</v>
      </c>
      <c r="H825" s="11">
        <f>E825/MAX($E$2:E825)-1</f>
        <v>-6.3699494186751915E-3</v>
      </c>
      <c r="K825" s="44">
        <f t="shared" si="51"/>
        <v>3.3369551002374175E-2</v>
      </c>
    </row>
    <row r="826" spans="1:11" x14ac:dyDescent="0.25">
      <c r="A826" s="1">
        <v>41743</v>
      </c>
      <c r="B826" s="3">
        <v>48.714728000000001</v>
      </c>
      <c r="C826" s="11">
        <f t="shared" si="49"/>
        <v>0</v>
      </c>
      <c r="D826" s="3">
        <v>84.769997000000004</v>
      </c>
      <c r="E826" s="58">
        <f t="shared" si="48"/>
        <v>10847.69997</v>
      </c>
      <c r="F826" s="11">
        <f t="shared" si="50"/>
        <v>6.0879062031635623E-4</v>
      </c>
      <c r="G826" s="11">
        <f>B826/MAX($B$2:B826)-1</f>
        <v>-6.0044078901631326E-2</v>
      </c>
      <c r="H826" s="11">
        <f>E826/MAX($E$2:E826)-1</f>
        <v>-5.7650367638168998E-3</v>
      </c>
      <c r="K826" s="44">
        <f t="shared" si="51"/>
        <v>5.0327323843739696E-2</v>
      </c>
    </row>
    <row r="827" spans="1:11" x14ac:dyDescent="0.25">
      <c r="A827" s="1">
        <v>41744</v>
      </c>
      <c r="B827" s="3">
        <v>49.181035999999999</v>
      </c>
      <c r="C827" s="11">
        <f t="shared" si="49"/>
        <v>9.572218077456944E-3</v>
      </c>
      <c r="D827" s="3">
        <v>85.050003000000004</v>
      </c>
      <c r="E827" s="58">
        <f t="shared" si="48"/>
        <v>10850.500029999999</v>
      </c>
      <c r="F827" s="11">
        <f t="shared" si="50"/>
        <v>2.5812476448863064E-4</v>
      </c>
      <c r="G827" s="11">
        <f>B827/MAX($B$2:B827)-1</f>
        <v>-5.1046615841680798E-2</v>
      </c>
      <c r="H827" s="11">
        <f>E827/MAX($E$2:E827)-1</f>
        <v>-5.5084000980851755E-3</v>
      </c>
      <c r="K827" s="44">
        <f t="shared" si="51"/>
        <v>4.3937581753235228E-2</v>
      </c>
    </row>
    <row r="828" spans="1:11" x14ac:dyDescent="0.25">
      <c r="A828" s="1">
        <v>41745</v>
      </c>
      <c r="B828" s="3">
        <v>49.866222</v>
      </c>
      <c r="C828" s="11">
        <f t="shared" si="49"/>
        <v>1.3931914732337108E-2</v>
      </c>
      <c r="D828" s="3">
        <v>86.18</v>
      </c>
      <c r="E828" s="58">
        <f t="shared" si="48"/>
        <v>10861.8</v>
      </c>
      <c r="F828" s="11">
        <f t="shared" si="50"/>
        <v>1.041423894636866E-3</v>
      </c>
      <c r="G828" s="11">
        <f>B828/MAX($B$2:B828)-1</f>
        <v>-3.7825878208624375E-2</v>
      </c>
      <c r="H828" s="11">
        <f>E828/MAX($E$2:E828)-1</f>
        <v>-4.4727127829315982E-3</v>
      </c>
      <c r="K828" s="44">
        <f t="shared" si="51"/>
        <v>6.0018434386715475E-2</v>
      </c>
    </row>
    <row r="829" spans="1:11" x14ac:dyDescent="0.25">
      <c r="A829" s="1">
        <v>41746</v>
      </c>
      <c r="B829" s="3">
        <v>49.999451999999998</v>
      </c>
      <c r="C829" s="11">
        <f t="shared" si="49"/>
        <v>2.6717484232111574E-3</v>
      </c>
      <c r="D829" s="3">
        <v>86.199996999999996</v>
      </c>
      <c r="E829" s="58">
        <f t="shared" si="48"/>
        <v>10861.999970000001</v>
      </c>
      <c r="F829" s="11">
        <f t="shared" si="50"/>
        <v>1.8410392384456119E-5</v>
      </c>
      <c r="G829" s="11">
        <f>B829/MAX($B$2:B829)-1</f>
        <v>-3.525519101587371E-2</v>
      </c>
      <c r="H829" s="11">
        <f>E829/MAX($E$2:E829)-1</f>
        <v>-4.4543847349445276E-3</v>
      </c>
      <c r="K829" s="44">
        <f t="shared" si="51"/>
        <v>0.11796540666122994</v>
      </c>
    </row>
    <row r="830" spans="1:11" x14ac:dyDescent="0.25">
      <c r="A830" s="1">
        <v>41750</v>
      </c>
      <c r="B830" s="3">
        <v>50.008966999999998</v>
      </c>
      <c r="C830" s="11">
        <f t="shared" si="49"/>
        <v>1.9030208571086708E-4</v>
      </c>
      <c r="D830" s="3">
        <v>86.839995999999999</v>
      </c>
      <c r="E830" s="58">
        <f t="shared" si="48"/>
        <v>10868.399960000001</v>
      </c>
      <c r="F830" s="11">
        <f t="shared" si="50"/>
        <v>5.8920917120936877E-4</v>
      </c>
      <c r="G830" s="11">
        <f>B830/MAX($B$2:B830)-1</f>
        <v>-3.5071598066545251E-2</v>
      </c>
      <c r="H830" s="11">
        <f>E830/MAX($E$2:E830)-1</f>
        <v>-3.8678001280730845E-3</v>
      </c>
      <c r="K830" s="44">
        <f t="shared" si="51"/>
        <v>0.14127113399852098</v>
      </c>
    </row>
    <row r="831" spans="1:11" x14ac:dyDescent="0.25">
      <c r="A831" s="1">
        <v>41751</v>
      </c>
      <c r="B831" s="3">
        <v>49.856704000000001</v>
      </c>
      <c r="C831" s="11">
        <f t="shared" si="49"/>
        <v>-3.0447139609981909E-3</v>
      </c>
      <c r="D831" s="3">
        <v>87.529999000000004</v>
      </c>
      <c r="E831" s="58">
        <f t="shared" si="48"/>
        <v>10875.29999</v>
      </c>
      <c r="F831" s="11">
        <f t="shared" si="50"/>
        <v>6.3487082048817767E-4</v>
      </c>
      <c r="G831" s="11">
        <f>B831/MAX($B$2:B831)-1</f>
        <v>-3.8009529043275814E-2</v>
      </c>
      <c r="H831" s="11">
        <f>E831/MAX($E$2:E831)-1</f>
        <v>-3.235384861025703E-3</v>
      </c>
      <c r="K831" s="44">
        <f t="shared" si="51"/>
        <v>0.12508696478247353</v>
      </c>
    </row>
    <row r="832" spans="1:11" x14ac:dyDescent="0.25">
      <c r="A832" s="1">
        <v>41752</v>
      </c>
      <c r="B832" s="3">
        <v>51.845643000000003</v>
      </c>
      <c r="C832" s="11">
        <f t="shared" si="49"/>
        <v>3.9893110463138558E-2</v>
      </c>
      <c r="D832" s="3">
        <v>86.760002</v>
      </c>
      <c r="E832" s="58">
        <f t="shared" si="48"/>
        <v>10867.60002</v>
      </c>
      <c r="F832" s="11">
        <f t="shared" si="50"/>
        <v>-7.0802368735390319E-4</v>
      </c>
      <c r="G832" s="11">
        <f>B832/MAX($B$2:B832)-1</f>
        <v>0</v>
      </c>
      <c r="H832" s="11">
        <f>E832/MAX($E$2:E832)-1</f>
        <v>-3.9411178192603202E-3</v>
      </c>
      <c r="K832" s="44">
        <f t="shared" si="51"/>
        <v>0.10750344266767926</v>
      </c>
    </row>
    <row r="833" spans="1:11" x14ac:dyDescent="0.25">
      <c r="A833" s="1">
        <v>41753</v>
      </c>
      <c r="B833" s="3">
        <v>51.217556999999999</v>
      </c>
      <c r="C833" s="11">
        <f t="shared" si="49"/>
        <v>-1.2114537763568738E-2</v>
      </c>
      <c r="D833" s="3">
        <v>87.589995999999999</v>
      </c>
      <c r="E833" s="58">
        <f t="shared" si="48"/>
        <v>10875.899960000001</v>
      </c>
      <c r="F833" s="11">
        <f t="shared" si="50"/>
        <v>7.6373256144191329E-4</v>
      </c>
      <c r="G833" s="11">
        <f>B833/MAX($B$2:B833)-1</f>
        <v>-1.2114537763568745E-2</v>
      </c>
      <c r="H833" s="11">
        <f>E833/MAX($E$2:E833)-1</f>
        <v>-3.1803952178254269E-3</v>
      </c>
      <c r="K833" s="44">
        <f t="shared" si="51"/>
        <v>4.0057930407919627E-2</v>
      </c>
    </row>
    <row r="834" spans="1:11" x14ac:dyDescent="0.25">
      <c r="A834" s="1">
        <v>41754</v>
      </c>
      <c r="B834" s="3">
        <v>50.989164000000002</v>
      </c>
      <c r="C834" s="11">
        <f t="shared" si="49"/>
        <v>-4.4592716517110912E-3</v>
      </c>
      <c r="D834" s="3">
        <v>86.190002000000007</v>
      </c>
      <c r="E834" s="58">
        <f t="shared" si="48"/>
        <v>10861.900020000001</v>
      </c>
      <c r="F834" s="11">
        <f t="shared" si="50"/>
        <v>-1.2872442787713631E-3</v>
      </c>
      <c r="G834" s="11">
        <f>B834/MAX($B$2:B834)-1</f>
        <v>-1.651978740045712E-2</v>
      </c>
      <c r="H834" s="11">
        <f>E834/MAX($E$2:E834)-1</f>
        <v>-4.4635455510484423E-3</v>
      </c>
      <c r="K834" s="44">
        <f t="shared" si="51"/>
        <v>1.5462304648938196E-2</v>
      </c>
    </row>
    <row r="835" spans="1:11" x14ac:dyDescent="0.25">
      <c r="A835" s="1">
        <v>41757</v>
      </c>
      <c r="B835" s="3">
        <v>52.721158000000003</v>
      </c>
      <c r="C835" s="11">
        <f t="shared" si="49"/>
        <v>3.3967883842927885E-2</v>
      </c>
      <c r="D835" s="3">
        <v>86.470000999999996</v>
      </c>
      <c r="E835" s="58">
        <f t="shared" ref="E835:E898" si="52">10000+(10*D835)</f>
        <v>10864.70001</v>
      </c>
      <c r="F835" s="11">
        <f t="shared" si="50"/>
        <v>2.577808665927607E-4</v>
      </c>
      <c r="G835" s="11">
        <f>B835/MAX($B$2:B835)-1</f>
        <v>0</v>
      </c>
      <c r="H835" s="11">
        <f>E835/MAX($E$2:E835)-1</f>
        <v>-4.2069153010958482E-3</v>
      </c>
      <c r="K835" s="44">
        <f t="shared" si="51"/>
        <v>3.0649852652536339E-2</v>
      </c>
    </row>
    <row r="836" spans="1:11" x14ac:dyDescent="0.25">
      <c r="A836" s="1">
        <v>41758</v>
      </c>
      <c r="B836" s="3">
        <v>52.426147</v>
      </c>
      <c r="C836" s="11">
        <f t="shared" ref="C836:C899" si="53">(B836-B835)/B835</f>
        <v>-5.5956851327127969E-3</v>
      </c>
      <c r="D836" s="3">
        <v>87.160004000000001</v>
      </c>
      <c r="E836" s="58">
        <f t="shared" si="52"/>
        <v>10871.600039999999</v>
      </c>
      <c r="F836" s="11">
        <f t="shared" ref="F836:F899" si="54">(E836-E835)/E835</f>
        <v>6.3508702436772366E-4</v>
      </c>
      <c r="G836" s="11">
        <f>B836/MAX($B$2:B836)-1</f>
        <v>-5.5956851327128021E-3</v>
      </c>
      <c r="H836" s="11">
        <f>E836/MAX($E$2:E836)-1</f>
        <v>-3.5745000340484667E-3</v>
      </c>
      <c r="K836" s="44">
        <f t="shared" si="51"/>
        <v>4.1164776624988887E-2</v>
      </c>
    </row>
    <row r="837" spans="1:11" x14ac:dyDescent="0.25">
      <c r="A837" s="1">
        <v>41759</v>
      </c>
      <c r="B837" s="3">
        <v>52.740188000000003</v>
      </c>
      <c r="C837" s="11">
        <f t="shared" si="53"/>
        <v>5.9901598337944451E-3</v>
      </c>
      <c r="D837" s="3">
        <v>87.389999000000003</v>
      </c>
      <c r="E837" s="58">
        <f t="shared" si="52"/>
        <v>10873.89999</v>
      </c>
      <c r="F837" s="11">
        <f t="shared" si="54"/>
        <v>2.1155579597651714E-4</v>
      </c>
      <c r="G837" s="11">
        <f>B837/MAX($B$2:B837)-1</f>
        <v>0</v>
      </c>
      <c r="H837" s="11">
        <f>E837/MAX($E$2:E837)-1</f>
        <v>-3.3637004442719221E-3</v>
      </c>
      <c r="K837" s="44">
        <f t="shared" si="51"/>
        <v>9.2040467404543441E-2</v>
      </c>
    </row>
    <row r="838" spans="1:11" x14ac:dyDescent="0.25">
      <c r="A838" s="1">
        <v>41760</v>
      </c>
      <c r="B838" s="3">
        <v>52.901969999999999</v>
      </c>
      <c r="C838" s="11">
        <f t="shared" si="53"/>
        <v>3.0675279352435224E-3</v>
      </c>
      <c r="D838" s="3">
        <v>87.650002000000001</v>
      </c>
      <c r="E838" s="58">
        <f t="shared" si="52"/>
        <v>10876.500019999999</v>
      </c>
      <c r="F838" s="11">
        <f t="shared" si="54"/>
        <v>2.3910740418715273E-4</v>
      </c>
      <c r="G838" s="11">
        <f>B838/MAX($B$2:B838)-1</f>
        <v>0</v>
      </c>
      <c r="H838" s="11">
        <f>E838/MAX($E$2:E838)-1</f>
        <v>-3.1253973257664436E-3</v>
      </c>
      <c r="K838" s="44">
        <f t="shared" si="51"/>
        <v>9.8004035133644876E-2</v>
      </c>
    </row>
    <row r="839" spans="1:11" x14ac:dyDescent="0.25">
      <c r="A839" s="1">
        <v>41761</v>
      </c>
      <c r="B839" s="3">
        <v>53.263596</v>
      </c>
      <c r="C839" s="11">
        <f t="shared" si="53"/>
        <v>6.8357756809434723E-3</v>
      </c>
      <c r="D839" s="3">
        <v>87.489998</v>
      </c>
      <c r="E839" s="58">
        <f t="shared" si="52"/>
        <v>10874.89998</v>
      </c>
      <c r="F839" s="11">
        <f t="shared" si="54"/>
        <v>-1.4710982366176223E-4</v>
      </c>
      <c r="G839" s="11">
        <f>B839/MAX($B$2:B839)-1</f>
        <v>0</v>
      </c>
      <c r="H839" s="11">
        <f>E839/MAX($E$2:E839)-1</f>
        <v>-3.2720473727787525E-3</v>
      </c>
      <c r="K839" s="44">
        <f t="shared" si="51"/>
        <v>9.7837157869054309E-2</v>
      </c>
    </row>
    <row r="840" spans="1:11" x14ac:dyDescent="0.25">
      <c r="A840" s="1">
        <v>41764</v>
      </c>
      <c r="B840" s="3">
        <v>53.158915</v>
      </c>
      <c r="C840" s="11">
        <f t="shared" si="53"/>
        <v>-1.9653385775905809E-3</v>
      </c>
      <c r="D840" s="3">
        <v>87.949996999999996</v>
      </c>
      <c r="E840" s="58">
        <f t="shared" si="52"/>
        <v>10879.499970000001</v>
      </c>
      <c r="F840" s="11">
        <f t="shared" si="54"/>
        <v>4.2299147656166454E-4</v>
      </c>
      <c r="G840" s="11">
        <f>B840/MAX($B$2:B840)-1</f>
        <v>-1.9653385775906251E-3</v>
      </c>
      <c r="H840" s="11">
        <f>E840/MAX($E$2:E840)-1</f>
        <v>-2.8504399443667339E-3</v>
      </c>
      <c r="K840" s="44">
        <f t="shared" si="51"/>
        <v>8.5027067236368561E-2</v>
      </c>
    </row>
    <row r="841" spans="1:11" x14ac:dyDescent="0.25">
      <c r="A841" s="1">
        <v>41765</v>
      </c>
      <c r="B841" s="3">
        <v>53.434893000000002</v>
      </c>
      <c r="C841" s="11">
        <f t="shared" si="53"/>
        <v>5.1915657044543147E-3</v>
      </c>
      <c r="D841" s="3">
        <v>86.809997999999993</v>
      </c>
      <c r="E841" s="58">
        <f t="shared" si="52"/>
        <v>10868.099979999999</v>
      </c>
      <c r="F841" s="11">
        <f t="shared" si="54"/>
        <v>-1.0478413558929131E-3</v>
      </c>
      <c r="G841" s="11">
        <f>B841/MAX($B$2:B841)-1</f>
        <v>0</v>
      </c>
      <c r="H841" s="11">
        <f>E841/MAX($E$2:E841)-1</f>
        <v>-3.895294491403356E-3</v>
      </c>
      <c r="K841" s="44">
        <f t="shared" si="51"/>
        <v>7.3261957142114281E-2</v>
      </c>
    </row>
    <row r="842" spans="1:11" x14ac:dyDescent="0.25">
      <c r="A842" s="1">
        <v>41766</v>
      </c>
      <c r="B842" s="3">
        <v>53.939262999999997</v>
      </c>
      <c r="C842" s="11">
        <f t="shared" si="53"/>
        <v>9.4389634129143744E-3</v>
      </c>
      <c r="D842" s="3">
        <v>86.559997999999993</v>
      </c>
      <c r="E842" s="58">
        <f t="shared" si="52"/>
        <v>10865.599979999999</v>
      </c>
      <c r="F842" s="11">
        <f t="shared" si="54"/>
        <v>-2.3003100860321678E-4</v>
      </c>
      <c r="G842" s="11">
        <f>B842/MAX($B$2:B842)-1</f>
        <v>0</v>
      </c>
      <c r="H842" s="11">
        <f>E842/MAX($E$2:E842)-1</f>
        <v>-4.1244294614859456E-3</v>
      </c>
      <c r="K842" s="44">
        <f t="shared" si="51"/>
        <v>0.19168637413506973</v>
      </c>
    </row>
    <row r="843" spans="1:11" x14ac:dyDescent="0.25">
      <c r="A843" s="1">
        <v>41767</v>
      </c>
      <c r="B843" s="3">
        <v>53.825066999999997</v>
      </c>
      <c r="C843" s="11">
        <f t="shared" si="53"/>
        <v>-2.1171219933056882E-3</v>
      </c>
      <c r="D843" s="3">
        <v>86.480002999999996</v>
      </c>
      <c r="E843" s="58">
        <f t="shared" si="52"/>
        <v>10864.80003</v>
      </c>
      <c r="F843" s="11">
        <f t="shared" si="54"/>
        <v>-7.3622257534895611E-5</v>
      </c>
      <c r="G843" s="11">
        <f>B843/MAX($B$2:B843)-1</f>
        <v>-2.117121993305715E-3</v>
      </c>
      <c r="H843" s="11">
        <f>E843/MAX($E$2:E843)-1</f>
        <v>-4.1977480692128033E-3</v>
      </c>
      <c r="K843" s="44">
        <f t="shared" si="51"/>
        <v>0.11518412473468101</v>
      </c>
    </row>
    <row r="844" spans="1:11" x14ac:dyDescent="0.25">
      <c r="A844" s="1">
        <v>41768</v>
      </c>
      <c r="B844" s="3">
        <v>54.158141000000001</v>
      </c>
      <c r="C844" s="11">
        <f t="shared" si="53"/>
        <v>6.1880833329943357E-3</v>
      </c>
      <c r="D844" s="3">
        <v>86.800003000000004</v>
      </c>
      <c r="E844" s="58">
        <f t="shared" si="52"/>
        <v>10868.000029999999</v>
      </c>
      <c r="F844" s="11">
        <f t="shared" si="54"/>
        <v>2.9452912075353757E-4</v>
      </c>
      <c r="G844" s="11">
        <f>B844/MAX($B$2:B844)-1</f>
        <v>0</v>
      </c>
      <c r="H844" s="11">
        <f>E844/MAX($E$2:E844)-1</f>
        <v>-3.9044553075072708E-3</v>
      </c>
      <c r="K844" s="44">
        <f t="shared" si="51"/>
        <v>-5.5231468910366975E-2</v>
      </c>
    </row>
    <row r="845" spans="1:11" x14ac:dyDescent="0.25">
      <c r="A845" s="1">
        <v>41771</v>
      </c>
      <c r="B845" s="3">
        <v>54.386538000000002</v>
      </c>
      <c r="C845" s="11">
        <f t="shared" si="53"/>
        <v>4.2172237780466115E-3</v>
      </c>
      <c r="D845" s="3">
        <v>88.230002999999996</v>
      </c>
      <c r="E845" s="58">
        <f t="shared" si="52"/>
        <v>10882.30003</v>
      </c>
      <c r="F845" s="11">
        <f t="shared" si="54"/>
        <v>1.3157894700522091E-3</v>
      </c>
      <c r="G845" s="11">
        <f>B845/MAX($B$2:B845)-1</f>
        <v>0</v>
      </c>
      <c r="H845" s="11">
        <f>E845/MAX($E$2:E845)-1</f>
        <v>-2.5938032786350096E-3</v>
      </c>
      <c r="K845" s="44">
        <f t="shared" si="51"/>
        <v>-0.22179073760232496</v>
      </c>
    </row>
    <row r="846" spans="1:11" x14ac:dyDescent="0.25">
      <c r="A846" s="1">
        <v>41772</v>
      </c>
      <c r="B846" s="3">
        <v>54.462668000000001</v>
      </c>
      <c r="C846" s="11">
        <f t="shared" si="53"/>
        <v>1.3997949271931805E-3</v>
      </c>
      <c r="D846" s="3">
        <v>88.290001000000004</v>
      </c>
      <c r="E846" s="58">
        <f t="shared" si="52"/>
        <v>10882.900009999999</v>
      </c>
      <c r="F846" s="11">
        <f t="shared" si="54"/>
        <v>5.5133565362565183E-5</v>
      </c>
      <c r="G846" s="11">
        <f>B846/MAX($B$2:B846)-1</f>
        <v>0</v>
      </c>
      <c r="H846" s="11">
        <f>E846/MAX($E$2:E846)-1</f>
        <v>-2.5388127188950005E-3</v>
      </c>
      <c r="K846" s="44">
        <f t="shared" si="51"/>
        <v>-0.20044631348578504</v>
      </c>
    </row>
    <row r="847" spans="1:11" x14ac:dyDescent="0.25">
      <c r="A847" s="1">
        <v>41773</v>
      </c>
      <c r="B847" s="3">
        <v>54.472186000000001</v>
      </c>
      <c r="C847" s="11">
        <f t="shared" si="53"/>
        <v>1.7476191214135738E-4</v>
      </c>
      <c r="D847" s="3">
        <v>87.830001999999993</v>
      </c>
      <c r="E847" s="58">
        <f t="shared" si="52"/>
        <v>10878.300020000001</v>
      </c>
      <c r="F847" s="11">
        <f t="shared" si="54"/>
        <v>-4.2268053513052516E-4</v>
      </c>
      <c r="G847" s="11">
        <f>B847/MAX($B$2:B847)-1</f>
        <v>0</v>
      </c>
      <c r="H847" s="11">
        <f>E847/MAX($E$2:E847)-1</f>
        <v>-2.9604201473069081E-3</v>
      </c>
      <c r="K847" s="44">
        <f t="shared" si="51"/>
        <v>-0.19973800390247129</v>
      </c>
    </row>
    <row r="848" spans="1:11" x14ac:dyDescent="0.25">
      <c r="A848" s="1">
        <v>41774</v>
      </c>
      <c r="B848" s="3">
        <v>54.082011999999999</v>
      </c>
      <c r="C848" s="11">
        <f t="shared" si="53"/>
        <v>-7.1628114942918174E-3</v>
      </c>
      <c r="D848" s="3">
        <v>87.139999000000003</v>
      </c>
      <c r="E848" s="58">
        <f t="shared" si="52"/>
        <v>10871.39999</v>
      </c>
      <c r="F848" s="11">
        <f t="shared" si="54"/>
        <v>-6.3429304094526136E-4</v>
      </c>
      <c r="G848" s="11">
        <f>B848/MAX($B$2:B848)-1</f>
        <v>-7.1628114942917653E-3</v>
      </c>
      <c r="H848" s="11">
        <f>E848/MAX($E$2:E848)-1</f>
        <v>-3.5928354143545116E-3</v>
      </c>
      <c r="K848" s="44">
        <f t="shared" si="51"/>
        <v>-0.24757231440027852</v>
      </c>
    </row>
    <row r="849" spans="1:11" x14ac:dyDescent="0.25">
      <c r="A849" s="1">
        <v>41775</v>
      </c>
      <c r="B849" s="3">
        <v>54.443634000000003</v>
      </c>
      <c r="C849" s="11">
        <f t="shared" si="53"/>
        <v>6.6865485699756158E-3</v>
      </c>
      <c r="D849" s="3">
        <v>87.709998999999996</v>
      </c>
      <c r="E849" s="58">
        <f t="shared" si="52"/>
        <v>10877.099990000001</v>
      </c>
      <c r="F849" s="11">
        <f t="shared" si="54"/>
        <v>5.2431149670179023E-4</v>
      </c>
      <c r="G849" s="11">
        <f>B849/MAX($B$2:B849)-1</f>
        <v>-5.2415741127032067E-4</v>
      </c>
      <c r="H849" s="11">
        <f>E849/MAX($E$2:E849)-1</f>
        <v>-3.0704076825661675E-3</v>
      </c>
      <c r="K849" s="44">
        <f t="shared" si="51"/>
        <v>-0.18119792292794912</v>
      </c>
    </row>
    <row r="850" spans="1:11" x14ac:dyDescent="0.25">
      <c r="A850" s="1">
        <v>41778</v>
      </c>
      <c r="B850" s="3">
        <v>54.453153</v>
      </c>
      <c r="C850" s="11">
        <f t="shared" si="53"/>
        <v>1.7484137814895658E-4</v>
      </c>
      <c r="D850" s="3">
        <v>88.32</v>
      </c>
      <c r="E850" s="58">
        <f t="shared" si="52"/>
        <v>10883.2</v>
      </c>
      <c r="F850" s="11">
        <f t="shared" si="54"/>
        <v>5.6081216552281697E-4</v>
      </c>
      <c r="G850" s="11">
        <f>B850/MAX($B$2:B850)-1</f>
        <v>-3.4940767752555946E-4</v>
      </c>
      <c r="H850" s="11">
        <f>E850/MAX($E$2:E850)-1</f>
        <v>-2.5113174390248849E-3</v>
      </c>
      <c r="K850" s="44">
        <f t="shared" si="51"/>
        <v>-0.15979210148184311</v>
      </c>
    </row>
    <row r="851" spans="1:11" x14ac:dyDescent="0.25">
      <c r="A851" s="1">
        <v>41779</v>
      </c>
      <c r="B851" s="3">
        <v>54.338952999999997</v>
      </c>
      <c r="C851" s="11">
        <f t="shared" si="53"/>
        <v>-2.0972155643586674E-3</v>
      </c>
      <c r="D851" s="3">
        <v>88</v>
      </c>
      <c r="E851" s="58">
        <f t="shared" si="52"/>
        <v>10880</v>
      </c>
      <c r="F851" s="11">
        <f t="shared" si="54"/>
        <v>-2.9403116730380101E-4</v>
      </c>
      <c r="G851" s="11">
        <f>B851/MAX($B$2:B851)-1</f>
        <v>-2.4458904586646124E-3</v>
      </c>
      <c r="H851" s="11">
        <f>E851/MAX($E$2:E851)-1</f>
        <v>-2.8046102007306395E-3</v>
      </c>
      <c r="K851" s="44">
        <f t="shared" si="51"/>
        <v>-0.14662228462849411</v>
      </c>
    </row>
    <row r="852" spans="1:11" x14ac:dyDescent="0.25">
      <c r="A852" s="1">
        <v>41780</v>
      </c>
      <c r="B852" s="3">
        <v>54.500734000000001</v>
      </c>
      <c r="C852" s="11">
        <f t="shared" si="53"/>
        <v>2.9772564811840385E-3</v>
      </c>
      <c r="D852" s="3">
        <v>88.839995999999999</v>
      </c>
      <c r="E852" s="58">
        <f t="shared" si="52"/>
        <v>10888.399960000001</v>
      </c>
      <c r="F852" s="11">
        <f t="shared" si="54"/>
        <v>7.7205514705888298E-4</v>
      </c>
      <c r="G852" s="11">
        <f>B852/MAX($B$2:B852)-1</f>
        <v>0</v>
      </c>
      <c r="H852" s="11">
        <f>E852/MAX($E$2:E852)-1</f>
        <v>-2.0347203674127012E-3</v>
      </c>
      <c r="K852" s="44">
        <f t="shared" si="51"/>
        <v>7.1320732974633816E-2</v>
      </c>
    </row>
    <row r="853" spans="1:11" x14ac:dyDescent="0.25">
      <c r="A853" s="1">
        <v>41781</v>
      </c>
      <c r="B853" s="3">
        <v>54.43412</v>
      </c>
      <c r="C853" s="11">
        <f t="shared" si="53"/>
        <v>-1.2222587681112933E-3</v>
      </c>
      <c r="D853" s="3">
        <v>89.230002999999996</v>
      </c>
      <c r="E853" s="58">
        <f t="shared" si="52"/>
        <v>10892.30003</v>
      </c>
      <c r="F853" s="11">
        <f t="shared" si="54"/>
        <v>3.5818577700370282E-4</v>
      </c>
      <c r="G853" s="11">
        <f>B853/MAX($B$2:B853)-1</f>
        <v>-1.2222587681113284E-3</v>
      </c>
      <c r="H853" s="11">
        <f>E853/MAX($E$2:E853)-1</f>
        <v>-1.6772633983047625E-3</v>
      </c>
      <c r="K853" s="44">
        <f t="shared" si="51"/>
        <v>0.18341636633276021</v>
      </c>
    </row>
    <row r="854" spans="1:11" x14ac:dyDescent="0.25">
      <c r="A854" s="1">
        <v>41782</v>
      </c>
      <c r="B854" s="3">
        <v>54.234274999999997</v>
      </c>
      <c r="C854" s="11">
        <f t="shared" si="53"/>
        <v>-3.6713186508756527E-3</v>
      </c>
      <c r="D854" s="3">
        <v>89.879997000000003</v>
      </c>
      <c r="E854" s="58">
        <f t="shared" si="52"/>
        <v>10898.79997</v>
      </c>
      <c r="F854" s="11">
        <f t="shared" si="54"/>
        <v>5.9674632374221305E-4</v>
      </c>
      <c r="G854" s="11">
        <f>B854/MAX($B$2:B854)-1</f>
        <v>-4.8890901175754342E-3</v>
      </c>
      <c r="H854" s="11">
        <f>E854/MAX($E$2:E854)-1</f>
        <v>-1.0815179753294046E-3</v>
      </c>
      <c r="K854" s="44">
        <f t="shared" si="51"/>
        <v>7.3080908585333504E-2</v>
      </c>
    </row>
    <row r="855" spans="1:11" x14ac:dyDescent="0.25">
      <c r="A855" s="1">
        <v>41786</v>
      </c>
      <c r="B855" s="3">
        <v>54.043945000000001</v>
      </c>
      <c r="C855" s="11">
        <f t="shared" si="53"/>
        <v>-3.5094043388612809E-3</v>
      </c>
      <c r="D855" s="3">
        <v>91</v>
      </c>
      <c r="E855" s="58">
        <f t="shared" si="52"/>
        <v>10910</v>
      </c>
      <c r="F855" s="11">
        <f t="shared" si="54"/>
        <v>1.0276388254513464E-3</v>
      </c>
      <c r="G855" s="11">
        <f>B855/MAX($B$2:B855)-1</f>
        <v>-8.3813366623649577E-3</v>
      </c>
      <c r="H855" s="11">
        <f>E855/MAX($E$2:E855)-1</f>
        <v>-5.4990559740009104E-5</v>
      </c>
      <c r="K855" s="44">
        <f t="shared" ref="K855:K918" si="55">CORREL(C836:C854,F836:F854)</f>
        <v>5.5579264900452157E-3</v>
      </c>
    </row>
    <row r="856" spans="1:11" x14ac:dyDescent="0.25">
      <c r="A856" s="1">
        <v>41787</v>
      </c>
      <c r="B856" s="3">
        <v>54.091526999999999</v>
      </c>
      <c r="C856" s="11">
        <f t="shared" si="53"/>
        <v>8.8043165612722123E-4</v>
      </c>
      <c r="D856" s="3">
        <v>90.720000999999996</v>
      </c>
      <c r="E856" s="58">
        <f t="shared" si="52"/>
        <v>10907.20001</v>
      </c>
      <c r="F856" s="11">
        <f t="shared" si="54"/>
        <v>-2.5664436296970897E-4</v>
      </c>
      <c r="G856" s="11">
        <f>B856/MAX($B$2:B856)-1</f>
        <v>-7.5082842003559858E-3</v>
      </c>
      <c r="H856" s="11">
        <f>E856/MAX($E$2:E856)-1</f>
        <v>-3.1162080969249217E-4</v>
      </c>
      <c r="K856" s="44">
        <f t="shared" si="55"/>
        <v>-1.6558950733305763E-2</v>
      </c>
    </row>
    <row r="857" spans="1:11" x14ac:dyDescent="0.25">
      <c r="A857" s="1">
        <v>41788</v>
      </c>
      <c r="B857" s="3">
        <v>55.052686999999999</v>
      </c>
      <c r="C857" s="11">
        <f t="shared" si="53"/>
        <v>1.7769141551503984E-2</v>
      </c>
      <c r="D857" s="3">
        <v>91.300003000000004</v>
      </c>
      <c r="E857" s="58">
        <f t="shared" si="52"/>
        <v>10913.000029999999</v>
      </c>
      <c r="F857" s="11">
        <f t="shared" si="54"/>
        <v>5.3176067136214247E-4</v>
      </c>
      <c r="G857" s="11">
        <f>B857/MAX($B$2:B857)-1</f>
        <v>0</v>
      </c>
      <c r="H857" s="11">
        <f>E857/MAX($E$2:E857)-1</f>
        <v>0</v>
      </c>
      <c r="K857" s="44">
        <f t="shared" si="55"/>
        <v>-1.4958937870503435E-2</v>
      </c>
    </row>
    <row r="858" spans="1:11" x14ac:dyDescent="0.25">
      <c r="A858" s="1">
        <v>41789</v>
      </c>
      <c r="B858" s="3">
        <v>54.909942000000001</v>
      </c>
      <c r="C858" s="11">
        <f t="shared" si="53"/>
        <v>-2.592879798946015E-3</v>
      </c>
      <c r="D858" s="3">
        <v>91.309997999999993</v>
      </c>
      <c r="E858" s="58">
        <f t="shared" si="52"/>
        <v>10913.099979999999</v>
      </c>
      <c r="F858" s="11">
        <f t="shared" si="54"/>
        <v>9.1588014042924838E-6</v>
      </c>
      <c r="G858" s="11">
        <f>B858/MAX($B$2:B858)-1</f>
        <v>-2.5928797989460683E-3</v>
      </c>
      <c r="H858" s="11">
        <f>E858/MAX($E$2:E858)-1</f>
        <v>0</v>
      </c>
      <c r="K858" s="44">
        <f t="shared" si="55"/>
        <v>8.1966594123026218E-2</v>
      </c>
    </row>
    <row r="859" spans="1:11" x14ac:dyDescent="0.25">
      <c r="A859" s="1">
        <v>41792</v>
      </c>
      <c r="B859" s="3">
        <v>54.776712000000003</v>
      </c>
      <c r="C859" s="11">
        <f t="shared" si="53"/>
        <v>-2.4263365639686438E-3</v>
      </c>
      <c r="D859" s="3">
        <v>91.220000999999996</v>
      </c>
      <c r="E859" s="58">
        <f t="shared" si="52"/>
        <v>10912.20001</v>
      </c>
      <c r="F859" s="11">
        <f t="shared" si="54"/>
        <v>-8.2466943549304423E-5</v>
      </c>
      <c r="G859" s="11">
        <f>B859/MAX($B$2:B859)-1</f>
        <v>-5.0129251638525441E-3</v>
      </c>
      <c r="H859" s="11">
        <f>E859/MAX($E$2:E859)-1</f>
        <v>-8.2466943549297511E-5</v>
      </c>
      <c r="K859" s="44">
        <f t="shared" si="55"/>
        <v>0.12213601592886061</v>
      </c>
    </row>
    <row r="860" spans="1:11" x14ac:dyDescent="0.25">
      <c r="A860" s="1">
        <v>41793</v>
      </c>
      <c r="B860" s="3">
        <v>54.11056</v>
      </c>
      <c r="C860" s="11">
        <f t="shared" si="53"/>
        <v>-1.2161226471570689E-2</v>
      </c>
      <c r="D860" s="3">
        <v>91.18</v>
      </c>
      <c r="E860" s="58">
        <f t="shared" si="52"/>
        <v>10911.8</v>
      </c>
      <c r="F860" s="11">
        <f t="shared" si="54"/>
        <v>-3.6657136016076608E-5</v>
      </c>
      <c r="G860" s="11">
        <f>B860/MAX($B$2:B860)-1</f>
        <v>-1.7113188317220529E-2</v>
      </c>
      <c r="H860" s="11">
        <f>E860/MAX($E$2:E860)-1</f>
        <v>-1.1912105656342042E-4</v>
      </c>
      <c r="K860" s="44">
        <f t="shared" si="55"/>
        <v>0.15326328896774202</v>
      </c>
    </row>
    <row r="861" spans="1:11" x14ac:dyDescent="0.25">
      <c r="A861" s="1">
        <v>41794</v>
      </c>
      <c r="B861" s="3">
        <v>55.252535000000002</v>
      </c>
      <c r="C861" s="11">
        <f t="shared" si="53"/>
        <v>2.1104475725255888E-2</v>
      </c>
      <c r="D861" s="3">
        <v>91.519997000000004</v>
      </c>
      <c r="E861" s="58">
        <f t="shared" si="52"/>
        <v>10915.19997</v>
      </c>
      <c r="F861" s="11">
        <f t="shared" si="54"/>
        <v>3.1158653934276601E-4</v>
      </c>
      <c r="G861" s="11">
        <f>B861/MAX($B$2:B861)-1</f>
        <v>0</v>
      </c>
      <c r="H861" s="11">
        <f>E861/MAX($E$2:E861)-1</f>
        <v>0</v>
      </c>
      <c r="K861" s="44">
        <f t="shared" si="55"/>
        <v>0.28760407196325122</v>
      </c>
    </row>
    <row r="862" spans="1:11" x14ac:dyDescent="0.25">
      <c r="A862" s="1">
        <v>41795</v>
      </c>
      <c r="B862" s="3">
        <v>55.661743000000001</v>
      </c>
      <c r="C862" s="11">
        <f t="shared" si="53"/>
        <v>7.4061398268875731E-3</v>
      </c>
      <c r="D862" s="3">
        <v>92.290001000000004</v>
      </c>
      <c r="E862" s="58">
        <f t="shared" si="52"/>
        <v>10922.900009999999</v>
      </c>
      <c r="F862" s="11">
        <f t="shared" si="54"/>
        <v>7.0544195444544999E-4</v>
      </c>
      <c r="G862" s="11">
        <f>B862/MAX($B$2:B862)-1</f>
        <v>0</v>
      </c>
      <c r="H862" s="11">
        <f>E862/MAX($E$2:E862)-1</f>
        <v>0</v>
      </c>
      <c r="K862" s="44">
        <f t="shared" si="55"/>
        <v>0.32378549038452842</v>
      </c>
    </row>
    <row r="863" spans="1:11" x14ac:dyDescent="0.25">
      <c r="A863" s="1">
        <v>41796</v>
      </c>
      <c r="B863" s="3">
        <v>55.690291000000002</v>
      </c>
      <c r="C863" s="11">
        <f t="shared" si="53"/>
        <v>5.1288368745478711E-4</v>
      </c>
      <c r="D863" s="3">
        <v>92.82</v>
      </c>
      <c r="E863" s="58">
        <f t="shared" si="52"/>
        <v>10928.2</v>
      </c>
      <c r="F863" s="11">
        <f t="shared" si="54"/>
        <v>4.8521821083678899E-4</v>
      </c>
      <c r="G863" s="11">
        <f>B863/MAX($B$2:B863)-1</f>
        <v>0</v>
      </c>
      <c r="H863" s="11">
        <f>E863/MAX($E$2:E863)-1</f>
        <v>0</v>
      </c>
      <c r="K863" s="44">
        <f t="shared" si="55"/>
        <v>0.33696802931633746</v>
      </c>
    </row>
    <row r="864" spans="1:11" x14ac:dyDescent="0.25">
      <c r="A864" s="1">
        <v>41799</v>
      </c>
      <c r="B864" s="3">
        <v>55.728358</v>
      </c>
      <c r="C864" s="11">
        <f t="shared" si="53"/>
        <v>6.8354823285082268E-4</v>
      </c>
      <c r="D864" s="3">
        <v>92.75</v>
      </c>
      <c r="E864" s="58">
        <f t="shared" si="52"/>
        <v>10927.5</v>
      </c>
      <c r="F864" s="11">
        <f t="shared" si="54"/>
        <v>-6.4054464596248931E-5</v>
      </c>
      <c r="G864" s="11">
        <f>B864/MAX($B$2:B864)-1</f>
        <v>0</v>
      </c>
      <c r="H864" s="11">
        <f>E864/MAX($E$2:E864)-1</f>
        <v>-6.4054464596230432E-5</v>
      </c>
      <c r="K864" s="44">
        <f t="shared" si="55"/>
        <v>0.334801458534222</v>
      </c>
    </row>
    <row r="865" spans="1:11" x14ac:dyDescent="0.25">
      <c r="A865" s="1">
        <v>41800</v>
      </c>
      <c r="B865" s="3">
        <v>55.595125000000003</v>
      </c>
      <c r="C865" s="11">
        <f t="shared" si="53"/>
        <v>-2.390757682112167E-3</v>
      </c>
      <c r="D865" s="3">
        <v>92.910004000000001</v>
      </c>
      <c r="E865" s="58">
        <f t="shared" si="52"/>
        <v>10929.100039999999</v>
      </c>
      <c r="F865" s="11">
        <f t="shared" si="54"/>
        <v>1.4642324410884039E-4</v>
      </c>
      <c r="G865" s="11">
        <f>B865/MAX($B$2:B865)-1</f>
        <v>-2.3907576821121657E-3</v>
      </c>
      <c r="H865" s="11">
        <f>E865/MAX($E$2:E865)-1</f>
        <v>0</v>
      </c>
      <c r="K865" s="44">
        <f t="shared" si="55"/>
        <v>0.33621252308847688</v>
      </c>
    </row>
    <row r="866" spans="1:11" x14ac:dyDescent="0.25">
      <c r="A866" s="1">
        <v>41801</v>
      </c>
      <c r="B866" s="3">
        <v>55.404798</v>
      </c>
      <c r="C866" s="11">
        <f t="shared" si="53"/>
        <v>-3.4234476494117688E-3</v>
      </c>
      <c r="D866" s="3">
        <v>92.889999000000003</v>
      </c>
      <c r="E866" s="58">
        <f t="shared" si="52"/>
        <v>10928.89999</v>
      </c>
      <c r="F866" s="11">
        <f t="shared" si="54"/>
        <v>-1.8304343383013311E-5</v>
      </c>
      <c r="G866" s="11">
        <f>B866/MAX($B$2:B866)-1</f>
        <v>-5.8060206977568196E-3</v>
      </c>
      <c r="H866" s="11">
        <f>E866/MAX($E$2:E866)-1</f>
        <v>-1.8304343383013233E-5</v>
      </c>
      <c r="K866" s="44">
        <f t="shared" si="55"/>
        <v>0.33993281152794963</v>
      </c>
    </row>
    <row r="867" spans="1:11" x14ac:dyDescent="0.25">
      <c r="A867" s="1">
        <v>41802</v>
      </c>
      <c r="B867" s="3">
        <v>55.443131999999999</v>
      </c>
      <c r="C867" s="11">
        <f t="shared" si="53"/>
        <v>6.9188953635385478E-4</v>
      </c>
      <c r="D867" s="3">
        <v>92.050003000000004</v>
      </c>
      <c r="E867" s="58">
        <f t="shared" si="52"/>
        <v>10920.500029999999</v>
      </c>
      <c r="F867" s="11">
        <f t="shared" si="54"/>
        <v>-7.6860068329718948E-4</v>
      </c>
      <c r="G867" s="11">
        <f>B867/MAX($B$2:B867)-1</f>
        <v>-5.1181482863715821E-3</v>
      </c>
      <c r="H867" s="11">
        <f>E867/MAX($E$2:E867)-1</f>
        <v>-7.8689095794937103E-4</v>
      </c>
      <c r="K867" s="44">
        <f t="shared" si="55"/>
        <v>0.36466166340954526</v>
      </c>
    </row>
    <row r="868" spans="1:11" x14ac:dyDescent="0.25">
      <c r="A868" s="1">
        <v>41803</v>
      </c>
      <c r="B868" s="3">
        <v>55.376044999999998</v>
      </c>
      <c r="C868" s="11">
        <f t="shared" si="53"/>
        <v>-1.2100146146144988E-3</v>
      </c>
      <c r="D868" s="3">
        <v>92.32</v>
      </c>
      <c r="E868" s="58">
        <f t="shared" si="52"/>
        <v>10923.2</v>
      </c>
      <c r="F868" s="11">
        <f t="shared" si="54"/>
        <v>2.4723867886857978E-4</v>
      </c>
      <c r="G868" s="11">
        <f>B868/MAX($B$2:B868)-1</f>
        <v>-6.3219698667598134E-3</v>
      </c>
      <c r="H868" s="11">
        <f>E868/MAX($E$2:E868)-1</f>
        <v>-5.3984682896168756E-4</v>
      </c>
      <c r="K868" s="44">
        <f t="shared" si="55"/>
        <v>0.25090005405006183</v>
      </c>
    </row>
    <row r="869" spans="1:11" x14ac:dyDescent="0.25">
      <c r="A869" s="1">
        <v>41806</v>
      </c>
      <c r="B869" s="3">
        <v>56.257770000000001</v>
      </c>
      <c r="C869" s="11">
        <f t="shared" si="53"/>
        <v>1.5922498618310552E-2</v>
      </c>
      <c r="D869" s="3">
        <v>92.400002000000001</v>
      </c>
      <c r="E869" s="58">
        <f t="shared" si="52"/>
        <v>10924.000019999999</v>
      </c>
      <c r="F869" s="11">
        <f t="shared" si="54"/>
        <v>7.3240442361099963E-5</v>
      </c>
      <c r="G869" s="11">
        <f>B869/MAX($B$2:B869)-1</f>
        <v>0</v>
      </c>
      <c r="H869" s="11">
        <f>E869/MAX($E$2:E869)-1</f>
        <v>-4.6664592522105419E-4</v>
      </c>
      <c r="K869" s="44">
        <f t="shared" si="55"/>
        <v>0.22896277975333501</v>
      </c>
    </row>
    <row r="870" spans="1:11" x14ac:dyDescent="0.25">
      <c r="A870" s="1">
        <v>41807</v>
      </c>
      <c r="B870" s="3">
        <v>55.893579000000003</v>
      </c>
      <c r="C870" s="11">
        <f t="shared" si="53"/>
        <v>-6.4736124450008974E-3</v>
      </c>
      <c r="D870" s="3">
        <v>92.449996999999996</v>
      </c>
      <c r="E870" s="58">
        <f t="shared" si="52"/>
        <v>10924.499970000001</v>
      </c>
      <c r="F870" s="11">
        <f t="shared" si="54"/>
        <v>4.5766202772422105E-5</v>
      </c>
      <c r="G870" s="11">
        <f>B870/MAX($B$2:B870)-1</f>
        <v>-6.473612445000887E-3</v>
      </c>
      <c r="H870" s="11">
        <f>E870/MAX($E$2:E870)-1</f>
        <v>-4.2090107906067598E-4</v>
      </c>
      <c r="K870" s="44">
        <f t="shared" si="55"/>
        <v>0.18697914135887023</v>
      </c>
    </row>
    <row r="871" spans="1:11" x14ac:dyDescent="0.25">
      <c r="A871" s="1">
        <v>41808</v>
      </c>
      <c r="B871" s="3">
        <v>57.714530000000003</v>
      </c>
      <c r="C871" s="11">
        <f t="shared" si="53"/>
        <v>3.2578894259034673E-2</v>
      </c>
      <c r="D871" s="3">
        <v>92.970000999999996</v>
      </c>
      <c r="E871" s="58">
        <f t="shared" si="52"/>
        <v>10929.70001</v>
      </c>
      <c r="F871" s="11">
        <f t="shared" si="54"/>
        <v>4.7599798748497929E-4</v>
      </c>
      <c r="G871" s="11">
        <f>B871/MAX($B$2:B871)-1</f>
        <v>0</v>
      </c>
      <c r="H871" s="11">
        <f>E871/MAX($E$2:E871)-1</f>
        <v>0</v>
      </c>
      <c r="K871" s="44">
        <f t="shared" si="55"/>
        <v>0.18068412787562199</v>
      </c>
    </row>
    <row r="872" spans="1:11" x14ac:dyDescent="0.25">
      <c r="A872" s="1">
        <v>41809</v>
      </c>
      <c r="B872" s="3">
        <v>57.666607999999997</v>
      </c>
      <c r="C872" s="11">
        <f t="shared" si="53"/>
        <v>-8.3032816866059382E-4</v>
      </c>
      <c r="D872" s="3">
        <v>92.910004000000001</v>
      </c>
      <c r="E872" s="58">
        <f t="shared" si="52"/>
        <v>10929.100039999999</v>
      </c>
      <c r="F872" s="11">
        <f t="shared" si="54"/>
        <v>-5.4893546890782563E-5</v>
      </c>
      <c r="G872" s="11">
        <f>B872/MAX($B$2:B872)-1</f>
        <v>-8.3032816866057679E-4</v>
      </c>
      <c r="H872" s="11">
        <f>E872/MAX($E$2:E872)-1</f>
        <v>-5.4893546890810718E-5</v>
      </c>
      <c r="K872" s="44">
        <f t="shared" si="55"/>
        <v>0.24118500770546245</v>
      </c>
    </row>
    <row r="873" spans="1:11" x14ac:dyDescent="0.25">
      <c r="A873" s="1">
        <v>41810</v>
      </c>
      <c r="B873" s="3">
        <v>57.532432999999997</v>
      </c>
      <c r="C873" s="11">
        <f t="shared" si="53"/>
        <v>-2.3267364711307289E-3</v>
      </c>
      <c r="D873" s="3">
        <v>92.769997000000004</v>
      </c>
      <c r="E873" s="58">
        <f t="shared" si="52"/>
        <v>10927.69997</v>
      </c>
      <c r="F873" s="11">
        <f t="shared" si="54"/>
        <v>-1.2810478400559016E-4</v>
      </c>
      <c r="G873" s="11">
        <f>B873/MAX($B$2:B873)-1</f>
        <v>-3.1551326849582617E-3</v>
      </c>
      <c r="H873" s="11">
        <f>E873/MAX($E$2:E873)-1</f>
        <v>-1.8299129877041853E-4</v>
      </c>
      <c r="K873" s="44">
        <f t="shared" si="55"/>
        <v>0.26114813876192988</v>
      </c>
    </row>
    <row r="874" spans="1:11" x14ac:dyDescent="0.25">
      <c r="A874" s="1">
        <v>41813</v>
      </c>
      <c r="B874" s="3">
        <v>56.851973999999998</v>
      </c>
      <c r="C874" s="11">
        <f t="shared" si="53"/>
        <v>-1.1827398295497064E-2</v>
      </c>
      <c r="D874" s="3">
        <v>92.790001000000004</v>
      </c>
      <c r="E874" s="58">
        <f t="shared" si="52"/>
        <v>10927.900009999999</v>
      </c>
      <c r="F874" s="11">
        <f t="shared" si="54"/>
        <v>1.8305773451768471E-5</v>
      </c>
      <c r="G874" s="11">
        <f>B874/MAX($B$2:B874)-1</f>
        <v>-1.4945213969515203E-2</v>
      </c>
      <c r="H874" s="11">
        <f>E874/MAX($E$2:E874)-1</f>
        <v>-1.6468887511589259E-4</v>
      </c>
      <c r="K874" s="44">
        <f t="shared" si="55"/>
        <v>0.32534241345560866</v>
      </c>
    </row>
    <row r="875" spans="1:11" x14ac:dyDescent="0.25">
      <c r="A875" s="1">
        <v>41814</v>
      </c>
      <c r="B875" s="3">
        <v>56.123595000000002</v>
      </c>
      <c r="C875" s="11">
        <f t="shared" si="53"/>
        <v>-1.2811850649196399E-2</v>
      </c>
      <c r="D875" s="3">
        <v>92.699996999999996</v>
      </c>
      <c r="E875" s="58">
        <f t="shared" si="52"/>
        <v>10926.999970000001</v>
      </c>
      <c r="F875" s="11">
        <f t="shared" si="54"/>
        <v>-8.2361661359914458E-5</v>
      </c>
      <c r="G875" s="11">
        <f>B875/MAX($B$2:B875)-1</f>
        <v>-2.7565588769413951E-2</v>
      </c>
      <c r="H875" s="11">
        <f>E875/MAX($E$2:E875)-1</f>
        <v>-2.4703697242645095E-4</v>
      </c>
      <c r="K875" s="44">
        <f t="shared" si="55"/>
        <v>0.47972185247220428</v>
      </c>
    </row>
    <row r="876" spans="1:11" x14ac:dyDescent="0.25">
      <c r="A876" s="1">
        <v>41815</v>
      </c>
      <c r="B876" s="3">
        <v>56.075673000000002</v>
      </c>
      <c r="C876" s="11">
        <f t="shared" si="53"/>
        <v>-8.5386547315794358E-4</v>
      </c>
      <c r="D876" s="3">
        <v>93.290001000000004</v>
      </c>
      <c r="E876" s="58">
        <f t="shared" si="52"/>
        <v>10932.900009999999</v>
      </c>
      <c r="F876" s="11">
        <f t="shared" si="54"/>
        <v>5.3995058261161735E-4</v>
      </c>
      <c r="G876" s="11">
        <f>B876/MAX($B$2:B876)-1</f>
        <v>-2.8395916938074417E-2</v>
      </c>
      <c r="H876" s="11">
        <f>E876/MAX($E$2:E876)-1</f>
        <v>0</v>
      </c>
      <c r="K876" s="44">
        <f t="shared" si="55"/>
        <v>0.49920794504749544</v>
      </c>
    </row>
    <row r="877" spans="1:11" x14ac:dyDescent="0.25">
      <c r="A877" s="1">
        <v>41816</v>
      </c>
      <c r="B877" s="3">
        <v>56.161928000000003</v>
      </c>
      <c r="C877" s="11">
        <f t="shared" si="53"/>
        <v>1.5381892964530502E-3</v>
      </c>
      <c r="D877" s="3">
        <v>93.339995999999999</v>
      </c>
      <c r="E877" s="58">
        <f t="shared" si="52"/>
        <v>10933.399960000001</v>
      </c>
      <c r="F877" s="11">
        <f t="shared" si="54"/>
        <v>4.5728946532390641E-5</v>
      </c>
      <c r="G877" s="11">
        <f>B877/MAX($B$2:B877)-1</f>
        <v>-2.6901405937118428E-2</v>
      </c>
      <c r="H877" s="11">
        <f>E877/MAX($E$2:E877)-1</f>
        <v>0</v>
      </c>
      <c r="K877" s="44">
        <f t="shared" si="55"/>
        <v>0.40258422269306249</v>
      </c>
    </row>
    <row r="878" spans="1:11" x14ac:dyDescent="0.25">
      <c r="A878" s="1">
        <v>41817</v>
      </c>
      <c r="B878" s="3">
        <v>55.826492000000002</v>
      </c>
      <c r="C878" s="11">
        <f t="shared" si="53"/>
        <v>-5.9726582036144019E-3</v>
      </c>
      <c r="D878" s="3">
        <v>93.75</v>
      </c>
      <c r="E878" s="58">
        <f t="shared" si="52"/>
        <v>10937.5</v>
      </c>
      <c r="F878" s="11">
        <f t="shared" si="54"/>
        <v>3.7500137331474269E-4</v>
      </c>
      <c r="G878" s="11">
        <f>B878/MAX($B$2:B878)-1</f>
        <v>-3.2713391237873757E-2</v>
      </c>
      <c r="H878" s="11">
        <f>E878/MAX($E$2:E878)-1</f>
        <v>0</v>
      </c>
      <c r="K878" s="44">
        <f t="shared" si="55"/>
        <v>0.39906045988637462</v>
      </c>
    </row>
    <row r="879" spans="1:11" x14ac:dyDescent="0.25">
      <c r="A879" s="1">
        <v>41820</v>
      </c>
      <c r="B879" s="3">
        <v>56.142764</v>
      </c>
      <c r="C879" s="11">
        <f t="shared" si="53"/>
        <v>5.6652673071415248E-3</v>
      </c>
      <c r="D879" s="3">
        <v>93.910004000000001</v>
      </c>
      <c r="E879" s="58">
        <f t="shared" si="52"/>
        <v>10939.100039999999</v>
      </c>
      <c r="F879" s="11">
        <f t="shared" si="54"/>
        <v>1.4628937142851229E-4</v>
      </c>
      <c r="G879" s="11">
        <f>B879/MAX($B$2:B879)-1</f>
        <v>-2.7233454036617921E-2</v>
      </c>
      <c r="H879" s="11">
        <f>E879/MAX($E$2:E879)-1</f>
        <v>0</v>
      </c>
      <c r="K879" s="44">
        <f t="shared" si="55"/>
        <v>0.35404122298392077</v>
      </c>
    </row>
    <row r="880" spans="1:11" x14ac:dyDescent="0.25">
      <c r="A880" s="1">
        <v>41821</v>
      </c>
      <c r="B880" s="3">
        <v>56.535705</v>
      </c>
      <c r="C880" s="11">
        <f t="shared" si="53"/>
        <v>6.99896072092212E-3</v>
      </c>
      <c r="D880" s="3">
        <v>94.940002000000007</v>
      </c>
      <c r="E880" s="58">
        <f t="shared" si="52"/>
        <v>10949.400020000001</v>
      </c>
      <c r="F880" s="11">
        <f t="shared" si="54"/>
        <v>9.4157471476982648E-4</v>
      </c>
      <c r="G880" s="11">
        <f>B880/MAX($B$2:B880)-1</f>
        <v>-2.042509919079305E-2</v>
      </c>
      <c r="H880" s="11">
        <f>E880/MAX($E$2:E880)-1</f>
        <v>0</v>
      </c>
      <c r="K880" s="44">
        <f t="shared" si="55"/>
        <v>0.33661039926056585</v>
      </c>
    </row>
    <row r="881" spans="1:11" x14ac:dyDescent="0.25">
      <c r="A881" s="1">
        <v>41822</v>
      </c>
      <c r="B881" s="3">
        <v>56.526119000000001</v>
      </c>
      <c r="C881" s="11">
        <f t="shared" si="53"/>
        <v>-1.6955656606738631E-4</v>
      </c>
      <c r="D881" s="3">
        <v>95.099997999999999</v>
      </c>
      <c r="E881" s="58">
        <f t="shared" si="52"/>
        <v>10950.999980000001</v>
      </c>
      <c r="F881" s="11">
        <f t="shared" si="54"/>
        <v>1.4612307497005258E-4</v>
      </c>
      <c r="G881" s="11">
        <f>B881/MAX($B$2:B881)-1</f>
        <v>-2.0591192547180115E-2</v>
      </c>
      <c r="H881" s="11">
        <f>E881/MAX($E$2:E881)-1</f>
        <v>0</v>
      </c>
      <c r="K881" s="44">
        <f t="shared" si="55"/>
        <v>0.3359614323824428</v>
      </c>
    </row>
    <row r="882" spans="1:11" x14ac:dyDescent="0.25">
      <c r="A882" s="1">
        <v>41823</v>
      </c>
      <c r="B882" s="3">
        <v>56.612375</v>
      </c>
      <c r="C882" s="11">
        <f t="shared" si="53"/>
        <v>1.5259494464850624E-3</v>
      </c>
      <c r="D882" s="3">
        <v>95.699996999999996</v>
      </c>
      <c r="E882" s="58">
        <f t="shared" si="52"/>
        <v>10956.999970000001</v>
      </c>
      <c r="F882" s="11">
        <f t="shared" si="54"/>
        <v>5.4789425723295927E-4</v>
      </c>
      <c r="G882" s="11">
        <f>B882/MAX($B$2:B882)-1</f>
        <v>-1.9096664219564907E-2</v>
      </c>
      <c r="H882" s="11">
        <f>E882/MAX($E$2:E882)-1</f>
        <v>0</v>
      </c>
      <c r="K882" s="44">
        <f t="shared" si="55"/>
        <v>0.30650655978880842</v>
      </c>
    </row>
    <row r="883" spans="1:11" x14ac:dyDescent="0.25">
      <c r="A883" s="1">
        <v>41827</v>
      </c>
      <c r="B883" s="3">
        <v>56.391945</v>
      </c>
      <c r="C883" s="11">
        <f t="shared" si="53"/>
        <v>-3.893671657477722E-3</v>
      </c>
      <c r="D883" s="3">
        <v>95.410004000000001</v>
      </c>
      <c r="E883" s="58">
        <f t="shared" si="52"/>
        <v>10954.100039999999</v>
      </c>
      <c r="F883" s="11">
        <f t="shared" si="54"/>
        <v>-2.6466459869867138E-4</v>
      </c>
      <c r="G883" s="11">
        <f>B883/MAX($B$2:B883)-1</f>
        <v>-2.291597973681847E-2</v>
      </c>
      <c r="H883" s="11">
        <f>E883/MAX($E$2:E883)-1</f>
        <v>-2.6466459869867176E-4</v>
      </c>
      <c r="K883" s="44">
        <f t="shared" si="55"/>
        <v>0.30941130021235325</v>
      </c>
    </row>
    <row r="884" spans="1:11" x14ac:dyDescent="0.25">
      <c r="A884" s="1">
        <v>41828</v>
      </c>
      <c r="B884" s="3">
        <v>55.979835000000001</v>
      </c>
      <c r="C884" s="11">
        <f t="shared" si="53"/>
        <v>-7.307958610046141E-3</v>
      </c>
      <c r="D884" s="3">
        <v>94.260002</v>
      </c>
      <c r="E884" s="58">
        <f t="shared" si="52"/>
        <v>10942.60002</v>
      </c>
      <c r="F884" s="11">
        <f t="shared" si="54"/>
        <v>-1.0498370434819852E-3</v>
      </c>
      <c r="G884" s="11">
        <f>B884/MAX($B$2:B884)-1</f>
        <v>-3.0056469315439371E-2</v>
      </c>
      <c r="H884" s="11">
        <f>E884/MAX($E$2:E884)-1</f>
        <v>-1.314223787480806E-3</v>
      </c>
      <c r="K884" s="44">
        <f t="shared" si="55"/>
        <v>0.32782332685286364</v>
      </c>
    </row>
    <row r="885" spans="1:11" x14ac:dyDescent="0.25">
      <c r="A885" s="1">
        <v>41829</v>
      </c>
      <c r="B885" s="3">
        <v>56.114009000000003</v>
      </c>
      <c r="C885" s="11">
        <f t="shared" si="53"/>
        <v>2.3968273575654801E-3</v>
      </c>
      <c r="D885" s="3">
        <v>94.959998999999996</v>
      </c>
      <c r="E885" s="58">
        <f t="shared" si="52"/>
        <v>10949.599990000001</v>
      </c>
      <c r="F885" s="11">
        <f t="shared" si="54"/>
        <v>6.3969897348041397E-4</v>
      </c>
      <c r="G885" s="11">
        <f>B885/MAX($B$2:B885)-1</f>
        <v>-2.7731682125800905E-2</v>
      </c>
      <c r="H885" s="11">
        <f>E885/MAX($E$2:E885)-1</f>
        <v>-6.7536552160818442E-4</v>
      </c>
      <c r="K885" s="44">
        <f t="shared" si="55"/>
        <v>0.36945860498396754</v>
      </c>
    </row>
    <row r="886" spans="1:11" x14ac:dyDescent="0.25">
      <c r="A886" s="1">
        <v>41830</v>
      </c>
      <c r="B886" s="3">
        <v>56.478200000000001</v>
      </c>
      <c r="C886" s="11">
        <f t="shared" si="53"/>
        <v>6.4901974834839929E-3</v>
      </c>
      <c r="D886" s="3">
        <v>94.660004000000001</v>
      </c>
      <c r="E886" s="58">
        <f t="shared" si="52"/>
        <v>10946.600039999999</v>
      </c>
      <c r="F886" s="11">
        <f t="shared" si="54"/>
        <v>-2.7397804511041895E-4</v>
      </c>
      <c r="G886" s="11">
        <f>B886/MAX($B$2:B886)-1</f>
        <v>-2.1421468735862592E-2</v>
      </c>
      <c r="H886" s="11">
        <f>E886/MAX($E$2:E886)-1</f>
        <v>-9.4915853139332373E-4</v>
      </c>
      <c r="K886" s="44">
        <f t="shared" si="55"/>
        <v>0.36361567030262709</v>
      </c>
    </row>
    <row r="887" spans="1:11" x14ac:dyDescent="0.25">
      <c r="A887" s="1">
        <v>41831</v>
      </c>
      <c r="B887" s="3">
        <v>56.574038000000002</v>
      </c>
      <c r="C887" s="11">
        <f t="shared" si="53"/>
        <v>1.6969025216809412E-3</v>
      </c>
      <c r="D887" s="3">
        <v>95.269997000000004</v>
      </c>
      <c r="E887" s="58">
        <f t="shared" si="52"/>
        <v>10952.69997</v>
      </c>
      <c r="F887" s="11">
        <f t="shared" si="54"/>
        <v>5.5724425645502197E-4</v>
      </c>
      <c r="G887" s="11">
        <f>B887/MAX($B$2:B887)-1</f>
        <v>-1.9760916358497638E-2</v>
      </c>
      <c r="H887" s="11">
        <f>E887/MAX($E$2:E887)-1</f>
        <v>-3.9244318807829526E-4</v>
      </c>
      <c r="K887" s="44">
        <f t="shared" si="55"/>
        <v>0.36359896433344646</v>
      </c>
    </row>
    <row r="888" spans="1:11" x14ac:dyDescent="0.25">
      <c r="A888" s="1">
        <v>41834</v>
      </c>
      <c r="B888" s="3">
        <v>56.813637</v>
      </c>
      <c r="C888" s="11">
        <f t="shared" si="53"/>
        <v>4.2351405073825267E-3</v>
      </c>
      <c r="D888" s="3">
        <v>95.839995999999999</v>
      </c>
      <c r="E888" s="58">
        <f t="shared" si="52"/>
        <v>10958.399960000001</v>
      </c>
      <c r="F888" s="11">
        <f t="shared" si="54"/>
        <v>5.2041871096748218E-4</v>
      </c>
      <c r="G888" s="11">
        <f>B888/MAX($B$2:B888)-1</f>
        <v>-1.5609466108447934E-2</v>
      </c>
      <c r="H888" s="11">
        <f>E888/MAX($E$2:E888)-1</f>
        <v>0</v>
      </c>
      <c r="K888" s="44">
        <f t="shared" si="55"/>
        <v>0.36167422069627803</v>
      </c>
    </row>
    <row r="889" spans="1:11" x14ac:dyDescent="0.25">
      <c r="A889" s="1">
        <v>41835</v>
      </c>
      <c r="B889" s="3">
        <v>56.909478999999997</v>
      </c>
      <c r="C889" s="11">
        <f t="shared" si="53"/>
        <v>1.6869541374370653E-3</v>
      </c>
      <c r="D889" s="3">
        <v>95.510002</v>
      </c>
      <c r="E889" s="58">
        <f t="shared" si="52"/>
        <v>10955.10002</v>
      </c>
      <c r="F889" s="11">
        <f t="shared" si="54"/>
        <v>-3.0113337823460751E-4</v>
      </c>
      <c r="G889" s="11">
        <f>B889/MAX($B$2:B889)-1</f>
        <v>-1.3948844424445772E-2</v>
      </c>
      <c r="H889" s="11">
        <f>E889/MAX($E$2:E889)-1</f>
        <v>-3.0113337823456376E-4</v>
      </c>
      <c r="K889" s="44">
        <f t="shared" si="55"/>
        <v>0.40893580803402496</v>
      </c>
    </row>
    <row r="890" spans="1:11" x14ac:dyDescent="0.25">
      <c r="A890" s="1">
        <v>41836</v>
      </c>
      <c r="B890" s="3">
        <v>56.871141999999999</v>
      </c>
      <c r="C890" s="11">
        <f t="shared" si="53"/>
        <v>-6.7364876069237096E-4</v>
      </c>
      <c r="D890" s="3">
        <v>95.889999000000003</v>
      </c>
      <c r="E890" s="58">
        <f t="shared" si="52"/>
        <v>10958.89999</v>
      </c>
      <c r="F890" s="11">
        <f t="shared" si="54"/>
        <v>3.4686766830633009E-4</v>
      </c>
      <c r="G890" s="11">
        <f>B890/MAX($B$2:B890)-1</f>
        <v>-1.4613096563378503E-2</v>
      </c>
      <c r="H890" s="11">
        <f>E890/MAX($E$2:E890)-1</f>
        <v>0</v>
      </c>
      <c r="K890" s="44">
        <f t="shared" si="55"/>
        <v>0.38910986410030712</v>
      </c>
    </row>
    <row r="891" spans="1:11" x14ac:dyDescent="0.25">
      <c r="A891" s="1">
        <v>41837</v>
      </c>
      <c r="B891" s="3">
        <v>56.449449999999999</v>
      </c>
      <c r="C891" s="11">
        <f t="shared" si="53"/>
        <v>-7.4148678076483886E-3</v>
      </c>
      <c r="D891" s="3">
        <v>94.620002999999997</v>
      </c>
      <c r="E891" s="58">
        <f t="shared" si="52"/>
        <v>10946.20003</v>
      </c>
      <c r="F891" s="11">
        <f t="shared" si="54"/>
        <v>-1.1588717856343828E-3</v>
      </c>
      <c r="G891" s="11">
        <f>B891/MAX($B$2:B891)-1</f>
        <v>-2.1919610191749039E-2</v>
      </c>
      <c r="H891" s="11">
        <f>E891/MAX($E$2:E891)-1</f>
        <v>-1.1588717856343411E-3</v>
      </c>
      <c r="K891" s="44">
        <f t="shared" si="55"/>
        <v>0.42783781251874159</v>
      </c>
    </row>
    <row r="892" spans="1:11" x14ac:dyDescent="0.25">
      <c r="A892" s="1">
        <v>41838</v>
      </c>
      <c r="B892" s="3">
        <v>56.976565999999998</v>
      </c>
      <c r="C892" s="11">
        <f t="shared" si="53"/>
        <v>9.3378412012871601E-3</v>
      </c>
      <c r="D892" s="3">
        <v>96.120002999999997</v>
      </c>
      <c r="E892" s="58">
        <f t="shared" si="52"/>
        <v>10961.20003</v>
      </c>
      <c r="F892" s="11">
        <f t="shared" si="54"/>
        <v>1.3703385612257991E-3</v>
      </c>
      <c r="G892" s="11">
        <f>B892/MAX($B$2:B892)-1</f>
        <v>-1.2786450829626483E-2</v>
      </c>
      <c r="H892" s="11">
        <f>E892/MAX($E$2:E892)-1</f>
        <v>0</v>
      </c>
      <c r="K892" s="44">
        <f t="shared" si="55"/>
        <v>0.49131541888767666</v>
      </c>
    </row>
    <row r="893" spans="1:11" x14ac:dyDescent="0.25">
      <c r="A893" s="1">
        <v>41841</v>
      </c>
      <c r="B893" s="3">
        <v>56.411113</v>
      </c>
      <c r="C893" s="11">
        <f t="shared" si="53"/>
        <v>-9.9243081796119136E-3</v>
      </c>
      <c r="D893" s="3">
        <v>96</v>
      </c>
      <c r="E893" s="58">
        <f t="shared" si="52"/>
        <v>10960</v>
      </c>
      <c r="F893" s="11">
        <f t="shared" si="54"/>
        <v>-1.0947980118194866E-4</v>
      </c>
      <c r="G893" s="11">
        <f>B893/MAX($B$2:B893)-1</f>
        <v>-2.258386233068177E-2</v>
      </c>
      <c r="H893" s="11">
        <f>E893/MAX($E$2:E893)-1</f>
        <v>-1.0947980118192202E-4</v>
      </c>
      <c r="K893" s="44">
        <f t="shared" si="55"/>
        <v>0.5789225291653064</v>
      </c>
    </row>
    <row r="894" spans="1:11" x14ac:dyDescent="0.25">
      <c r="A894" s="1">
        <v>41842</v>
      </c>
      <c r="B894" s="3">
        <v>56.229016000000001</v>
      </c>
      <c r="C894" s="11">
        <f t="shared" si="53"/>
        <v>-3.228034164119379E-3</v>
      </c>
      <c r="D894" s="3">
        <v>96.610000999999997</v>
      </c>
      <c r="E894" s="58">
        <f t="shared" si="52"/>
        <v>10966.10001</v>
      </c>
      <c r="F894" s="11">
        <f t="shared" si="54"/>
        <v>5.565702554744627E-4</v>
      </c>
      <c r="G894" s="11">
        <f>B894/MAX($B$2:B894)-1</f>
        <v>-2.5738995015639921E-2</v>
      </c>
      <c r="H894" s="11">
        <f>E894/MAX($E$2:E894)-1</f>
        <v>0</v>
      </c>
      <c r="K894" s="44">
        <f t="shared" si="55"/>
        <v>0.60768612837499703</v>
      </c>
    </row>
    <row r="895" spans="1:11" x14ac:dyDescent="0.25">
      <c r="A895" s="1">
        <v>41843</v>
      </c>
      <c r="B895" s="3">
        <v>56.008584999999997</v>
      </c>
      <c r="C895" s="11">
        <f t="shared" si="53"/>
        <v>-3.9202357729326955E-3</v>
      </c>
      <c r="D895" s="3">
        <v>97.230002999999996</v>
      </c>
      <c r="E895" s="58">
        <f t="shared" si="52"/>
        <v>10972.30003</v>
      </c>
      <c r="F895" s="11">
        <f t="shared" si="54"/>
        <v>5.6538058145980943E-4</v>
      </c>
      <c r="G895" s="11">
        <f>B895/MAX($B$2:B895)-1</f>
        <v>-2.9558327859553035E-2</v>
      </c>
      <c r="H895" s="11">
        <f>E895/MAX($E$2:E895)-1</f>
        <v>0</v>
      </c>
      <c r="K895" s="44">
        <f t="shared" si="55"/>
        <v>0.61356204958346217</v>
      </c>
    </row>
    <row r="896" spans="1:11" x14ac:dyDescent="0.25">
      <c r="A896" s="1">
        <v>41844</v>
      </c>
      <c r="B896" s="3">
        <v>58.442909</v>
      </c>
      <c r="C896" s="11">
        <f t="shared" si="53"/>
        <v>4.3463408332847613E-2</v>
      </c>
      <c r="D896" s="3">
        <v>97.120002999999997</v>
      </c>
      <c r="E896" s="58">
        <f t="shared" si="52"/>
        <v>10971.20003</v>
      </c>
      <c r="F896" s="11">
        <f t="shared" si="54"/>
        <v>-1.0025245363258297E-4</v>
      </c>
      <c r="G896" s="11">
        <f>B896/MAX($B$2:B896)-1</f>
        <v>0</v>
      </c>
      <c r="H896" s="11">
        <f>E896/MAX($E$2:E896)-1</f>
        <v>-1.0025245363254331E-4</v>
      </c>
      <c r="K896" s="44">
        <f t="shared" si="55"/>
        <v>0.58473761367162524</v>
      </c>
    </row>
    <row r="897" spans="1:11" x14ac:dyDescent="0.25">
      <c r="A897" s="1">
        <v>41845</v>
      </c>
      <c r="B897" s="3">
        <v>58.998778999999999</v>
      </c>
      <c r="C897" s="11">
        <f t="shared" si="53"/>
        <v>9.5113335306426777E-3</v>
      </c>
      <c r="D897" s="3">
        <v>96.739998</v>
      </c>
      <c r="E897" s="58">
        <f t="shared" si="52"/>
        <v>10967.39998</v>
      </c>
      <c r="F897" s="11">
        <f t="shared" si="54"/>
        <v>-3.4636593896828513E-4</v>
      </c>
      <c r="G897" s="11">
        <f>B897/MAX($B$2:B897)-1</f>
        <v>0</v>
      </c>
      <c r="H897" s="11">
        <f>E897/MAX($E$2:E897)-1</f>
        <v>-4.4658366856564768E-4</v>
      </c>
      <c r="K897" s="44">
        <f t="shared" si="55"/>
        <v>0.1833675996300238</v>
      </c>
    </row>
    <row r="898" spans="1:11" x14ac:dyDescent="0.25">
      <c r="A898" s="1">
        <v>41848</v>
      </c>
      <c r="B898" s="3">
        <v>59.190455</v>
      </c>
      <c r="C898" s="11">
        <f t="shared" si="53"/>
        <v>3.2488129966215247E-3</v>
      </c>
      <c r="D898" s="3">
        <v>96.769997000000004</v>
      </c>
      <c r="E898" s="58">
        <f t="shared" si="52"/>
        <v>10967.69997</v>
      </c>
      <c r="F898" s="11">
        <f t="shared" si="54"/>
        <v>2.7352882227928466E-5</v>
      </c>
      <c r="G898" s="11">
        <f>B898/MAX($B$2:B898)-1</f>
        <v>0</v>
      </c>
      <c r="H898" s="11">
        <f>E898/MAX($E$2:E898)-1</f>
        <v>-4.192430016881632E-4</v>
      </c>
      <c r="K898" s="44">
        <f t="shared" si="55"/>
        <v>0.1682747126489928</v>
      </c>
    </row>
    <row r="899" spans="1:11" x14ac:dyDescent="0.25">
      <c r="A899" s="1">
        <v>41849</v>
      </c>
      <c r="B899" s="3">
        <v>58.174559000000002</v>
      </c>
      <c r="C899" s="11">
        <f t="shared" si="53"/>
        <v>-1.7163172677081093E-2</v>
      </c>
      <c r="D899" s="3">
        <v>96.599997999999999</v>
      </c>
      <c r="E899" s="58">
        <f t="shared" ref="E899:E962" si="56">10000+(10*D899)</f>
        <v>10965.999980000001</v>
      </c>
      <c r="F899" s="11">
        <f t="shared" si="54"/>
        <v>-1.5499968130502765E-4</v>
      </c>
      <c r="G899" s="11">
        <f>B899/MAX($B$2:B899)-1</f>
        <v>-1.7163172677081118E-2</v>
      </c>
      <c r="H899" s="11">
        <f>E899/MAX($E$2:E899)-1</f>
        <v>-5.7417770046153116E-4</v>
      </c>
      <c r="K899" s="44">
        <f t="shared" si="55"/>
        <v>0.16798444795336412</v>
      </c>
    </row>
    <row r="900" spans="1:11" x14ac:dyDescent="0.25">
      <c r="A900" s="1">
        <v>41850</v>
      </c>
      <c r="B900" s="3">
        <v>57.206578999999998</v>
      </c>
      <c r="C900" s="11">
        <f t="shared" ref="C900:C963" si="57">(B900-B899)/B899</f>
        <v>-1.6639232280213835E-2</v>
      </c>
      <c r="D900" s="3">
        <v>96.980002999999996</v>
      </c>
      <c r="E900" s="58">
        <f t="shared" si="56"/>
        <v>10969.80003</v>
      </c>
      <c r="F900" s="11">
        <f t="shared" ref="F900:F963" si="58">(E900-E899)/E899</f>
        <v>3.4653018483771946E-4</v>
      </c>
      <c r="G900" s="11">
        <f>B900/MAX($B$2:B900)-1</f>
        <v>-3.3516822940455548E-2</v>
      </c>
      <c r="H900" s="11">
        <f>E900/MAX($E$2:E900)-1</f>
        <v>-2.2784648552853781E-4</v>
      </c>
      <c r="K900" s="44">
        <f t="shared" si="55"/>
        <v>0.17200099361576085</v>
      </c>
    </row>
    <row r="901" spans="1:11" x14ac:dyDescent="0.25">
      <c r="A901" s="1">
        <v>41851</v>
      </c>
      <c r="B901" s="3">
        <v>56.315271000000003</v>
      </c>
      <c r="C901" s="11">
        <f t="shared" si="57"/>
        <v>-1.5580515660619999E-2</v>
      </c>
      <c r="D901" s="3">
        <v>95.019997000000004</v>
      </c>
      <c r="E901" s="58">
        <f t="shared" si="56"/>
        <v>10950.19997</v>
      </c>
      <c r="F901" s="11">
        <f t="shared" si="58"/>
        <v>-1.7867290147859393E-3</v>
      </c>
      <c r="G901" s="11">
        <f>B901/MAX($B$2:B901)-1</f>
        <v>-4.8575129216357538E-2</v>
      </c>
      <c r="H901" s="11">
        <f>E901/MAX($E$2:E901)-1</f>
        <v>-2.0141684003878169E-3</v>
      </c>
      <c r="K901" s="44">
        <f t="shared" si="55"/>
        <v>0.12948571905009931</v>
      </c>
    </row>
    <row r="902" spans="1:11" x14ac:dyDescent="0.25">
      <c r="A902" s="1">
        <v>41852</v>
      </c>
      <c r="B902" s="3">
        <v>56.257770000000001</v>
      </c>
      <c r="C902" s="11">
        <f t="shared" si="57"/>
        <v>-1.0210551947801515E-3</v>
      </c>
      <c r="D902" s="3">
        <v>94.669998000000007</v>
      </c>
      <c r="E902" s="58">
        <f t="shared" si="56"/>
        <v>10946.699979999999</v>
      </c>
      <c r="F902" s="11">
        <f t="shared" si="58"/>
        <v>-3.196279528765768E-4</v>
      </c>
      <c r="G902" s="11">
        <f>B902/MAX($B$2:B902)-1</f>
        <v>-4.9546586523114278E-2</v>
      </c>
      <c r="H902" s="11">
        <f>E902/MAX($E$2:E902)-1</f>
        <v>-2.3331525687418919E-3</v>
      </c>
      <c r="K902" s="44">
        <f t="shared" si="55"/>
        <v>0.26202101478349299</v>
      </c>
    </row>
    <row r="903" spans="1:11" x14ac:dyDescent="0.25">
      <c r="A903" s="1">
        <v>41855</v>
      </c>
      <c r="B903" s="3">
        <v>56.602792999999998</v>
      </c>
      <c r="C903" s="11">
        <f t="shared" si="57"/>
        <v>6.13289506498387E-3</v>
      </c>
      <c r="D903" s="3">
        <v>95.32</v>
      </c>
      <c r="E903" s="58">
        <f t="shared" si="56"/>
        <v>10953.2</v>
      </c>
      <c r="F903" s="11">
        <f t="shared" si="58"/>
        <v>5.9378808333809059E-4</v>
      </c>
      <c r="G903" s="11">
        <f>B903/MAX($B$2:B903)-1</f>
        <v>-4.3717555474104719E-2</v>
      </c>
      <c r="H903" s="11">
        <f>E903/MAX($E$2:E903)-1</f>
        <v>-1.740749883595738E-3</v>
      </c>
      <c r="K903" s="44">
        <f t="shared" si="55"/>
        <v>0.25872248602672421</v>
      </c>
    </row>
    <row r="904" spans="1:11" x14ac:dyDescent="0.25">
      <c r="A904" s="1">
        <v>41856</v>
      </c>
      <c r="B904" s="3">
        <v>56.574038000000002</v>
      </c>
      <c r="C904" s="11">
        <f t="shared" si="57"/>
        <v>-5.0801380066168743E-4</v>
      </c>
      <c r="D904" s="3">
        <v>94.589995999999999</v>
      </c>
      <c r="E904" s="58">
        <f t="shared" si="56"/>
        <v>10945.899960000001</v>
      </c>
      <c r="F904" s="11">
        <f t="shared" si="58"/>
        <v>-6.6647555052405509E-4</v>
      </c>
      <c r="G904" s="11">
        <f>B904/MAX($B$2:B904)-1</f>
        <v>-4.4203360153254434E-2</v>
      </c>
      <c r="H904" s="11">
        <f>E904/MAX($E$2:E904)-1</f>
        <v>-2.4060652668828064E-3</v>
      </c>
      <c r="K904" s="44">
        <f t="shared" si="55"/>
        <v>0.2431590708757648</v>
      </c>
    </row>
    <row r="905" spans="1:11" x14ac:dyDescent="0.25">
      <c r="A905" s="1">
        <v>41857</v>
      </c>
      <c r="B905" s="3">
        <v>57.676194000000002</v>
      </c>
      <c r="C905" s="11">
        <f t="shared" si="57"/>
        <v>1.9481656939531182E-2</v>
      </c>
      <c r="D905" s="3">
        <v>94.519997000000004</v>
      </c>
      <c r="E905" s="58">
        <f t="shared" si="56"/>
        <v>10945.19997</v>
      </c>
      <c r="F905" s="11">
        <f t="shared" si="58"/>
        <v>-6.3949972369469767E-5</v>
      </c>
      <c r="G905" s="11">
        <f>B905/MAX($B$2:B905)-1</f>
        <v>-2.558285791180348E-2</v>
      </c>
      <c r="H905" s="11">
        <f>E905/MAX($E$2:E905)-1</f>
        <v>-2.4698613714448925E-3</v>
      </c>
      <c r="K905" s="44">
        <f t="shared" si="55"/>
        <v>0.23995931341154716</v>
      </c>
    </row>
    <row r="906" spans="1:11" x14ac:dyDescent="0.25">
      <c r="A906" s="1">
        <v>41858</v>
      </c>
      <c r="B906" s="3">
        <v>57.446176999999999</v>
      </c>
      <c r="C906" s="11">
        <f t="shared" si="57"/>
        <v>-3.9880752186942795E-3</v>
      </c>
      <c r="D906" s="3">
        <v>94.220000999999996</v>
      </c>
      <c r="E906" s="58">
        <f t="shared" si="56"/>
        <v>10942.20001</v>
      </c>
      <c r="F906" s="11">
        <f t="shared" si="58"/>
        <v>-2.7408909916875566E-4</v>
      </c>
      <c r="G906" s="11">
        <f>B906/MAX($B$2:B906)-1</f>
        <v>-2.9468906768836289E-2</v>
      </c>
      <c r="H906" s="11">
        <f>E906/MAX($E$2:E906)-1</f>
        <v>-2.7432735085353155E-3</v>
      </c>
      <c r="K906" s="44">
        <f t="shared" si="55"/>
        <v>0.23255841530561205</v>
      </c>
    </row>
    <row r="907" spans="1:11" x14ac:dyDescent="0.25">
      <c r="A907" s="1">
        <v>41859</v>
      </c>
      <c r="B907" s="3">
        <v>57.887042000000001</v>
      </c>
      <c r="C907" s="11">
        <f t="shared" si="57"/>
        <v>7.6744010310730044E-3</v>
      </c>
      <c r="D907" s="3">
        <v>94.900002000000001</v>
      </c>
      <c r="E907" s="58">
        <f t="shared" si="56"/>
        <v>10949.000019999999</v>
      </c>
      <c r="F907" s="11">
        <f t="shared" si="58"/>
        <v>6.2144815428200344E-4</v>
      </c>
      <c r="G907" s="11">
        <f>B907/MAX($B$2:B907)-1</f>
        <v>-2.2020661946254627E-2</v>
      </c>
      <c r="H907" s="11">
        <f>E907/MAX($E$2:E907)-1</f>
        <v>-2.1235301565118991E-3</v>
      </c>
      <c r="K907" s="44">
        <f t="shared" si="55"/>
        <v>0.24033335479720994</v>
      </c>
    </row>
    <row r="908" spans="1:11" x14ac:dyDescent="0.25">
      <c r="A908" s="1">
        <v>41862</v>
      </c>
      <c r="B908" s="3">
        <v>58.069135000000003</v>
      </c>
      <c r="C908" s="11">
        <f t="shared" si="57"/>
        <v>3.1456608199120252E-3</v>
      </c>
      <c r="D908" s="3">
        <v>95.459998999999996</v>
      </c>
      <c r="E908" s="58">
        <f t="shared" si="56"/>
        <v>10954.599990000001</v>
      </c>
      <c r="F908" s="11">
        <f t="shared" si="58"/>
        <v>5.1145949308356304E-4</v>
      </c>
      <c r="G908" s="11">
        <f>B908/MAX($B$2:B908)-1</f>
        <v>-1.8944270659855489E-2</v>
      </c>
      <c r="H908" s="11">
        <f>E908/MAX($E$2:E908)-1</f>
        <v>-1.6131567630857102E-3</v>
      </c>
      <c r="K908" s="44">
        <f t="shared" si="55"/>
        <v>0.25230987440326436</v>
      </c>
    </row>
    <row r="909" spans="1:11" x14ac:dyDescent="0.25">
      <c r="A909" s="1">
        <v>41863</v>
      </c>
      <c r="B909" s="3">
        <v>57.887042000000001</v>
      </c>
      <c r="C909" s="11">
        <f t="shared" si="57"/>
        <v>-3.1357966671968136E-3</v>
      </c>
      <c r="D909" s="3">
        <v>95.419998000000007</v>
      </c>
      <c r="E909" s="58">
        <f t="shared" si="56"/>
        <v>10954.199979999999</v>
      </c>
      <c r="F909" s="11">
        <f t="shared" si="58"/>
        <v>-3.6515253899398893E-5</v>
      </c>
      <c r="G909" s="11">
        <f>B909/MAX($B$2:B909)-1</f>
        <v>-2.2020661946254627E-2</v>
      </c>
      <c r="H909" s="11">
        <f>E909/MAX($E$2:E909)-1</f>
        <v>-1.6496131121562785E-3</v>
      </c>
      <c r="K909" s="44">
        <f t="shared" si="55"/>
        <v>0.25618517602381174</v>
      </c>
    </row>
    <row r="910" spans="1:11" x14ac:dyDescent="0.25">
      <c r="A910" s="1">
        <v>41864</v>
      </c>
      <c r="B910" s="3">
        <v>57.906205999999997</v>
      </c>
      <c r="C910" s="11">
        <f t="shared" si="57"/>
        <v>3.3105854674689381E-4</v>
      </c>
      <c r="D910" s="3">
        <v>96.43</v>
      </c>
      <c r="E910" s="58">
        <f t="shared" si="56"/>
        <v>10964.3</v>
      </c>
      <c r="F910" s="11">
        <f t="shared" si="58"/>
        <v>9.2202260488582566E-4</v>
      </c>
      <c r="G910" s="11">
        <f>B910/MAX($B$2:B910)-1</f>
        <v>-2.1696893527850092E-2</v>
      </c>
      <c r="H910" s="11">
        <f>E910/MAX($E$2:E910)-1</f>
        <v>-7.2911148784915447E-4</v>
      </c>
      <c r="K910" s="44">
        <f t="shared" si="55"/>
        <v>0.26160261527070644</v>
      </c>
    </row>
    <row r="911" spans="1:11" x14ac:dyDescent="0.25">
      <c r="A911" s="1">
        <v>41865</v>
      </c>
      <c r="B911" s="3">
        <v>58.002048000000002</v>
      </c>
      <c r="C911" s="11">
        <f t="shared" si="57"/>
        <v>1.6551248410231652E-3</v>
      </c>
      <c r="D911" s="3">
        <v>96.93</v>
      </c>
      <c r="E911" s="58">
        <f t="shared" si="56"/>
        <v>10969.3</v>
      </c>
      <c r="F911" s="11">
        <f t="shared" si="58"/>
        <v>4.5602546446193559E-4</v>
      </c>
      <c r="G911" s="11">
        <f>B911/MAX($B$2:B911)-1</f>
        <v>-2.0077679754277877E-2</v>
      </c>
      <c r="H911" s="11">
        <f>E911/MAX($E$2:E911)-1</f>
        <v>-2.7341851679218987E-4</v>
      </c>
      <c r="K911" s="44">
        <f t="shared" si="55"/>
        <v>0.20903325233354447</v>
      </c>
    </row>
    <row r="912" spans="1:11" x14ac:dyDescent="0.25">
      <c r="A912" s="1">
        <v>41866</v>
      </c>
      <c r="B912" s="3">
        <v>57.887042000000001</v>
      </c>
      <c r="C912" s="11">
        <f t="shared" si="57"/>
        <v>-1.9827920558943201E-3</v>
      </c>
      <c r="D912" s="3">
        <v>97.400002000000001</v>
      </c>
      <c r="E912" s="58">
        <f t="shared" si="56"/>
        <v>10974.000019999999</v>
      </c>
      <c r="F912" s="11">
        <f t="shared" si="58"/>
        <v>4.2847036729784239E-4</v>
      </c>
      <c r="G912" s="11">
        <f>B912/MAX($B$2:B912)-1</f>
        <v>-2.2020661946254627E-2</v>
      </c>
      <c r="H912" s="11">
        <f>E912/MAX($E$2:E912)-1</f>
        <v>0</v>
      </c>
      <c r="K912" s="44">
        <f t="shared" si="55"/>
        <v>0.16548018027478104</v>
      </c>
    </row>
    <row r="913" spans="1:11" x14ac:dyDescent="0.25">
      <c r="A913" s="1">
        <v>41869</v>
      </c>
      <c r="B913" s="3">
        <v>58.299151999999999</v>
      </c>
      <c r="C913" s="11">
        <f t="shared" si="57"/>
        <v>7.1192098570177142E-3</v>
      </c>
      <c r="D913" s="3">
        <v>98.150002000000001</v>
      </c>
      <c r="E913" s="58">
        <f t="shared" si="56"/>
        <v>10981.500019999999</v>
      </c>
      <c r="F913" s="11">
        <f t="shared" si="58"/>
        <v>6.8343356901142056E-4</v>
      </c>
      <c r="G913" s="11">
        <f>B913/MAX($B$2:B913)-1</f>
        <v>-1.5058221802822791E-2</v>
      </c>
      <c r="H913" s="11">
        <f>E913/MAX($E$2:E913)-1</f>
        <v>0</v>
      </c>
      <c r="K913" s="44">
        <f t="shared" si="55"/>
        <v>0.14686515979095721</v>
      </c>
    </row>
    <row r="914" spans="1:11" x14ac:dyDescent="0.25">
      <c r="A914" s="1">
        <v>41870</v>
      </c>
      <c r="B914" s="3">
        <v>58.596252</v>
      </c>
      <c r="C914" s="11">
        <f t="shared" si="57"/>
        <v>5.0961290140206566E-3</v>
      </c>
      <c r="D914" s="3">
        <v>98.699996999999996</v>
      </c>
      <c r="E914" s="58">
        <f t="shared" si="56"/>
        <v>10986.999970000001</v>
      </c>
      <c r="F914" s="11">
        <f t="shared" si="58"/>
        <v>5.0083777170555099E-4</v>
      </c>
      <c r="G914" s="11">
        <f>B914/MAX($B$2:B914)-1</f>
        <v>-1.0038831429831085E-2</v>
      </c>
      <c r="H914" s="11">
        <f>E914/MAX($E$2:E914)-1</f>
        <v>0</v>
      </c>
      <c r="K914" s="44">
        <f t="shared" si="55"/>
        <v>0.18274780834827123</v>
      </c>
    </row>
    <row r="915" spans="1:11" x14ac:dyDescent="0.25">
      <c r="A915" s="1">
        <v>41871</v>
      </c>
      <c r="B915" s="3">
        <v>58.385404000000001</v>
      </c>
      <c r="C915" s="11">
        <f t="shared" si="57"/>
        <v>-3.5983188822383827E-3</v>
      </c>
      <c r="D915" s="3">
        <v>98.699996999999996</v>
      </c>
      <c r="E915" s="58">
        <f t="shared" si="56"/>
        <v>10986.999970000001</v>
      </c>
      <c r="F915" s="11">
        <f t="shared" si="58"/>
        <v>0</v>
      </c>
      <c r="G915" s="11">
        <f>B915/MAX($B$2:B915)-1</f>
        <v>-1.3601027395379828E-2</v>
      </c>
      <c r="H915" s="11">
        <f>E915/MAX($E$2:E915)-1</f>
        <v>0</v>
      </c>
      <c r="K915" s="44">
        <f t="shared" si="55"/>
        <v>0.21252666729613995</v>
      </c>
    </row>
    <row r="916" spans="1:11" x14ac:dyDescent="0.25">
      <c r="A916" s="1">
        <v>41872</v>
      </c>
      <c r="B916" s="3">
        <v>58.596252</v>
      </c>
      <c r="C916" s="11">
        <f t="shared" si="57"/>
        <v>3.6113135399388277E-3</v>
      </c>
      <c r="D916" s="3">
        <v>98.900002000000001</v>
      </c>
      <c r="E916" s="58">
        <f t="shared" si="56"/>
        <v>10989.000019999999</v>
      </c>
      <c r="F916" s="11">
        <f t="shared" si="58"/>
        <v>1.8203786342585535E-4</v>
      </c>
      <c r="G916" s="11">
        <f>B916/MAX($B$2:B916)-1</f>
        <v>-1.0038831429831085E-2</v>
      </c>
      <c r="H916" s="11">
        <f>E916/MAX($E$2:E916)-1</f>
        <v>0</v>
      </c>
      <c r="K916" s="44">
        <f t="shared" si="55"/>
        <v>0.38725856380390594</v>
      </c>
    </row>
    <row r="917" spans="1:11" x14ac:dyDescent="0.25">
      <c r="A917" s="1">
        <v>41873</v>
      </c>
      <c r="B917" s="3">
        <v>57.963711000000004</v>
      </c>
      <c r="C917" s="11">
        <f t="shared" si="57"/>
        <v>-1.0794905448901344E-2</v>
      </c>
      <c r="D917" s="3">
        <v>99.050003000000004</v>
      </c>
      <c r="E917" s="58">
        <f t="shared" si="56"/>
        <v>10990.500029999999</v>
      </c>
      <c r="F917" s="11">
        <f t="shared" si="58"/>
        <v>1.3650104625259136E-4</v>
      </c>
      <c r="G917" s="11">
        <f>B917/MAX($B$2:B917)-1</f>
        <v>-2.072536864262986E-2</v>
      </c>
      <c r="H917" s="11">
        <f>E917/MAX($E$2:E917)-1</f>
        <v>0</v>
      </c>
      <c r="K917" s="44">
        <f t="shared" si="55"/>
        <v>0.44933221836535081</v>
      </c>
    </row>
    <row r="918" spans="1:11" x14ac:dyDescent="0.25">
      <c r="A918" s="1">
        <v>41876</v>
      </c>
      <c r="B918" s="3">
        <v>58.423740000000002</v>
      </c>
      <c r="C918" s="11">
        <f t="shared" si="57"/>
        <v>7.9365001319532252E-3</v>
      </c>
      <c r="D918" s="3">
        <v>99.400002000000001</v>
      </c>
      <c r="E918" s="58">
        <f t="shared" si="56"/>
        <v>10994.000019999999</v>
      </c>
      <c r="F918" s="11">
        <f t="shared" si="58"/>
        <v>3.1845593835099173E-4</v>
      </c>
      <c r="G918" s="11">
        <f>B918/MAX($B$2:B918)-1</f>
        <v>-1.2953355401643663E-2</v>
      </c>
      <c r="H918" s="11">
        <f>E918/MAX($E$2:E918)-1</f>
        <v>0</v>
      </c>
      <c r="K918" s="44">
        <f t="shared" si="55"/>
        <v>0.43672914070013652</v>
      </c>
    </row>
    <row r="919" spans="1:11" x14ac:dyDescent="0.25">
      <c r="A919" s="1">
        <v>41877</v>
      </c>
      <c r="B919" s="3">
        <v>58.347071</v>
      </c>
      <c r="C919" s="11">
        <f t="shared" si="57"/>
        <v>-1.3122918868255016E-3</v>
      </c>
      <c r="D919" s="3">
        <v>99.5</v>
      </c>
      <c r="E919" s="58">
        <f t="shared" si="56"/>
        <v>10995</v>
      </c>
      <c r="F919" s="11">
        <f t="shared" si="58"/>
        <v>9.095688540852898E-5</v>
      </c>
      <c r="G919" s="11">
        <f>B919/MAX($B$2:B919)-1</f>
        <v>-1.424864870526843E-2</v>
      </c>
      <c r="H919" s="11">
        <f>E919/MAX($E$2:E919)-1</f>
        <v>0</v>
      </c>
      <c r="K919" s="44">
        <f t="shared" ref="K919:K982" si="59">CORREL(C900:C918,F900:F918)</f>
        <v>0.4398238640671932</v>
      </c>
    </row>
    <row r="920" spans="1:11" x14ac:dyDescent="0.25">
      <c r="A920" s="1">
        <v>41878</v>
      </c>
      <c r="B920" s="3">
        <v>59.247959999999999</v>
      </c>
      <c r="C920" s="11">
        <f t="shared" si="57"/>
        <v>1.544017522319157E-2</v>
      </c>
      <c r="D920" s="3">
        <v>99.519997000000004</v>
      </c>
      <c r="E920" s="58">
        <f t="shared" si="56"/>
        <v>10995.19997</v>
      </c>
      <c r="F920" s="11">
        <f t="shared" si="58"/>
        <v>1.8187357889919642E-5</v>
      </c>
      <c r="G920" s="11">
        <f>B920/MAX($B$2:B920)-1</f>
        <v>0</v>
      </c>
      <c r="H920" s="11">
        <f>E920/MAX($E$2:E920)-1</f>
        <v>0</v>
      </c>
      <c r="K920" s="44">
        <f t="shared" si="59"/>
        <v>0.54766394599585677</v>
      </c>
    </row>
    <row r="921" spans="1:11" x14ac:dyDescent="0.25">
      <c r="A921" s="1">
        <v>41879</v>
      </c>
      <c r="B921" s="3">
        <v>59.890087000000001</v>
      </c>
      <c r="C921" s="11">
        <f t="shared" si="57"/>
        <v>1.0837959652956863E-2</v>
      </c>
      <c r="D921" s="3">
        <v>99.410004000000001</v>
      </c>
      <c r="E921" s="58">
        <f t="shared" si="56"/>
        <v>10994.100039999999</v>
      </c>
      <c r="F921" s="11">
        <f t="shared" si="58"/>
        <v>-1.0003728927181241E-4</v>
      </c>
      <c r="G921" s="11">
        <f>B921/MAX($B$2:B921)-1</f>
        <v>0</v>
      </c>
      <c r="H921" s="11">
        <f>E921/MAX($E$2:E921)-1</f>
        <v>-1.0003728927177047E-4</v>
      </c>
      <c r="K921" s="44">
        <f t="shared" si="59"/>
        <v>0.17839513095683171</v>
      </c>
    </row>
    <row r="922" spans="1:11" x14ac:dyDescent="0.25">
      <c r="A922" s="1">
        <v>41880</v>
      </c>
      <c r="B922" s="3">
        <v>60.302193000000003</v>
      </c>
      <c r="C922" s="11">
        <f t="shared" si="57"/>
        <v>6.8810385932483523E-3</v>
      </c>
      <c r="D922" s="3">
        <v>99.779999000000004</v>
      </c>
      <c r="E922" s="58">
        <f t="shared" si="56"/>
        <v>10997.79999</v>
      </c>
      <c r="F922" s="11">
        <f t="shared" si="58"/>
        <v>3.3653959728750766E-4</v>
      </c>
      <c r="G922" s="11">
        <f>B922/MAX($B$2:B922)-1</f>
        <v>0</v>
      </c>
      <c r="H922" s="11">
        <f>E922/MAX($E$2:E922)-1</f>
        <v>0</v>
      </c>
      <c r="K922" s="44">
        <f t="shared" si="59"/>
        <v>8.6820456847246485E-2</v>
      </c>
    </row>
    <row r="923" spans="1:11" x14ac:dyDescent="0.25">
      <c r="A923" s="1">
        <v>41884</v>
      </c>
      <c r="B923" s="3">
        <v>60.407617000000002</v>
      </c>
      <c r="C923" s="11">
        <f t="shared" si="57"/>
        <v>1.7482614604082357E-3</v>
      </c>
      <c r="D923" s="3">
        <v>100.07</v>
      </c>
      <c r="E923" s="58">
        <f t="shared" si="56"/>
        <v>11000.7</v>
      </c>
      <c r="F923" s="11">
        <f t="shared" si="58"/>
        <v>2.6369001096929412E-4</v>
      </c>
      <c r="G923" s="11">
        <f>B923/MAX($B$2:B923)-1</f>
        <v>0</v>
      </c>
      <c r="H923" s="11">
        <f>E923/MAX($E$2:E923)-1</f>
        <v>0</v>
      </c>
      <c r="K923" s="44">
        <f t="shared" si="59"/>
        <v>7.591084639333065E-2</v>
      </c>
    </row>
    <row r="924" spans="1:11" x14ac:dyDescent="0.25">
      <c r="A924" s="1">
        <v>41885</v>
      </c>
      <c r="B924" s="3">
        <v>60.829312999999999</v>
      </c>
      <c r="C924" s="11">
        <f t="shared" si="57"/>
        <v>6.9808415054677152E-3</v>
      </c>
      <c r="D924" s="3">
        <v>99.480002999999996</v>
      </c>
      <c r="E924" s="58">
        <f t="shared" si="56"/>
        <v>10994.80003</v>
      </c>
      <c r="F924" s="11">
        <f t="shared" si="58"/>
        <v>-5.363267792049955E-4</v>
      </c>
      <c r="G924" s="11">
        <f>B924/MAX($B$2:B924)-1</f>
        <v>0</v>
      </c>
      <c r="H924" s="11">
        <f>E924/MAX($E$2:E924)-1</f>
        <v>-5.3632677920500971E-4</v>
      </c>
      <c r="K924" s="44">
        <f t="shared" si="59"/>
        <v>3.5280279472870491E-3</v>
      </c>
    </row>
    <row r="925" spans="1:11" x14ac:dyDescent="0.25">
      <c r="A925" s="1">
        <v>41886</v>
      </c>
      <c r="B925" s="3">
        <v>59.985925000000002</v>
      </c>
      <c r="C925" s="11">
        <f t="shared" si="57"/>
        <v>-1.3864828623002817E-2</v>
      </c>
      <c r="D925" s="3">
        <v>99.389999000000003</v>
      </c>
      <c r="E925" s="58">
        <f t="shared" si="56"/>
        <v>10993.89999</v>
      </c>
      <c r="F925" s="11">
        <f t="shared" si="58"/>
        <v>-8.1860515656913198E-5</v>
      </c>
      <c r="G925" s="11">
        <f>B925/MAX($B$2:B925)-1</f>
        <v>-1.3864828623002867E-2</v>
      </c>
      <c r="H925" s="11">
        <f>E925/MAX($E$2:E925)-1</f>
        <v>-6.18143390875181E-4</v>
      </c>
      <c r="K925" s="44">
        <f t="shared" si="59"/>
        <v>5.7535720734715669E-2</v>
      </c>
    </row>
    <row r="926" spans="1:11" x14ac:dyDescent="0.25">
      <c r="A926" s="1">
        <v>41887</v>
      </c>
      <c r="B926" s="3">
        <v>59.640901999999997</v>
      </c>
      <c r="C926" s="11">
        <f t="shared" si="57"/>
        <v>-5.75173259393774E-3</v>
      </c>
      <c r="D926" s="3">
        <v>99.889999000000003</v>
      </c>
      <c r="E926" s="58">
        <f t="shared" si="56"/>
        <v>10998.89999</v>
      </c>
      <c r="F926" s="11">
        <f t="shared" si="58"/>
        <v>4.547976609345161E-4</v>
      </c>
      <c r="G926" s="11">
        <f>B926/MAX($B$2:B926)-1</f>
        <v>-1.9536814430240246E-2</v>
      </c>
      <c r="H926" s="11">
        <f>E926/MAX($E$2:E926)-1</f>
        <v>-1.6362686010895633E-4</v>
      </c>
      <c r="K926" s="44">
        <f t="shared" si="59"/>
        <v>9.640623954889696E-2</v>
      </c>
    </row>
    <row r="927" spans="1:11" x14ac:dyDescent="0.25">
      <c r="A927" s="1">
        <v>41890</v>
      </c>
      <c r="B927" s="3">
        <v>59.717574999999997</v>
      </c>
      <c r="C927" s="11">
        <f t="shared" si="57"/>
        <v>1.28557747164856E-3</v>
      </c>
      <c r="D927" s="3">
        <v>100.08000199999999</v>
      </c>
      <c r="E927" s="58">
        <f t="shared" si="56"/>
        <v>11000.800020000001</v>
      </c>
      <c r="F927" s="11">
        <f t="shared" si="58"/>
        <v>1.7274727488459483E-4</v>
      </c>
      <c r="G927" s="11">
        <f>B927/MAX($B$2:B927)-1</f>
        <v>-1.8276353047090965E-2</v>
      </c>
      <c r="H927" s="11">
        <f>E927/MAX($E$2:E927)-1</f>
        <v>0</v>
      </c>
      <c r="K927" s="44">
        <f t="shared" si="59"/>
        <v>9.8841733518726382E-3</v>
      </c>
    </row>
    <row r="928" spans="1:11" x14ac:dyDescent="0.25">
      <c r="A928" s="1">
        <v>41891</v>
      </c>
      <c r="B928" s="3">
        <v>59.660069999999997</v>
      </c>
      <c r="C928" s="11">
        <f t="shared" si="57"/>
        <v>-9.6294934950052861E-4</v>
      </c>
      <c r="D928" s="3">
        <v>99.25</v>
      </c>
      <c r="E928" s="58">
        <f t="shared" si="56"/>
        <v>10992.5</v>
      </c>
      <c r="F928" s="11">
        <f t="shared" si="58"/>
        <v>-7.5449239918103572E-4</v>
      </c>
      <c r="G928" s="11">
        <f>B928/MAX($B$2:B928)-1</f>
        <v>-1.92217031943136E-2</v>
      </c>
      <c r="H928" s="11">
        <f>E928/MAX($E$2:E928)-1</f>
        <v>-7.5449239918101707E-4</v>
      </c>
      <c r="K928" s="44">
        <f t="shared" si="59"/>
        <v>-1.3669799138238571E-4</v>
      </c>
    </row>
    <row r="929" spans="1:11" x14ac:dyDescent="0.25">
      <c r="A929" s="1">
        <v>41892</v>
      </c>
      <c r="B929" s="3">
        <v>60.100931000000003</v>
      </c>
      <c r="C929" s="11">
        <f t="shared" si="57"/>
        <v>7.3895488221855134E-3</v>
      </c>
      <c r="D929" s="3">
        <v>100.07</v>
      </c>
      <c r="E929" s="58">
        <f t="shared" si="56"/>
        <v>11000.7</v>
      </c>
      <c r="F929" s="11">
        <f t="shared" si="58"/>
        <v>7.4596315669781465E-4</v>
      </c>
      <c r="G929" s="11">
        <f>B929/MAX($B$2:B929)-1</f>
        <v>-1.1974194086328049E-2</v>
      </c>
      <c r="H929" s="11">
        <f>E929/MAX($E$2:E929)-1</f>
        <v>-9.0920660150706212E-6</v>
      </c>
      <c r="K929" s="44">
        <f t="shared" si="59"/>
        <v>2.5350394004142483E-2</v>
      </c>
    </row>
    <row r="930" spans="1:11" x14ac:dyDescent="0.25">
      <c r="A930" s="1">
        <v>41893</v>
      </c>
      <c r="B930" s="3">
        <v>60.583281999999997</v>
      </c>
      <c r="C930" s="11">
        <f t="shared" si="57"/>
        <v>8.0256826637177085E-3</v>
      </c>
      <c r="D930" s="3">
        <v>99.989998</v>
      </c>
      <c r="E930" s="58">
        <f t="shared" si="56"/>
        <v>10999.89998</v>
      </c>
      <c r="F930" s="11">
        <f t="shared" si="58"/>
        <v>-7.2724462988772175E-5</v>
      </c>
      <c r="G930" s="11">
        <f>B930/MAX($B$2:B930)-1</f>
        <v>-4.044612504500944E-3</v>
      </c>
      <c r="H930" s="11">
        <f>E930/MAX($E$2:E930)-1</f>
        <v>-8.1815867788215257E-5</v>
      </c>
      <c r="K930" s="44">
        <f t="shared" si="59"/>
        <v>0.1125945657994071</v>
      </c>
    </row>
    <row r="931" spans="1:11" x14ac:dyDescent="0.25">
      <c r="A931" s="1">
        <v>41894</v>
      </c>
      <c r="B931" s="3">
        <v>59.695757999999998</v>
      </c>
      <c r="C931" s="11">
        <f t="shared" si="57"/>
        <v>-1.4649652027765666E-2</v>
      </c>
      <c r="D931" s="3">
        <v>99.480002999999996</v>
      </c>
      <c r="E931" s="58">
        <f t="shared" si="56"/>
        <v>10994.80003</v>
      </c>
      <c r="F931" s="11">
        <f t="shared" si="58"/>
        <v>-4.6363603389781074E-4</v>
      </c>
      <c r="G931" s="11">
        <f>B931/MAX($B$2:B931)-1</f>
        <v>-1.8635012366488568E-2</v>
      </c>
      <c r="H931" s="11">
        <f>E931/MAX($E$2:E931)-1</f>
        <v>-5.4541396890150917E-4</v>
      </c>
      <c r="K931" s="44">
        <f t="shared" si="59"/>
        <v>8.6768033787429769E-2</v>
      </c>
    </row>
    <row r="932" spans="1:11" x14ac:dyDescent="0.25">
      <c r="A932" s="1">
        <v>41897</v>
      </c>
      <c r="B932" s="3">
        <v>60.313166000000002</v>
      </c>
      <c r="C932" s="11">
        <f t="shared" si="57"/>
        <v>1.0342577440762285E-2</v>
      </c>
      <c r="D932" s="3">
        <v>98.519997000000004</v>
      </c>
      <c r="E932" s="58">
        <f t="shared" si="56"/>
        <v>10985.19997</v>
      </c>
      <c r="F932" s="11">
        <f t="shared" si="58"/>
        <v>-8.7314548457509931E-4</v>
      </c>
      <c r="G932" s="11">
        <f>B932/MAX($B$2:B932)-1</f>
        <v>-8.4851689842362354E-3</v>
      </c>
      <c r="H932" s="11">
        <f>E932/MAX($E$2:E932)-1</f>
        <v>-1.4180832277325139E-3</v>
      </c>
      <c r="K932" s="44">
        <f t="shared" si="59"/>
        <v>0.26052070293695234</v>
      </c>
    </row>
    <row r="933" spans="1:11" x14ac:dyDescent="0.25">
      <c r="A933" s="1">
        <v>41898</v>
      </c>
      <c r="B933" s="3">
        <v>61.268219000000002</v>
      </c>
      <c r="C933" s="11">
        <f t="shared" si="57"/>
        <v>1.5834900790981515E-2</v>
      </c>
      <c r="D933" s="3">
        <v>99.379997000000003</v>
      </c>
      <c r="E933" s="58">
        <f t="shared" si="56"/>
        <v>10993.79997</v>
      </c>
      <c r="F933" s="11">
        <f t="shared" si="58"/>
        <v>7.8287150197415699E-4</v>
      </c>
      <c r="G933" s="11">
        <f>B933/MAX($B$2:B933)-1</f>
        <v>0</v>
      </c>
      <c r="H933" s="11">
        <f>E933/MAX($E$2:E933)-1</f>
        <v>-6.3632190270468403E-4</v>
      </c>
      <c r="K933" s="44">
        <f t="shared" si="59"/>
        <v>6.0476488734277002E-2</v>
      </c>
    </row>
    <row r="934" spans="1:11" x14ac:dyDescent="0.25">
      <c r="A934" s="1">
        <v>41899</v>
      </c>
      <c r="B934" s="3">
        <v>60.901634999999999</v>
      </c>
      <c r="C934" s="11">
        <f t="shared" si="57"/>
        <v>-5.9832651574220413E-3</v>
      </c>
      <c r="D934" s="3">
        <v>99.529999000000004</v>
      </c>
      <c r="E934" s="58">
        <f t="shared" si="56"/>
        <v>10995.29999</v>
      </c>
      <c r="F934" s="11">
        <f t="shared" si="58"/>
        <v>1.364423587924799E-4</v>
      </c>
      <c r="G934" s="11">
        <f>B934/MAX($B$2:B934)-1</f>
        <v>-5.9832651574220908E-3</v>
      </c>
      <c r="H934" s="11">
        <f>E934/MAX($E$2:E934)-1</f>
        <v>-4.999663651735764E-4</v>
      </c>
      <c r="K934" s="44">
        <f t="shared" si="59"/>
        <v>0.17738963107638425</v>
      </c>
    </row>
    <row r="935" spans="1:11" x14ac:dyDescent="0.25">
      <c r="A935" s="1">
        <v>41900</v>
      </c>
      <c r="B935" s="3">
        <v>61.123516000000002</v>
      </c>
      <c r="C935" s="11">
        <f t="shared" si="57"/>
        <v>3.6432683621712837E-3</v>
      </c>
      <c r="D935" s="3">
        <v>100.279999</v>
      </c>
      <c r="E935" s="58">
        <f t="shared" si="56"/>
        <v>11002.79999</v>
      </c>
      <c r="F935" s="11">
        <f t="shared" si="58"/>
        <v>6.8210962927988295E-4</v>
      </c>
      <c r="G935" s="11">
        <f>B935/MAX($B$2:B935)-1</f>
        <v>-2.3617954359013149E-3</v>
      </c>
      <c r="H935" s="11">
        <f>E935/MAX($E$2:E935)-1</f>
        <v>0</v>
      </c>
      <c r="K935" s="44">
        <f t="shared" si="59"/>
        <v>0.16094049849797407</v>
      </c>
    </row>
    <row r="936" spans="1:11" x14ac:dyDescent="0.25">
      <c r="A936" s="1">
        <v>41901</v>
      </c>
      <c r="B936" s="3">
        <v>61.904921999999999</v>
      </c>
      <c r="C936" s="11">
        <f t="shared" si="57"/>
        <v>1.2784048613957301E-2</v>
      </c>
      <c r="D936" s="3">
        <v>99.980002999999996</v>
      </c>
      <c r="E936" s="58">
        <f t="shared" si="56"/>
        <v>10999.80003</v>
      </c>
      <c r="F936" s="11">
        <f t="shared" si="58"/>
        <v>-2.7265423371557548E-4</v>
      </c>
      <c r="G936" s="11">
        <f>B936/MAX($B$2:B936)-1</f>
        <v>0</v>
      </c>
      <c r="H936" s="11">
        <f>E936/MAX($E$2:E936)-1</f>
        <v>-2.7265423371558573E-4</v>
      </c>
      <c r="K936" s="44">
        <f t="shared" si="59"/>
        <v>0.16203451393952484</v>
      </c>
    </row>
    <row r="937" spans="1:11" x14ac:dyDescent="0.25">
      <c r="A937" s="1">
        <v>41904</v>
      </c>
      <c r="B937" s="3">
        <v>63.014330999999999</v>
      </c>
      <c r="C937" s="11">
        <f t="shared" si="57"/>
        <v>1.7921175960774159E-2</v>
      </c>
      <c r="D937" s="3">
        <v>99.050003000000004</v>
      </c>
      <c r="E937" s="58">
        <f t="shared" si="56"/>
        <v>10990.500029999999</v>
      </c>
      <c r="F937" s="11">
        <f t="shared" si="58"/>
        <v>-8.4546991532909632E-4</v>
      </c>
      <c r="G937" s="11">
        <f>B937/MAX($B$2:B937)-1</f>
        <v>0</v>
      </c>
      <c r="H937" s="11">
        <f>E937/MAX($E$2:E937)-1</f>
        <v>-1.1178936280927809E-3</v>
      </c>
      <c r="K937" s="44">
        <f t="shared" si="59"/>
        <v>0.13684536698448016</v>
      </c>
    </row>
    <row r="938" spans="1:11" x14ac:dyDescent="0.25">
      <c r="A938" s="1">
        <v>41905</v>
      </c>
      <c r="B938" s="3">
        <v>61.547984</v>
      </c>
      <c r="C938" s="11">
        <f t="shared" si="57"/>
        <v>-2.3270055822698473E-2</v>
      </c>
      <c r="D938" s="3">
        <v>98.779999000000004</v>
      </c>
      <c r="E938" s="58">
        <f t="shared" si="56"/>
        <v>10987.79999</v>
      </c>
      <c r="F938" s="11">
        <f t="shared" si="58"/>
        <v>-2.4567035099673414E-4</v>
      </c>
      <c r="G938" s="11">
        <f>B938/MAX($B$2:B938)-1</f>
        <v>-2.3270055822698477E-2</v>
      </c>
      <c r="H938" s="11">
        <f>E938/MAX($E$2:E938)-1</f>
        <v>-1.3632893457695694E-3</v>
      </c>
      <c r="K938" s="44">
        <f t="shared" si="59"/>
        <v>-3.4852999956918956E-2</v>
      </c>
    </row>
    <row r="939" spans="1:11" x14ac:dyDescent="0.25">
      <c r="A939" s="1">
        <v>41906</v>
      </c>
      <c r="B939" s="3">
        <v>62.647747000000003</v>
      </c>
      <c r="C939" s="11">
        <f t="shared" si="57"/>
        <v>1.7868383796291409E-2</v>
      </c>
      <c r="D939" s="3">
        <v>99.839995999999999</v>
      </c>
      <c r="E939" s="58">
        <f t="shared" si="56"/>
        <v>10998.399960000001</v>
      </c>
      <c r="F939" s="11">
        <f t="shared" si="58"/>
        <v>9.6470358121263197E-4</v>
      </c>
      <c r="G939" s="11">
        <f>B939/MAX($B$2:B939)-1</f>
        <v>-5.8174703148081708E-3</v>
      </c>
      <c r="H939" s="11">
        <f>E939/MAX($E$2:E939)-1</f>
        <v>-3.9990093467101584E-4</v>
      </c>
      <c r="K939" s="44">
        <f t="shared" si="59"/>
        <v>3.26448070600181E-2</v>
      </c>
    </row>
    <row r="940" spans="1:11" x14ac:dyDescent="0.25">
      <c r="A940" s="1">
        <v>41907</v>
      </c>
      <c r="B940" s="3">
        <v>61.692689999999999</v>
      </c>
      <c r="C940" s="11">
        <f t="shared" si="57"/>
        <v>-1.5244873849972666E-2</v>
      </c>
      <c r="D940" s="3">
        <v>97.739998</v>
      </c>
      <c r="E940" s="58">
        <f t="shared" si="56"/>
        <v>10977.39998</v>
      </c>
      <c r="F940" s="11">
        <f t="shared" si="58"/>
        <v>-1.9093668239357703E-3</v>
      </c>
      <c r="G940" s="11">
        <f>B940/MAX($B$2:B940)-1</f>
        <v>-2.0973657563705617E-2</v>
      </c>
      <c r="H940" s="11">
        <f>E940/MAX($E$2:E940)-1</f>
        <v>-2.3085042010292378E-3</v>
      </c>
      <c r="K940" s="44">
        <f t="shared" si="59"/>
        <v>0.15177583373769063</v>
      </c>
    </row>
    <row r="941" spans="1:11" x14ac:dyDescent="0.25">
      <c r="A941" s="1">
        <v>41908</v>
      </c>
      <c r="B941" s="3">
        <v>61.789163000000002</v>
      </c>
      <c r="C941" s="11">
        <f t="shared" si="57"/>
        <v>1.5637671173035759E-3</v>
      </c>
      <c r="D941" s="3">
        <v>98.779999000000004</v>
      </c>
      <c r="E941" s="58">
        <f t="shared" si="56"/>
        <v>10987.79999</v>
      </c>
      <c r="F941" s="11">
        <f t="shared" si="58"/>
        <v>9.4740193661043803E-4</v>
      </c>
      <c r="G941" s="11">
        <f>B941/MAX($B$2:B941)-1</f>
        <v>-1.9442688362429794E-2</v>
      </c>
      <c r="H941" s="11">
        <f>E941/MAX($E$2:E941)-1</f>
        <v>-1.3632893457695694E-3</v>
      </c>
      <c r="K941" s="44">
        <f t="shared" si="59"/>
        <v>0.330643228096071</v>
      </c>
    </row>
    <row r="942" spans="1:11" x14ac:dyDescent="0.25">
      <c r="A942" s="1">
        <v>41911</v>
      </c>
      <c r="B942" s="3">
        <v>61.827744000000003</v>
      </c>
      <c r="C942" s="11">
        <f t="shared" si="57"/>
        <v>6.2439751773301483E-4</v>
      </c>
      <c r="D942" s="3">
        <v>98.650002000000001</v>
      </c>
      <c r="E942" s="58">
        <f t="shared" si="56"/>
        <v>10986.500019999999</v>
      </c>
      <c r="F942" s="11">
        <f t="shared" si="58"/>
        <v>-1.1831030790359612E-4</v>
      </c>
      <c r="G942" s="11">
        <f>B942/MAX($B$2:B942)-1</f>
        <v>-1.8830430811048293E-2</v>
      </c>
      <c r="H942" s="11">
        <f>E942/MAX($E$2:E942)-1</f>
        <v>-1.4814383624908167E-3</v>
      </c>
      <c r="K942" s="44">
        <f t="shared" si="59"/>
        <v>0.30503075635237237</v>
      </c>
    </row>
    <row r="943" spans="1:11" x14ac:dyDescent="0.25">
      <c r="A943" s="1">
        <v>41912</v>
      </c>
      <c r="B943" s="3">
        <v>62.03998</v>
      </c>
      <c r="C943" s="11">
        <f t="shared" si="57"/>
        <v>3.4326984338939681E-3</v>
      </c>
      <c r="D943" s="3">
        <v>98.790001000000004</v>
      </c>
      <c r="E943" s="58">
        <f t="shared" si="56"/>
        <v>10987.900009999999</v>
      </c>
      <c r="F943" s="11">
        <f t="shared" si="58"/>
        <v>1.2742820711339597E-4</v>
      </c>
      <c r="G943" s="11">
        <f>B943/MAX($B$2:B943)-1</f>
        <v>-1.5462371567508959E-2</v>
      </c>
      <c r="H943" s="11">
        <f>E943/MAX($E$2:E943)-1</f>
        <v>-1.3541989324119541E-3</v>
      </c>
      <c r="K943" s="44">
        <f t="shared" si="59"/>
        <v>0.30593603071264452</v>
      </c>
    </row>
    <row r="944" spans="1:11" x14ac:dyDescent="0.25">
      <c r="A944" s="1">
        <v>41913</v>
      </c>
      <c r="B944" s="3">
        <v>61.326103000000003</v>
      </c>
      <c r="C944" s="11">
        <f t="shared" si="57"/>
        <v>-1.1506725179472923E-2</v>
      </c>
      <c r="D944" s="3">
        <v>97.209998999999996</v>
      </c>
      <c r="E944" s="58">
        <f t="shared" si="56"/>
        <v>10972.099990000001</v>
      </c>
      <c r="F944" s="11">
        <f t="shared" si="58"/>
        <v>-1.4379471951527858E-3</v>
      </c>
      <c r="G944" s="11">
        <f>B944/MAX($B$2:B944)-1</f>
        <v>-2.6791175486731711E-2</v>
      </c>
      <c r="H944" s="11">
        <f>E944/MAX($E$2:E944)-1</f>
        <v>-2.7901988610081752E-3</v>
      </c>
      <c r="K944" s="44">
        <f t="shared" si="59"/>
        <v>0.33121011009372625</v>
      </c>
    </row>
    <row r="945" spans="1:11" x14ac:dyDescent="0.25">
      <c r="A945" s="1">
        <v>41914</v>
      </c>
      <c r="B945" s="3">
        <v>61.355043000000002</v>
      </c>
      <c r="C945" s="11">
        <f t="shared" si="57"/>
        <v>4.7190345683629419E-4</v>
      </c>
      <c r="D945" s="3">
        <v>97.209998999999996</v>
      </c>
      <c r="E945" s="58">
        <f t="shared" si="56"/>
        <v>10972.099990000001</v>
      </c>
      <c r="F945" s="11">
        <f t="shared" si="58"/>
        <v>0</v>
      </c>
      <c r="G945" s="11">
        <f>B945/MAX($B$2:B945)-1</f>
        <v>-2.6331914878220286E-2</v>
      </c>
      <c r="H945" s="11">
        <f>E945/MAX($E$2:E945)-1</f>
        <v>-2.7901988610081752E-3</v>
      </c>
      <c r="K945" s="44">
        <f t="shared" si="59"/>
        <v>0.40843697448355115</v>
      </c>
    </row>
    <row r="946" spans="1:11" x14ac:dyDescent="0.25">
      <c r="A946" s="1">
        <v>41915</v>
      </c>
      <c r="B946" s="3">
        <v>62.454802000000001</v>
      </c>
      <c r="C946" s="11">
        <f t="shared" si="57"/>
        <v>1.7924508666712184E-2</v>
      </c>
      <c r="D946" s="3">
        <v>98.169998000000007</v>
      </c>
      <c r="E946" s="58">
        <f t="shared" si="56"/>
        <v>10981.699979999999</v>
      </c>
      <c r="F946" s="11">
        <f t="shared" si="58"/>
        <v>8.7494554449451352E-4</v>
      </c>
      <c r="G946" s="11">
        <f>B946/MAX($B$2:B946)-1</f>
        <v>-8.8793928479539153E-3</v>
      </c>
      <c r="H946" s="11">
        <f>E946/MAX($E$2:E946)-1</f>
        <v>-1.9176945885753804E-3</v>
      </c>
      <c r="K946" s="44">
        <f t="shared" si="59"/>
        <v>0.44225348101477707</v>
      </c>
    </row>
    <row r="947" spans="1:11" x14ac:dyDescent="0.25">
      <c r="A947" s="1">
        <v>41918</v>
      </c>
      <c r="B947" s="3">
        <v>62.406571999999997</v>
      </c>
      <c r="C947" s="11">
        <f t="shared" si="57"/>
        <v>-7.7223845814135749E-4</v>
      </c>
      <c r="D947" s="3">
        <v>97.959998999999996</v>
      </c>
      <c r="E947" s="58">
        <f t="shared" si="56"/>
        <v>10979.599990000001</v>
      </c>
      <c r="F947" s="11">
        <f t="shared" si="58"/>
        <v>-1.9122631321410381E-4</v>
      </c>
      <c r="G947" s="11">
        <f>B947/MAX($B$2:B947)-1</f>
        <v>-9.6447742974531403E-3</v>
      </c>
      <c r="H947" s="11">
        <f>E947/MAX($E$2:E947)-1</f>
        <v>-2.1085541881233905E-3</v>
      </c>
      <c r="K947" s="44">
        <f t="shared" si="59"/>
        <v>0.49301134751136061</v>
      </c>
    </row>
    <row r="948" spans="1:11" x14ac:dyDescent="0.25">
      <c r="A948" s="1">
        <v>41919</v>
      </c>
      <c r="B948" s="3">
        <v>61.904921999999999</v>
      </c>
      <c r="C948" s="11">
        <f t="shared" si="57"/>
        <v>-8.0384162103952442E-3</v>
      </c>
      <c r="D948" s="3">
        <v>96.57</v>
      </c>
      <c r="E948" s="58">
        <f t="shared" si="56"/>
        <v>10965.7</v>
      </c>
      <c r="F948" s="11">
        <f t="shared" si="58"/>
        <v>-1.2659832792323693E-3</v>
      </c>
      <c r="G948" s="11">
        <f>B948/MAX($B$2:B948)-1</f>
        <v>-1.7605661797790106E-2</v>
      </c>
      <c r="H948" s="11">
        <f>E948/MAX($E$2:E948)-1</f>
        <v>-3.3718680730102646E-3</v>
      </c>
      <c r="K948" s="44">
        <f t="shared" si="59"/>
        <v>0.49147440100354783</v>
      </c>
    </row>
    <row r="949" spans="1:11" x14ac:dyDescent="0.25">
      <c r="A949" s="1">
        <v>41920</v>
      </c>
      <c r="B949" s="3">
        <v>62.898564</v>
      </c>
      <c r="C949" s="11">
        <f t="shared" si="57"/>
        <v>1.6051098489389928E-2</v>
      </c>
      <c r="D949" s="3">
        <v>98.449996999999996</v>
      </c>
      <c r="E949" s="58">
        <f t="shared" si="56"/>
        <v>10984.499970000001</v>
      </c>
      <c r="F949" s="11">
        <f t="shared" si="58"/>
        <v>1.7144340990543265E-3</v>
      </c>
      <c r="G949" s="11">
        <f>B949/MAX($B$2:B949)-1</f>
        <v>-1.8371535198873357E-3</v>
      </c>
      <c r="H949" s="11">
        <f>E949/MAX($E$2:E949)-1</f>
        <v>-1.6632148195577789E-3</v>
      </c>
      <c r="K949" s="44">
        <f t="shared" si="59"/>
        <v>0.51124074227227256</v>
      </c>
    </row>
    <row r="950" spans="1:11" x14ac:dyDescent="0.25">
      <c r="A950" s="1">
        <v>41921</v>
      </c>
      <c r="B950" s="3">
        <v>61.991748999999999</v>
      </c>
      <c r="C950" s="11">
        <f t="shared" si="57"/>
        <v>-1.4417101795837528E-2</v>
      </c>
      <c r="D950" s="3">
        <v>96.860000999999997</v>
      </c>
      <c r="E950" s="58">
        <f t="shared" si="56"/>
        <v>10968.60001</v>
      </c>
      <c r="F950" s="11">
        <f t="shared" si="58"/>
        <v>-1.4474905588261061E-3</v>
      </c>
      <c r="G950" s="11">
        <f>B950/MAX($B$2:B950)-1</f>
        <v>-1.6227768886414085E-2</v>
      </c>
      <c r="H950" s="11">
        <f>E950/MAX($E$2:E950)-1</f>
        <v>-3.1082978906353809E-3</v>
      </c>
      <c r="K950" s="44">
        <f t="shared" si="59"/>
        <v>0.56082955792182709</v>
      </c>
    </row>
    <row r="951" spans="1:11" x14ac:dyDescent="0.25">
      <c r="A951" s="1">
        <v>41922</v>
      </c>
      <c r="B951" s="3">
        <v>62.155746999999998</v>
      </c>
      <c r="C951" s="11">
        <f t="shared" si="57"/>
        <v>2.6454810945888852E-3</v>
      </c>
      <c r="D951" s="3">
        <v>94.440002000000007</v>
      </c>
      <c r="E951" s="58">
        <f t="shared" si="56"/>
        <v>10944.400020000001</v>
      </c>
      <c r="F951" s="11">
        <f t="shared" si="58"/>
        <v>-2.2062970641591627E-3</v>
      </c>
      <c r="G951" s="11">
        <f>B951/MAX($B$2:B951)-1</f>
        <v>-1.3625218047621623E-2</v>
      </c>
      <c r="H951" s="11">
        <f>E951/MAX($E$2:E951)-1</f>
        <v>-5.3077371262838513E-3</v>
      </c>
      <c r="K951" s="44">
        <f t="shared" si="59"/>
        <v>0.60542973677830447</v>
      </c>
    </row>
    <row r="952" spans="1:11" x14ac:dyDescent="0.25">
      <c r="A952" s="1">
        <v>41925</v>
      </c>
      <c r="B952" s="3">
        <v>61.538338000000003</v>
      </c>
      <c r="C952" s="11">
        <f t="shared" si="57"/>
        <v>-9.9332568555566547E-3</v>
      </c>
      <c r="D952" s="3">
        <v>92.959998999999996</v>
      </c>
      <c r="E952" s="58">
        <f t="shared" si="56"/>
        <v>10929.599990000001</v>
      </c>
      <c r="F952" s="11">
        <f t="shared" si="58"/>
        <v>-1.3522924941481015E-3</v>
      </c>
      <c r="G952" s="11">
        <f>B952/MAX($B$2:B952)-1</f>
        <v>-2.3423132112598277E-2</v>
      </c>
      <c r="H952" s="11">
        <f>E952/MAX($E$2:E952)-1</f>
        <v>-6.6528520073552144E-3</v>
      </c>
      <c r="K952" s="44">
        <f t="shared" si="59"/>
        <v>0.57519829638466924</v>
      </c>
    </row>
    <row r="953" spans="1:11" x14ac:dyDescent="0.25">
      <c r="A953" s="1">
        <v>41926</v>
      </c>
      <c r="B953" s="3">
        <v>61.818103000000001</v>
      </c>
      <c r="C953" s="11">
        <f t="shared" si="57"/>
        <v>4.5461903764771414E-3</v>
      </c>
      <c r="D953" s="3">
        <v>92.970000999999996</v>
      </c>
      <c r="E953" s="58">
        <f t="shared" si="56"/>
        <v>10929.70001</v>
      </c>
      <c r="F953" s="11">
        <f t="shared" si="58"/>
        <v>9.1512955726990465E-6</v>
      </c>
      <c r="G953" s="11">
        <f>B953/MAX($B$2:B953)-1</f>
        <v>-1.8983427753918369E-2</v>
      </c>
      <c r="H953" s="11">
        <f>E953/MAX($E$2:E953)-1</f>
        <v>-6.6437615939975991E-3</v>
      </c>
      <c r="K953" s="44">
        <f t="shared" si="59"/>
        <v>0.56992905558855222</v>
      </c>
    </row>
    <row r="954" spans="1:11" x14ac:dyDescent="0.25">
      <c r="A954" s="1">
        <v>41927</v>
      </c>
      <c r="B954" s="3">
        <v>59.946579</v>
      </c>
      <c r="C954" s="11">
        <f t="shared" si="57"/>
        <v>-3.0274691541408199E-2</v>
      </c>
      <c r="D954" s="3">
        <v>92.370002999999997</v>
      </c>
      <c r="E954" s="58">
        <f t="shared" si="56"/>
        <v>10923.70003</v>
      </c>
      <c r="F954" s="11">
        <f t="shared" si="58"/>
        <v>-5.489610871763081E-4</v>
      </c>
      <c r="G954" s="11">
        <f>B954/MAX($B$2:B954)-1</f>
        <v>-4.8683401875678101E-2</v>
      </c>
      <c r="H954" s="11">
        <f>E954/MAX($E$2:E954)-1</f>
        <v>-7.1890755145863627E-3</v>
      </c>
      <c r="K954" s="44">
        <f t="shared" si="59"/>
        <v>0.59172424953189084</v>
      </c>
    </row>
    <row r="955" spans="1:11" x14ac:dyDescent="0.25">
      <c r="A955" s="1">
        <v>41928</v>
      </c>
      <c r="B955" s="3">
        <v>59.666814000000002</v>
      </c>
      <c r="C955" s="11">
        <f t="shared" si="57"/>
        <v>-4.6669051790261063E-3</v>
      </c>
      <c r="D955" s="3">
        <v>91.790001000000004</v>
      </c>
      <c r="E955" s="58">
        <f t="shared" si="56"/>
        <v>10917.900009999999</v>
      </c>
      <c r="F955" s="11">
        <f t="shared" si="58"/>
        <v>-5.3095745801073468E-4</v>
      </c>
      <c r="G955" s="11">
        <f>B955/MAX($B$2:B955)-1</f>
        <v>-5.3123106234358008E-2</v>
      </c>
      <c r="H955" s="11">
        <f>E955/MAX($E$2:E955)-1</f>
        <v>-7.7162158793363522E-3</v>
      </c>
      <c r="K955" s="44">
        <f t="shared" si="59"/>
        <v>0.53389555989175042</v>
      </c>
    </row>
    <row r="956" spans="1:11" x14ac:dyDescent="0.25">
      <c r="A956" s="1">
        <v>41929</v>
      </c>
      <c r="B956" s="3">
        <v>60.863045999999997</v>
      </c>
      <c r="C956" s="11">
        <f t="shared" si="57"/>
        <v>2.0048531500274084E-2</v>
      </c>
      <c r="D956" s="3">
        <v>93</v>
      </c>
      <c r="E956" s="58">
        <f t="shared" si="56"/>
        <v>10930</v>
      </c>
      <c r="F956" s="11">
        <f t="shared" si="58"/>
        <v>1.1082708202967519E-3</v>
      </c>
      <c r="G956" s="11">
        <f>B956/MAX($B$2:B956)-1</f>
        <v>-3.4139615002815815E-2</v>
      </c>
      <c r="H956" s="11">
        <f>E956/MAX($E$2:E956)-1</f>
        <v>-6.6164967159417776E-3</v>
      </c>
      <c r="K956" s="44">
        <f t="shared" si="59"/>
        <v>0.54413677714904163</v>
      </c>
    </row>
    <row r="957" spans="1:11" x14ac:dyDescent="0.25">
      <c r="A957" s="1">
        <v>41932</v>
      </c>
      <c r="B957" s="3">
        <v>62.589860000000002</v>
      </c>
      <c r="C957" s="11">
        <f t="shared" si="57"/>
        <v>2.8372125838066083E-2</v>
      </c>
      <c r="D957" s="3">
        <v>94.389999000000003</v>
      </c>
      <c r="E957" s="58">
        <f t="shared" si="56"/>
        <v>10943.89999</v>
      </c>
      <c r="F957" s="11">
        <f t="shared" si="58"/>
        <v>1.2717282708142625E-3</v>
      </c>
      <c r="G957" s="11">
        <f>B957/MAX($B$2:B957)-1</f>
        <v>-6.7361026176727679E-3</v>
      </c>
      <c r="H957" s="11">
        <f>E957/MAX($E$2:E957)-1</f>
        <v>-5.3531828310549034E-3</v>
      </c>
      <c r="K957" s="44">
        <f t="shared" si="59"/>
        <v>0.66407380946126093</v>
      </c>
    </row>
    <row r="958" spans="1:11" x14ac:dyDescent="0.25">
      <c r="A958" s="1">
        <v>41933</v>
      </c>
      <c r="B958" s="3">
        <v>63.05292</v>
      </c>
      <c r="C958" s="11">
        <f t="shared" si="57"/>
        <v>7.3983229871419859E-3</v>
      </c>
      <c r="D958" s="3">
        <v>96.870002999999997</v>
      </c>
      <c r="E958" s="58">
        <f t="shared" si="56"/>
        <v>10968.70003</v>
      </c>
      <c r="F958" s="11">
        <f t="shared" si="58"/>
        <v>2.2661062347665039E-3</v>
      </c>
      <c r="G958" s="11">
        <f>B958/MAX($B$2:B958)-1</f>
        <v>0</v>
      </c>
      <c r="H958" s="11">
        <f>E958/MAX($E$2:E958)-1</f>
        <v>-3.0992074772777656E-3</v>
      </c>
      <c r="K958" s="44">
        <f t="shared" si="59"/>
        <v>0.75023694173996192</v>
      </c>
    </row>
    <row r="959" spans="1:11" x14ac:dyDescent="0.25">
      <c r="A959" s="1">
        <v>41934</v>
      </c>
      <c r="B959" s="3">
        <v>63.120449000000001</v>
      </c>
      <c r="C959" s="11">
        <f t="shared" si="57"/>
        <v>1.0709892579122489E-3</v>
      </c>
      <c r="D959" s="3">
        <v>96.370002999999997</v>
      </c>
      <c r="E959" s="58">
        <f t="shared" si="56"/>
        <v>10963.70003</v>
      </c>
      <c r="F959" s="11">
        <f t="shared" si="58"/>
        <v>-4.5584253250838513E-4</v>
      </c>
      <c r="G959" s="11">
        <f>B959/MAX($B$2:B959)-1</f>
        <v>0</v>
      </c>
      <c r="H959" s="11">
        <f>E959/MAX($E$2:E959)-1</f>
        <v>-3.5536372592008814E-3</v>
      </c>
      <c r="K959" s="44">
        <f t="shared" si="59"/>
        <v>0.7008481149080632</v>
      </c>
    </row>
    <row r="960" spans="1:11" x14ac:dyDescent="0.25">
      <c r="A960" s="1">
        <v>41935</v>
      </c>
      <c r="B960" s="3">
        <v>64.586793</v>
      </c>
      <c r="C960" s="11">
        <f t="shared" si="57"/>
        <v>2.3230886713115736E-2</v>
      </c>
      <c r="D960" s="3">
        <v>97.82</v>
      </c>
      <c r="E960" s="58">
        <f t="shared" si="56"/>
        <v>10978.2</v>
      </c>
      <c r="F960" s="11">
        <f t="shared" si="58"/>
        <v>1.3225434807888261E-3</v>
      </c>
      <c r="G960" s="11">
        <f>B960/MAX($B$2:B960)-1</f>
        <v>0</v>
      </c>
      <c r="H960" s="11">
        <f>E960/MAX($E$2:E960)-1</f>
        <v>-2.2357936182023641E-3</v>
      </c>
      <c r="K960" s="44">
        <f t="shared" si="59"/>
        <v>0.6708858591939133</v>
      </c>
    </row>
    <row r="961" spans="1:11" x14ac:dyDescent="0.25">
      <c r="A961" s="1">
        <v>41936</v>
      </c>
      <c r="B961" s="3">
        <v>64.442093</v>
      </c>
      <c r="C961" s="11">
        <f t="shared" si="57"/>
        <v>-2.2403961131806046E-3</v>
      </c>
      <c r="D961" s="3">
        <v>98.620002999999997</v>
      </c>
      <c r="E961" s="58">
        <f t="shared" si="56"/>
        <v>10986.20003</v>
      </c>
      <c r="F961" s="11">
        <f t="shared" si="58"/>
        <v>7.2871964438607799E-4</v>
      </c>
      <c r="G961" s="11">
        <f>B961/MAX($B$2:B961)-1</f>
        <v>-2.2403961131806094E-3</v>
      </c>
      <c r="H961" s="11">
        <f>E961/MAX($E$2:E961)-1</f>
        <v>-1.5087032405466383E-3</v>
      </c>
      <c r="K961" s="44">
        <f t="shared" si="59"/>
        <v>0.71208127036316038</v>
      </c>
    </row>
    <row r="962" spans="1:11" x14ac:dyDescent="0.25">
      <c r="A962" s="1">
        <v>41939</v>
      </c>
      <c r="B962" s="3">
        <v>65.522554999999997</v>
      </c>
      <c r="C962" s="11">
        <f t="shared" si="57"/>
        <v>1.6766401426471317E-2</v>
      </c>
      <c r="D962" s="3">
        <v>98.690002000000007</v>
      </c>
      <c r="E962" s="58">
        <f t="shared" si="56"/>
        <v>10986.900020000001</v>
      </c>
      <c r="F962" s="11">
        <f t="shared" si="58"/>
        <v>6.3715388222453488E-5</v>
      </c>
      <c r="G962" s="11">
        <f>B962/MAX($B$2:B962)-1</f>
        <v>0</v>
      </c>
      <c r="H962" s="11">
        <f>E962/MAX($E$2:E962)-1</f>
        <v>-1.4450839799369231E-3</v>
      </c>
      <c r="K962" s="44">
        <f t="shared" si="59"/>
        <v>0.69179540484133573</v>
      </c>
    </row>
    <row r="963" spans="1:11" x14ac:dyDescent="0.25">
      <c r="A963" s="1">
        <v>41940</v>
      </c>
      <c r="B963" s="3">
        <v>65.503264000000001</v>
      </c>
      <c r="C963" s="11">
        <f t="shared" si="57"/>
        <v>-2.944177008969737E-4</v>
      </c>
      <c r="D963" s="3">
        <v>100.18</v>
      </c>
      <c r="E963" s="58">
        <f t="shared" ref="E963:E1026" si="60">10000+(10*D963)</f>
        <v>11001.8</v>
      </c>
      <c r="F963" s="11">
        <f t="shared" si="58"/>
        <v>1.3561586956170664E-3</v>
      </c>
      <c r="G963" s="11">
        <f>B963/MAX($B$2:B963)-1</f>
        <v>-2.9441770089699837E-4</v>
      </c>
      <c r="H963" s="11">
        <f>E963/MAX($E$2:E963)-1</f>
        <v>-9.0885047525079976E-5</v>
      </c>
      <c r="K963" s="44">
        <f t="shared" si="59"/>
        <v>0.67689584207789699</v>
      </c>
    </row>
    <row r="964" spans="1:11" x14ac:dyDescent="0.25">
      <c r="A964" s="1">
        <v>41941</v>
      </c>
      <c r="B964" s="3">
        <v>65.329616999999999</v>
      </c>
      <c r="C964" s="11">
        <f t="shared" ref="C964:C1027" si="61">(B964-B963)/B963</f>
        <v>-2.6509671334851732E-3</v>
      </c>
      <c r="D964" s="3">
        <v>99.809997999999993</v>
      </c>
      <c r="E964" s="58">
        <f t="shared" si="60"/>
        <v>10998.099979999999</v>
      </c>
      <c r="F964" s="11">
        <f t="shared" ref="F964:F1027" si="62">(E964-E963)/E963</f>
        <v>-3.3631042193097701E-4</v>
      </c>
      <c r="G964" s="11">
        <f>B964/MAX($B$2:B964)-1</f>
        <v>-2.9446043427335811E-3</v>
      </c>
      <c r="H964" s="11">
        <f>E964/MAX($E$2:E964)-1</f>
        <v>-4.2716490386740524E-4</v>
      </c>
      <c r="K964" s="44">
        <f t="shared" si="59"/>
        <v>0.61825691599268251</v>
      </c>
    </row>
    <row r="965" spans="1:11" x14ac:dyDescent="0.25">
      <c r="A965" s="1">
        <v>41942</v>
      </c>
      <c r="B965" s="3">
        <v>66.506555000000006</v>
      </c>
      <c r="C965" s="11">
        <f t="shared" si="61"/>
        <v>1.8015381905575948E-2</v>
      </c>
      <c r="D965" s="3">
        <v>100.019997</v>
      </c>
      <c r="E965" s="58">
        <f t="shared" si="60"/>
        <v>11000.19997</v>
      </c>
      <c r="F965" s="11">
        <f t="shared" si="62"/>
        <v>1.9094116291172475E-4</v>
      </c>
      <c r="G965" s="11">
        <f>B965/MAX($B$2:B965)-1</f>
        <v>0</v>
      </c>
      <c r="H965" s="11">
        <f>E965/MAX($E$2:E965)-1</f>
        <v>-2.3630530431917318E-4</v>
      </c>
      <c r="K965" s="44">
        <f t="shared" si="59"/>
        <v>0.62137041614647293</v>
      </c>
    </row>
    <row r="966" spans="1:11" x14ac:dyDescent="0.25">
      <c r="A966" s="1">
        <v>41943</v>
      </c>
      <c r="B966" s="3">
        <v>66.805610000000001</v>
      </c>
      <c r="C966" s="11">
        <f t="shared" si="61"/>
        <v>4.4966244304790043E-3</v>
      </c>
      <c r="D966" s="3">
        <v>101.400002</v>
      </c>
      <c r="E966" s="58">
        <f t="shared" si="60"/>
        <v>11014.000019999999</v>
      </c>
      <c r="F966" s="11">
        <f t="shared" si="62"/>
        <v>1.2545271938360799E-3</v>
      </c>
      <c r="G966" s="11">
        <f>B966/MAX($B$2:B966)-1</f>
        <v>0</v>
      </c>
      <c r="H966" s="11">
        <f>E966/MAX($E$2:E966)-1</f>
        <v>0</v>
      </c>
      <c r="K966" s="44">
        <f t="shared" si="59"/>
        <v>0.59657851454524224</v>
      </c>
    </row>
    <row r="967" spans="1:11" x14ac:dyDescent="0.25">
      <c r="A967" s="1">
        <v>41946</v>
      </c>
      <c r="B967" s="3">
        <v>67.075725000000006</v>
      </c>
      <c r="C967" s="11">
        <f t="shared" si="61"/>
        <v>4.0432981601396063E-3</v>
      </c>
      <c r="D967" s="3">
        <v>101.699997</v>
      </c>
      <c r="E967" s="58">
        <f t="shared" si="60"/>
        <v>11016.999970000001</v>
      </c>
      <c r="F967" s="11">
        <f t="shared" si="62"/>
        <v>2.7237606632955709E-4</v>
      </c>
      <c r="G967" s="11">
        <f>B967/MAX($B$2:B967)-1</f>
        <v>0</v>
      </c>
      <c r="H967" s="11">
        <f>E967/MAX($E$2:E967)-1</f>
        <v>0</v>
      </c>
      <c r="K967" s="44">
        <f t="shared" si="59"/>
        <v>0.58413028010448387</v>
      </c>
    </row>
    <row r="968" spans="1:11" x14ac:dyDescent="0.25">
      <c r="A968" s="1">
        <v>41947</v>
      </c>
      <c r="B968" s="3">
        <v>67.866781000000003</v>
      </c>
      <c r="C968" s="11">
        <f t="shared" si="61"/>
        <v>1.1793476701146315E-2</v>
      </c>
      <c r="D968" s="3">
        <v>101.360001</v>
      </c>
      <c r="E968" s="58">
        <f t="shared" si="60"/>
        <v>11013.60001</v>
      </c>
      <c r="F968" s="11">
        <f t="shared" si="62"/>
        <v>-3.0861033033121146E-4</v>
      </c>
      <c r="G968" s="11">
        <f>B968/MAX($B$2:B968)-1</f>
        <v>0</v>
      </c>
      <c r="H968" s="11">
        <f>E968/MAX($E$2:E968)-1</f>
        <v>-3.0861033033124929E-4</v>
      </c>
      <c r="K968" s="44">
        <f t="shared" si="59"/>
        <v>0.56212042816326935</v>
      </c>
    </row>
    <row r="969" spans="1:11" x14ac:dyDescent="0.25">
      <c r="A969" s="1">
        <v>41948</v>
      </c>
      <c r="B969" s="3">
        <v>66.564435000000003</v>
      </c>
      <c r="C969" s="11">
        <f t="shared" si="61"/>
        <v>-1.9189741738303456E-2</v>
      </c>
      <c r="D969" s="3">
        <v>101.370003</v>
      </c>
      <c r="E969" s="58">
        <f t="shared" si="60"/>
        <v>11013.70003</v>
      </c>
      <c r="F969" s="11">
        <f t="shared" si="62"/>
        <v>9.0814992290480461E-6</v>
      </c>
      <c r="G969" s="11">
        <f>B969/MAX($B$2:B969)-1</f>
        <v>-1.9189741738303456E-2</v>
      </c>
      <c r="H969" s="11">
        <f>E969/MAX($E$2:E969)-1</f>
        <v>-2.9953163374663028E-4</v>
      </c>
      <c r="K969" s="44">
        <f t="shared" si="59"/>
        <v>0.51736515288173068</v>
      </c>
    </row>
    <row r="970" spans="1:11" x14ac:dyDescent="0.25">
      <c r="A970" s="1">
        <v>41949</v>
      </c>
      <c r="B970" s="3">
        <v>67.471256999999994</v>
      </c>
      <c r="C970" s="11">
        <f t="shared" si="61"/>
        <v>1.3623220868621376E-2</v>
      </c>
      <c r="D970" s="3">
        <v>101.69000200000001</v>
      </c>
      <c r="E970" s="58">
        <f t="shared" si="60"/>
        <v>11016.900020000001</v>
      </c>
      <c r="F970" s="11">
        <f t="shared" si="62"/>
        <v>2.9054631879246674E-4</v>
      </c>
      <c r="G970" s="11">
        <f>B970/MAX($B$2:B970)-1</f>
        <v>-5.8279469597948275E-3</v>
      </c>
      <c r="H970" s="11">
        <f>E970/MAX($E$2:E970)-1</f>
        <v>-9.0723427677019686E-6</v>
      </c>
      <c r="K970" s="44">
        <f t="shared" si="59"/>
        <v>0.44094385537105862</v>
      </c>
    </row>
    <row r="971" spans="1:11" x14ac:dyDescent="0.25">
      <c r="A971" s="1">
        <v>41950</v>
      </c>
      <c r="B971" s="3">
        <v>67.480897999999996</v>
      </c>
      <c r="C971" s="11">
        <f t="shared" si="61"/>
        <v>1.4289047556950081E-4</v>
      </c>
      <c r="D971" s="3">
        <v>101.599998</v>
      </c>
      <c r="E971" s="58">
        <f t="shared" si="60"/>
        <v>11015.999980000001</v>
      </c>
      <c r="F971" s="11">
        <f t="shared" si="62"/>
        <v>-8.1696302804465731E-5</v>
      </c>
      <c r="G971" s="11">
        <f>B971/MAX($B$2:B971)-1</f>
        <v>-5.685889242337927E-3</v>
      </c>
      <c r="H971" s="11">
        <f>E971/MAX($E$2:E971)-1</f>
        <v>-9.0767904395328003E-5</v>
      </c>
      <c r="K971" s="44">
        <f t="shared" si="59"/>
        <v>0.50573683895932298</v>
      </c>
    </row>
    <row r="972" spans="1:11" x14ac:dyDescent="0.25">
      <c r="A972" s="1">
        <v>41953</v>
      </c>
      <c r="B972" s="3">
        <v>67.982547999999994</v>
      </c>
      <c r="C972" s="11">
        <f t="shared" si="61"/>
        <v>7.4339556062220447E-3</v>
      </c>
      <c r="D972" s="3">
        <v>101.959999</v>
      </c>
      <c r="E972" s="58">
        <f t="shared" si="60"/>
        <v>11019.599990000001</v>
      </c>
      <c r="F972" s="11">
        <f t="shared" si="62"/>
        <v>3.2679829398475646E-4</v>
      </c>
      <c r="G972" s="11">
        <f>B972/MAX($B$2:B972)-1</f>
        <v>0</v>
      </c>
      <c r="H972" s="11">
        <f>E972/MAX($E$2:E972)-1</f>
        <v>0</v>
      </c>
      <c r="K972" s="44">
        <f t="shared" si="59"/>
        <v>0.46492631591275119</v>
      </c>
    </row>
    <row r="973" spans="1:11" x14ac:dyDescent="0.25">
      <c r="A973" s="1">
        <v>41954</v>
      </c>
      <c r="B973" s="3">
        <v>67.278312</v>
      </c>
      <c r="C973" s="11">
        <f t="shared" si="61"/>
        <v>-1.0359070389653453E-2</v>
      </c>
      <c r="D973" s="3">
        <v>102.279999</v>
      </c>
      <c r="E973" s="58">
        <f t="shared" si="60"/>
        <v>11022.79999</v>
      </c>
      <c r="F973" s="11">
        <f t="shared" si="62"/>
        <v>2.9039166602261654E-4</v>
      </c>
      <c r="G973" s="11">
        <f>B973/MAX($B$2:B973)-1</f>
        <v>-1.0359070389653446E-2</v>
      </c>
      <c r="H973" s="11">
        <f>E973/MAX($E$2:E973)-1</f>
        <v>0</v>
      </c>
      <c r="K973" s="44">
        <f t="shared" si="59"/>
        <v>0.46573010423441802</v>
      </c>
    </row>
    <row r="974" spans="1:11" x14ac:dyDescent="0.25">
      <c r="A974" s="1">
        <v>41955</v>
      </c>
      <c r="B974" s="3">
        <v>68.165842999999995</v>
      </c>
      <c r="C974" s="11">
        <f t="shared" si="61"/>
        <v>1.319193323399665E-2</v>
      </c>
      <c r="D974" s="3">
        <v>102.459999</v>
      </c>
      <c r="E974" s="58">
        <f t="shared" si="60"/>
        <v>11024.599990000001</v>
      </c>
      <c r="F974" s="11">
        <f t="shared" si="62"/>
        <v>1.6329789179102136E-4</v>
      </c>
      <c r="G974" s="11">
        <f>B974/MAX($B$2:B974)-1</f>
        <v>0</v>
      </c>
      <c r="H974" s="11">
        <f>E974/MAX($E$2:E974)-1</f>
        <v>0</v>
      </c>
      <c r="K974" s="44">
        <f t="shared" si="59"/>
        <v>0.37344289217919452</v>
      </c>
    </row>
    <row r="975" spans="1:11" x14ac:dyDescent="0.25">
      <c r="A975" s="1">
        <v>41956</v>
      </c>
      <c r="B975" s="3">
        <v>68.214073999999997</v>
      </c>
      <c r="C975" s="11">
        <f t="shared" si="61"/>
        <v>7.0755378173788957E-4</v>
      </c>
      <c r="D975" s="3">
        <v>102.900002</v>
      </c>
      <c r="E975" s="58">
        <f t="shared" si="60"/>
        <v>11029.000019999999</v>
      </c>
      <c r="F975" s="11">
        <f t="shared" si="62"/>
        <v>3.9911017215953228E-4</v>
      </c>
      <c r="G975" s="11">
        <f>B975/MAX($B$2:B975)-1</f>
        <v>0</v>
      </c>
      <c r="H975" s="11">
        <f>E975/MAX($E$2:E975)-1</f>
        <v>0</v>
      </c>
      <c r="K975" s="44">
        <f t="shared" si="59"/>
        <v>0.30937058340739665</v>
      </c>
    </row>
    <row r="976" spans="1:11" x14ac:dyDescent="0.25">
      <c r="A976" s="1">
        <v>41957</v>
      </c>
      <c r="B976" s="3">
        <v>67.625604999999993</v>
      </c>
      <c r="C976" s="11">
        <f t="shared" si="61"/>
        <v>-8.6267974553169702E-3</v>
      </c>
      <c r="D976" s="3">
        <v>103.220001</v>
      </c>
      <c r="E976" s="58">
        <f t="shared" si="60"/>
        <v>11032.20001</v>
      </c>
      <c r="F976" s="11">
        <f t="shared" si="62"/>
        <v>2.9014325815560028E-4</v>
      </c>
      <c r="G976" s="11">
        <f>B976/MAX($B$2:B976)-1</f>
        <v>-8.6267974553169147E-3</v>
      </c>
      <c r="H976" s="11">
        <f>E976/MAX($E$2:E976)-1</f>
        <v>0</v>
      </c>
      <c r="K976" s="44">
        <f t="shared" si="59"/>
        <v>0.27285750824278526</v>
      </c>
    </row>
    <row r="977" spans="1:11" x14ac:dyDescent="0.25">
      <c r="A977" s="1">
        <v>41960</v>
      </c>
      <c r="B977" s="3">
        <v>68.252662999999998</v>
      </c>
      <c r="C977" s="11">
        <f t="shared" si="61"/>
        <v>9.2724937543997611E-3</v>
      </c>
      <c r="D977" s="3">
        <v>102.910004</v>
      </c>
      <c r="E977" s="58">
        <f t="shared" si="60"/>
        <v>11029.100039999999</v>
      </c>
      <c r="F977" s="11">
        <f t="shared" si="62"/>
        <v>-2.8099291140399853E-4</v>
      </c>
      <c r="G977" s="11">
        <f>B977/MAX($B$2:B977)-1</f>
        <v>0</v>
      </c>
      <c r="H977" s="11">
        <f>E977/MAX($E$2:E977)-1</f>
        <v>-2.8099291140404326E-4</v>
      </c>
      <c r="K977" s="44">
        <f t="shared" si="59"/>
        <v>0.17769269881780139</v>
      </c>
    </row>
    <row r="978" spans="1:11" x14ac:dyDescent="0.25">
      <c r="A978" s="1">
        <v>41961</v>
      </c>
      <c r="B978" s="3">
        <v>68.397369999999995</v>
      </c>
      <c r="C978" s="11">
        <f t="shared" si="61"/>
        <v>2.1201663589301535E-3</v>
      </c>
      <c r="D978" s="3">
        <v>103.68</v>
      </c>
      <c r="E978" s="58">
        <f t="shared" si="60"/>
        <v>11036.8</v>
      </c>
      <c r="F978" s="11">
        <f t="shared" si="62"/>
        <v>6.9814943849216544E-4</v>
      </c>
      <c r="G978" s="11">
        <f>B978/MAX($B$2:B978)-1</f>
        <v>0</v>
      </c>
      <c r="H978" s="11">
        <f>E978/MAX($E$2:E978)-1</f>
        <v>0</v>
      </c>
      <c r="K978" s="44">
        <f t="shared" si="59"/>
        <v>0.1345890047178559</v>
      </c>
    </row>
    <row r="979" spans="1:11" x14ac:dyDescent="0.25">
      <c r="A979" s="1">
        <v>41962</v>
      </c>
      <c r="B979" s="3">
        <v>68.667484999999999</v>
      </c>
      <c r="C979" s="11">
        <f t="shared" si="61"/>
        <v>3.9492015555569479E-3</v>
      </c>
      <c r="D979" s="3">
        <v>103.209999</v>
      </c>
      <c r="E979" s="58">
        <f t="shared" si="60"/>
        <v>11032.099990000001</v>
      </c>
      <c r="F979" s="11">
        <f t="shared" si="62"/>
        <v>-4.258489779645057E-4</v>
      </c>
      <c r="G979" s="11">
        <f>B979/MAX($B$2:B979)-1</f>
        <v>0</v>
      </c>
      <c r="H979" s="11">
        <f>E979/MAX($E$2:E979)-1</f>
        <v>-4.2584897796449361E-4</v>
      </c>
      <c r="K979" s="44">
        <f t="shared" si="59"/>
        <v>0.10788738134434384</v>
      </c>
    </row>
    <row r="980" spans="1:11" x14ac:dyDescent="0.25">
      <c r="A980" s="1">
        <v>41963</v>
      </c>
      <c r="B980" s="3">
        <v>69.227013999999997</v>
      </c>
      <c r="C980" s="11">
        <f t="shared" si="61"/>
        <v>8.1483834743619598E-3</v>
      </c>
      <c r="D980" s="3">
        <v>103.66999800000001</v>
      </c>
      <c r="E980" s="58">
        <f t="shared" si="60"/>
        <v>11036.699979999999</v>
      </c>
      <c r="F980" s="11">
        <f t="shared" si="62"/>
        <v>4.1696413232008759E-4</v>
      </c>
      <c r="G980" s="11">
        <f>B980/MAX($B$2:B980)-1</f>
        <v>0</v>
      </c>
      <c r="H980" s="11">
        <f>E980/MAX($E$2:E980)-1</f>
        <v>-9.0624093940228079E-6</v>
      </c>
      <c r="K980" s="44">
        <f t="shared" si="59"/>
        <v>-0.10940910380408134</v>
      </c>
    </row>
    <row r="981" spans="1:11" x14ac:dyDescent="0.25">
      <c r="A981" s="1">
        <v>41964</v>
      </c>
      <c r="B981" s="3">
        <v>69.439250000000001</v>
      </c>
      <c r="C981" s="11">
        <f t="shared" si="61"/>
        <v>3.0657974067754001E-3</v>
      </c>
      <c r="D981" s="3">
        <v>103.870003</v>
      </c>
      <c r="E981" s="58">
        <f t="shared" si="60"/>
        <v>11038.70003</v>
      </c>
      <c r="F981" s="11">
        <f t="shared" si="62"/>
        <v>1.8121811806290995E-4</v>
      </c>
      <c r="G981" s="11">
        <f>B981/MAX($B$2:B981)-1</f>
        <v>0</v>
      </c>
      <c r="H981" s="11">
        <f>E981/MAX($E$2:E981)-1</f>
        <v>0</v>
      </c>
      <c r="K981" s="44">
        <f t="shared" si="59"/>
        <v>-6.9417847025259036E-2</v>
      </c>
    </row>
    <row r="982" spans="1:11" x14ac:dyDescent="0.25">
      <c r="A982" s="1">
        <v>41967</v>
      </c>
      <c r="B982" s="3">
        <v>70.124187000000006</v>
      </c>
      <c r="C982" s="11">
        <f t="shared" si="61"/>
        <v>9.8638306145300385E-3</v>
      </c>
      <c r="D982" s="3">
        <v>104.68</v>
      </c>
      <c r="E982" s="58">
        <f t="shared" si="60"/>
        <v>11046.8</v>
      </c>
      <c r="F982" s="11">
        <f t="shared" si="62"/>
        <v>7.3377933796424605E-4</v>
      </c>
      <c r="G982" s="11">
        <f>B982/MAX($B$2:B982)-1</f>
        <v>0</v>
      </c>
      <c r="H982" s="11">
        <f>E982/MAX($E$2:E982)-1</f>
        <v>0</v>
      </c>
      <c r="K982" s="44">
        <f t="shared" si="59"/>
        <v>-4.2321544398211765E-2</v>
      </c>
    </row>
    <row r="983" spans="1:11" x14ac:dyDescent="0.25">
      <c r="A983" s="1">
        <v>41968</v>
      </c>
      <c r="B983" s="3">
        <v>70.674066999999994</v>
      </c>
      <c r="C983" s="11">
        <f t="shared" si="61"/>
        <v>7.8415169362318227E-3</v>
      </c>
      <c r="D983" s="3">
        <v>104.839996</v>
      </c>
      <c r="E983" s="58">
        <f t="shared" si="60"/>
        <v>11048.399960000001</v>
      </c>
      <c r="F983" s="11">
        <f t="shared" si="62"/>
        <v>1.4483470326260767E-4</v>
      </c>
      <c r="G983" s="11">
        <f>B983/MAX($B$2:B983)-1</f>
        <v>0</v>
      </c>
      <c r="H983" s="11">
        <f>E983/MAX($E$2:E983)-1</f>
        <v>0</v>
      </c>
      <c r="K983" s="44">
        <f t="shared" ref="K983:K1046" si="63">CORREL(C964:C982,F964:F982)</f>
        <v>6.057613167200996E-2</v>
      </c>
    </row>
    <row r="984" spans="1:11" x14ac:dyDescent="0.25">
      <c r="A984" s="1">
        <v>41969</v>
      </c>
      <c r="B984" s="3">
        <v>70.317125000000004</v>
      </c>
      <c r="C984" s="11">
        <f t="shared" si="61"/>
        <v>-5.0505371369103389E-3</v>
      </c>
      <c r="D984" s="3">
        <v>105.519997</v>
      </c>
      <c r="E984" s="58">
        <f t="shared" si="60"/>
        <v>11055.19997</v>
      </c>
      <c r="F984" s="11">
        <f t="shared" si="62"/>
        <v>6.1547464108993198E-4</v>
      </c>
      <c r="G984" s="11">
        <f>B984/MAX($B$2:B984)-1</f>
        <v>-5.0505371369103935E-3</v>
      </c>
      <c r="H984" s="11">
        <f>E984/MAX($E$2:E984)-1</f>
        <v>0</v>
      </c>
      <c r="K984" s="44">
        <f t="shared" si="63"/>
        <v>1.2616405326748611E-3</v>
      </c>
    </row>
    <row r="985" spans="1:11" x14ac:dyDescent="0.25">
      <c r="A985" s="1">
        <v>41971</v>
      </c>
      <c r="B985" s="3">
        <v>71.387944000000005</v>
      </c>
      <c r="C985" s="11">
        <f t="shared" si="61"/>
        <v>1.5228424085882352E-2</v>
      </c>
      <c r="D985" s="3">
        <v>106.010002</v>
      </c>
      <c r="E985" s="58">
        <f t="shared" si="60"/>
        <v>11060.10002</v>
      </c>
      <c r="F985" s="11">
        <f t="shared" si="62"/>
        <v>4.4323485900727604E-4</v>
      </c>
      <c r="G985" s="11">
        <f>B985/MAX($B$2:B985)-1</f>
        <v>0</v>
      </c>
      <c r="H985" s="11">
        <f>E985/MAX($E$2:E985)-1</f>
        <v>0</v>
      </c>
      <c r="K985" s="44">
        <f t="shared" si="63"/>
        <v>-3.5238986280307395E-2</v>
      </c>
    </row>
    <row r="986" spans="1:11" x14ac:dyDescent="0.25">
      <c r="A986" s="1">
        <v>41974</v>
      </c>
      <c r="B986" s="3">
        <v>70.452181999999993</v>
      </c>
      <c r="C986" s="11">
        <f t="shared" si="61"/>
        <v>-1.310812369102563E-2</v>
      </c>
      <c r="D986" s="3">
        <v>104.80999799999999</v>
      </c>
      <c r="E986" s="58">
        <f t="shared" si="60"/>
        <v>11048.099979999999</v>
      </c>
      <c r="F986" s="11">
        <f t="shared" si="62"/>
        <v>-1.0849847630944669E-3</v>
      </c>
      <c r="G986" s="11">
        <f>B986/MAX($B$2:B986)-1</f>
        <v>-1.3108123691025653E-2</v>
      </c>
      <c r="H986" s="11">
        <f>E986/MAX($E$2:E986)-1</f>
        <v>-1.0849847630944875E-3</v>
      </c>
      <c r="K986" s="44">
        <f t="shared" si="63"/>
        <v>-1.9419864248787604E-2</v>
      </c>
    </row>
    <row r="987" spans="1:11" x14ac:dyDescent="0.25">
      <c r="A987" s="1">
        <v>41975</v>
      </c>
      <c r="B987" s="3">
        <v>70.992412999999999</v>
      </c>
      <c r="C987" s="11">
        <f t="shared" si="61"/>
        <v>7.6680520697003495E-3</v>
      </c>
      <c r="D987" s="3">
        <v>105.230003</v>
      </c>
      <c r="E987" s="58">
        <f t="shared" si="60"/>
        <v>11052.30003</v>
      </c>
      <c r="F987" s="11">
        <f t="shared" si="62"/>
        <v>3.8016039025755483E-4</v>
      </c>
      <c r="G987" s="11">
        <f>B987/MAX($B$2:B987)-1</f>
        <v>-5.5405853963241825E-3</v>
      </c>
      <c r="H987" s="11">
        <f>E987/MAX($E$2:E987)-1</f>
        <v>-7.0523684106782447E-4</v>
      </c>
      <c r="K987" s="44">
        <f t="shared" si="63"/>
        <v>0.24909974273950766</v>
      </c>
    </row>
    <row r="988" spans="1:11" x14ac:dyDescent="0.25">
      <c r="A988" s="1">
        <v>41976</v>
      </c>
      <c r="B988" s="3">
        <v>69.844423000000006</v>
      </c>
      <c r="C988" s="11">
        <f t="shared" si="61"/>
        <v>-1.617060121621719E-2</v>
      </c>
      <c r="D988" s="3">
        <v>105.41999800000001</v>
      </c>
      <c r="E988" s="58">
        <f t="shared" si="60"/>
        <v>11054.199979999999</v>
      </c>
      <c r="F988" s="11">
        <f t="shared" si="62"/>
        <v>1.7190539479039824E-4</v>
      </c>
      <c r="G988" s="11">
        <f>B988/MAX($B$2:B988)-1</f>
        <v>-2.1621592015592994E-2</v>
      </c>
      <c r="H988" s="11">
        <f>E988/MAX($E$2:E988)-1</f>
        <v>-5.3345268029503234E-4</v>
      </c>
      <c r="K988" s="44">
        <f t="shared" si="63"/>
        <v>0.33392450227737203</v>
      </c>
    </row>
    <row r="989" spans="1:11" x14ac:dyDescent="0.25">
      <c r="A989" s="1">
        <v>41977</v>
      </c>
      <c r="B989" s="3">
        <v>69.574307000000005</v>
      </c>
      <c r="C989" s="11">
        <f t="shared" si="61"/>
        <v>-3.8673953967663468E-3</v>
      </c>
      <c r="D989" s="3">
        <v>105.370003</v>
      </c>
      <c r="E989" s="58">
        <f t="shared" si="60"/>
        <v>11053.70003</v>
      </c>
      <c r="F989" s="11">
        <f t="shared" si="62"/>
        <v>-4.5227153561902918E-5</v>
      </c>
      <c r="G989" s="11">
        <f>B989/MAX($B$2:B989)-1</f>
        <v>-2.54053681669274E-2</v>
      </c>
      <c r="H989" s="11">
        <f>E989/MAX($E$2:E989)-1</f>
        <v>-5.7865570731063798E-4</v>
      </c>
      <c r="K989" s="44">
        <f t="shared" si="63"/>
        <v>0.29835557319657047</v>
      </c>
    </row>
    <row r="990" spans="1:11" x14ac:dyDescent="0.25">
      <c r="A990" s="1">
        <v>41978</v>
      </c>
      <c r="B990" s="3">
        <v>69.400660999999999</v>
      </c>
      <c r="C990" s="11">
        <f t="shared" si="61"/>
        <v>-2.4958351363816682E-3</v>
      </c>
      <c r="D990" s="3">
        <v>105.379997</v>
      </c>
      <c r="E990" s="58">
        <f t="shared" si="60"/>
        <v>11053.79997</v>
      </c>
      <c r="F990" s="11">
        <f t="shared" si="62"/>
        <v>9.0413164577309903E-6</v>
      </c>
      <c r="G990" s="11">
        <f>B990/MAX($B$2:B990)-1</f>
        <v>-2.7837795692785439E-2</v>
      </c>
      <c r="H990" s="11">
        <f>E990/MAX($E$2:E990)-1</f>
        <v>-5.6961962266233179E-4</v>
      </c>
      <c r="K990" s="44">
        <f t="shared" si="63"/>
        <v>0.3083087383854371</v>
      </c>
    </row>
    <row r="991" spans="1:11" x14ac:dyDescent="0.25">
      <c r="A991" s="1">
        <v>41981</v>
      </c>
      <c r="B991" s="3">
        <v>69.227013999999997</v>
      </c>
      <c r="C991" s="11">
        <f t="shared" si="61"/>
        <v>-2.5020943244330562E-3</v>
      </c>
      <c r="D991" s="3">
        <v>104.629997</v>
      </c>
      <c r="E991" s="58">
        <f t="shared" si="60"/>
        <v>11046.29997</v>
      </c>
      <c r="F991" s="11">
        <f t="shared" si="62"/>
        <v>-6.784997033015787E-4</v>
      </c>
      <c r="G991" s="11">
        <f>B991/MAX($B$2:B991)-1</f>
        <v>-3.0270237226610819E-2</v>
      </c>
      <c r="H991" s="11">
        <f>E991/MAX($E$2:E991)-1</f>
        <v>-1.2477328392189735E-3</v>
      </c>
      <c r="K991" s="44">
        <f t="shared" si="63"/>
        <v>0.31311361301952367</v>
      </c>
    </row>
    <row r="992" spans="1:11" x14ac:dyDescent="0.25">
      <c r="A992" s="1">
        <v>41982</v>
      </c>
      <c r="B992" s="3">
        <v>68.735014000000007</v>
      </c>
      <c r="C992" s="11">
        <f t="shared" si="61"/>
        <v>-7.1070521689696195E-3</v>
      </c>
      <c r="D992" s="3">
        <v>104.959999</v>
      </c>
      <c r="E992" s="58">
        <f t="shared" si="60"/>
        <v>11049.599990000001</v>
      </c>
      <c r="F992" s="11">
        <f t="shared" si="62"/>
        <v>2.9874437675628197E-4</v>
      </c>
      <c r="G992" s="11">
        <f>B992/MAX($B$2:B992)-1</f>
        <v>-3.7162157240443805E-2</v>
      </c>
      <c r="H992" s="11">
        <f>E992/MAX($E$2:E992)-1</f>
        <v>-9.4936121563204967E-4</v>
      </c>
      <c r="K992" s="44">
        <f t="shared" si="63"/>
        <v>0.31513727686222265</v>
      </c>
    </row>
    <row r="993" spans="1:11" x14ac:dyDescent="0.25">
      <c r="A993" s="1">
        <v>41983</v>
      </c>
      <c r="B993" s="3">
        <v>68.725364999999996</v>
      </c>
      <c r="C993" s="11">
        <f t="shared" si="61"/>
        <v>-1.4037969061896506E-4</v>
      </c>
      <c r="D993" s="3">
        <v>103.30999799999999</v>
      </c>
      <c r="E993" s="58">
        <f t="shared" si="60"/>
        <v>11033.099979999999</v>
      </c>
      <c r="F993" s="11">
        <f t="shared" si="62"/>
        <v>-1.4932676309490154E-3</v>
      </c>
      <c r="G993" s="11">
        <f>B993/MAX($B$2:B993)-1</f>
        <v>-3.7297320118926613E-2</v>
      </c>
      <c r="H993" s="11">
        <f>E993/MAX($E$2:E993)-1</f>
        <v>-2.4412111962076599E-3</v>
      </c>
      <c r="K993" s="44">
        <f t="shared" si="63"/>
        <v>0.32838357443322636</v>
      </c>
    </row>
    <row r="994" spans="1:11" x14ac:dyDescent="0.25">
      <c r="A994" s="1">
        <v>41984</v>
      </c>
      <c r="B994" s="3">
        <v>68.919422999999995</v>
      </c>
      <c r="C994" s="11">
        <f t="shared" si="61"/>
        <v>2.8236736174482055E-3</v>
      </c>
      <c r="D994" s="3">
        <v>103.800003</v>
      </c>
      <c r="E994" s="58">
        <f t="shared" si="60"/>
        <v>11038.000029999999</v>
      </c>
      <c r="F994" s="11">
        <f t="shared" si="62"/>
        <v>4.4412268617910163E-4</v>
      </c>
      <c r="G994" s="11">
        <f>B994/MAX($B$2:B994)-1</f>
        <v>-3.4578961960299748E-2</v>
      </c>
      <c r="H994" s="11">
        <f>E994/MAX($E$2:E994)-1</f>
        <v>-1.9981727073026256E-3</v>
      </c>
      <c r="K994" s="44">
        <f t="shared" si="63"/>
        <v>0.27861608200970372</v>
      </c>
    </row>
    <row r="995" spans="1:11" x14ac:dyDescent="0.25">
      <c r="A995" s="1">
        <v>41985</v>
      </c>
      <c r="B995" s="3">
        <v>68.123788000000005</v>
      </c>
      <c r="C995" s="11">
        <f t="shared" si="61"/>
        <v>-1.1544423405866155E-2</v>
      </c>
      <c r="D995" s="3">
        <v>102.66999800000001</v>
      </c>
      <c r="E995" s="58">
        <f t="shared" si="60"/>
        <v>11026.699979999999</v>
      </c>
      <c r="F995" s="11">
        <f t="shared" si="62"/>
        <v>-1.0237407111150214E-3</v>
      </c>
      <c r="G995" s="11">
        <f>B995/MAX($B$2:B995)-1</f>
        <v>-4.5724191188360908E-2</v>
      </c>
      <c r="H995" s="11">
        <f>E995/MAX($E$2:E995)-1</f>
        <v>-3.0198678076692742E-3</v>
      </c>
      <c r="K995" s="44">
        <f t="shared" si="63"/>
        <v>0.28687102638958339</v>
      </c>
    </row>
    <row r="996" spans="1:11" x14ac:dyDescent="0.25">
      <c r="A996" s="1">
        <v>41988</v>
      </c>
      <c r="B996" s="3">
        <v>67.832706999999999</v>
      </c>
      <c r="C996" s="11">
        <f t="shared" si="61"/>
        <v>-4.2728246409316738E-3</v>
      </c>
      <c r="D996" s="3">
        <v>101.610001</v>
      </c>
      <c r="E996" s="58">
        <f t="shared" si="60"/>
        <v>11016.10001</v>
      </c>
      <c r="F996" s="11">
        <f t="shared" si="62"/>
        <v>-9.6130030011021511E-4</v>
      </c>
      <c r="G996" s="11">
        <f>B996/MAX($B$2:B996)-1</f>
        <v>-4.9801644378496213E-2</v>
      </c>
      <c r="H996" s="11">
        <f>E996/MAX($E$2:E996)-1</f>
        <v>-3.9782651079497411E-3</v>
      </c>
      <c r="K996" s="44">
        <f t="shared" si="63"/>
        <v>0.41285061839473802</v>
      </c>
    </row>
    <row r="997" spans="1:11" x14ac:dyDescent="0.25">
      <c r="A997" s="1">
        <v>41989</v>
      </c>
      <c r="B997" s="3">
        <v>67.813297000000006</v>
      </c>
      <c r="C997" s="11">
        <f t="shared" si="61"/>
        <v>-2.8614514823938086E-4</v>
      </c>
      <c r="D997" s="3">
        <v>99.980002999999996</v>
      </c>
      <c r="E997" s="58">
        <f t="shared" si="60"/>
        <v>10999.80003</v>
      </c>
      <c r="F997" s="11">
        <f t="shared" si="62"/>
        <v>-1.4796506917333059E-3</v>
      </c>
      <c r="G997" s="11">
        <f>B997/MAX($B$2:B997)-1</f>
        <v>-5.0073539027822411E-2</v>
      </c>
      <c r="H997" s="11">
        <f>E997/MAX($E$2:E997)-1</f>
        <v>-5.4520293569640943E-3</v>
      </c>
      <c r="K997" s="44">
        <f t="shared" si="63"/>
        <v>0.46394882641780777</v>
      </c>
    </row>
    <row r="998" spans="1:11" x14ac:dyDescent="0.25">
      <c r="A998" s="1">
        <v>41990</v>
      </c>
      <c r="B998" s="3">
        <v>68.414877000000004</v>
      </c>
      <c r="C998" s="11">
        <f t="shared" si="61"/>
        <v>8.8711215442009612E-3</v>
      </c>
      <c r="D998" s="3">
        <v>101.800003</v>
      </c>
      <c r="E998" s="58">
        <f t="shared" si="60"/>
        <v>11018.000029999999</v>
      </c>
      <c r="F998" s="11">
        <f t="shared" si="62"/>
        <v>1.6545755332243897E-3</v>
      </c>
      <c r="G998" s="11">
        <f>B998/MAX($B$2:B998)-1</f>
        <v>-4.1646625934485537E-2</v>
      </c>
      <c r="H998" s="11">
        <f>E998/MAX($E$2:E998)-1</f>
        <v>-3.8064746181202258E-3</v>
      </c>
      <c r="K998" s="44">
        <f t="shared" si="63"/>
        <v>0.41528659728581446</v>
      </c>
    </row>
    <row r="999" spans="1:11" x14ac:dyDescent="0.25">
      <c r="A999" s="1">
        <v>41991</v>
      </c>
      <c r="B999" s="3">
        <v>70.161388000000002</v>
      </c>
      <c r="C999" s="11">
        <f t="shared" si="61"/>
        <v>2.552823415877804E-2</v>
      </c>
      <c r="D999" s="3">
        <v>104.25</v>
      </c>
      <c r="E999" s="58">
        <f t="shared" si="60"/>
        <v>11042.5</v>
      </c>
      <c r="F999" s="11">
        <f t="shared" si="62"/>
        <v>2.2236313244955366E-3</v>
      </c>
      <c r="G999" s="11">
        <f>B999/MAX($B$2:B999)-1</f>
        <v>-1.7181556594486058E-2</v>
      </c>
      <c r="H999" s="11">
        <f>E999/MAX($E$2:E999)-1</f>
        <v>-1.5913074898213919E-3</v>
      </c>
      <c r="K999" s="44">
        <f t="shared" si="63"/>
        <v>0.48934486829644974</v>
      </c>
    </row>
    <row r="1000" spans="1:11" x14ac:dyDescent="0.25">
      <c r="A1000" s="1">
        <v>41992</v>
      </c>
      <c r="B1000" s="3">
        <v>69.530708000000004</v>
      </c>
      <c r="C1000" s="11">
        <f t="shared" si="61"/>
        <v>-8.9889897845236207E-3</v>
      </c>
      <c r="D1000" s="3">
        <v>104.32</v>
      </c>
      <c r="E1000" s="58">
        <f t="shared" si="60"/>
        <v>11043.2</v>
      </c>
      <c r="F1000" s="11">
        <f t="shared" si="62"/>
        <v>6.3391442155374925E-5</v>
      </c>
      <c r="G1000" s="11">
        <f>B1000/MAX($B$2:B1000)-1</f>
        <v>-2.6016101542299608E-2</v>
      </c>
      <c r="H1000" s="11">
        <f>E1000/MAX($E$2:E1000)-1</f>
        <v>-1.5280169229426876E-3</v>
      </c>
      <c r="K1000" s="44">
        <f t="shared" si="63"/>
        <v>0.64088263462989725</v>
      </c>
    </row>
    <row r="1001" spans="1:11" x14ac:dyDescent="0.25">
      <c r="A1001" s="1">
        <v>41995</v>
      </c>
      <c r="B1001" s="3">
        <v>70.598021000000003</v>
      </c>
      <c r="C1001" s="11">
        <f t="shared" si="61"/>
        <v>1.5350239206538765E-2</v>
      </c>
      <c r="D1001" s="3">
        <v>104.58000199999999</v>
      </c>
      <c r="E1001" s="58">
        <f t="shared" si="60"/>
        <v>11045.800020000001</v>
      </c>
      <c r="F1001" s="11">
        <f t="shared" si="62"/>
        <v>2.3544081425672437E-4</v>
      </c>
      <c r="G1001" s="11">
        <f>B1001/MAX($B$2:B1001)-1</f>
        <v>-1.1065215717656729E-2</v>
      </c>
      <c r="H1001" s="11">
        <f>E1001/MAX($E$2:E1001)-1</f>
        <v>-1.2929358662345791E-3</v>
      </c>
      <c r="K1001" s="44">
        <f t="shared" si="63"/>
        <v>0.62353581337196451</v>
      </c>
    </row>
    <row r="1002" spans="1:11" x14ac:dyDescent="0.25">
      <c r="A1002" s="1">
        <v>41996</v>
      </c>
      <c r="B1002" s="3">
        <v>71.267512999999994</v>
      </c>
      <c r="C1002" s="11">
        <f t="shared" si="61"/>
        <v>9.4831553422721447E-3</v>
      </c>
      <c r="D1002" s="3">
        <v>104.209999</v>
      </c>
      <c r="E1002" s="58">
        <f t="shared" si="60"/>
        <v>11042.099990000001</v>
      </c>
      <c r="F1002" s="11">
        <f t="shared" si="62"/>
        <v>-3.3497166283116988E-4</v>
      </c>
      <c r="G1002" s="11">
        <f>B1002/MAX($B$2:B1002)-1</f>
        <v>-1.6869935349309584E-3</v>
      </c>
      <c r="H1002" s="11">
        <f>E1002/MAX($E$2:E1002)-1</f>
        <v>-1.6274744321886914E-3</v>
      </c>
      <c r="K1002" s="44">
        <f t="shared" si="63"/>
        <v>0.59258935033939775</v>
      </c>
    </row>
    <row r="1003" spans="1:11" x14ac:dyDescent="0.25">
      <c r="A1003" s="1">
        <v>41997</v>
      </c>
      <c r="B1003" s="3">
        <v>71.296627999999998</v>
      </c>
      <c r="C1003" s="11">
        <f t="shared" si="61"/>
        <v>4.0853116342090464E-4</v>
      </c>
      <c r="D1003" s="3">
        <v>104.300003</v>
      </c>
      <c r="E1003" s="58">
        <f t="shared" si="60"/>
        <v>11043.000029999999</v>
      </c>
      <c r="F1003" s="11">
        <f t="shared" si="62"/>
        <v>8.150985780003117E-5</v>
      </c>
      <c r="G1003" s="11">
        <f>B1003/MAX($B$2:B1003)-1</f>
        <v>-1.2791515609414938E-3</v>
      </c>
      <c r="H1003" s="11">
        <f>E1003/MAX($E$2:E1003)-1</f>
        <v>-1.5460972295981978E-3</v>
      </c>
      <c r="K1003" s="44">
        <f t="shared" si="63"/>
        <v>0.56601148244755017</v>
      </c>
    </row>
    <row r="1004" spans="1:11" x14ac:dyDescent="0.25">
      <c r="A1004" s="1">
        <v>41999</v>
      </c>
      <c r="B1004" s="3">
        <v>70.937619999999995</v>
      </c>
      <c r="C1004" s="11">
        <f t="shared" si="61"/>
        <v>-5.0354134560193073E-3</v>
      </c>
      <c r="D1004" s="3">
        <v>105.040001</v>
      </c>
      <c r="E1004" s="58">
        <f t="shared" si="60"/>
        <v>11050.400009999999</v>
      </c>
      <c r="F1004" s="11">
        <f t="shared" si="62"/>
        <v>6.701059476498201E-4</v>
      </c>
      <c r="G1004" s="11">
        <f>B1004/MAX($B$2:B1004)-1</f>
        <v>-6.3081239599785954E-3</v>
      </c>
      <c r="H1004" s="11">
        <f>E1004/MAX($E$2:E1004)-1</f>
        <v>-8.770273308975618E-4</v>
      </c>
      <c r="K1004" s="44">
        <f t="shared" si="63"/>
        <v>0.59764023403398758</v>
      </c>
    </row>
    <row r="1005" spans="1:11" x14ac:dyDescent="0.25">
      <c r="A1005" s="1">
        <v>42002</v>
      </c>
      <c r="B1005" s="3">
        <v>70.743565000000004</v>
      </c>
      <c r="C1005" s="11">
        <f t="shared" si="61"/>
        <v>-2.7355724649345673E-3</v>
      </c>
      <c r="D1005" s="3">
        <v>105.019997</v>
      </c>
      <c r="E1005" s="58">
        <f t="shared" si="60"/>
        <v>11050.19997</v>
      </c>
      <c r="F1005" s="11">
        <f t="shared" si="62"/>
        <v>-1.8102512109850505E-5</v>
      </c>
      <c r="G1005" s="11">
        <f>B1005/MAX($B$2:B1005)-1</f>
        <v>-9.0264400947028811E-3</v>
      </c>
      <c r="H1005" s="11">
        <f>E1005/MAX($E$2:E1005)-1</f>
        <v>-8.9511396660946208E-4</v>
      </c>
      <c r="K1005" s="44">
        <f t="shared" si="63"/>
        <v>0.55965078388720257</v>
      </c>
    </row>
    <row r="1006" spans="1:11" x14ac:dyDescent="0.25">
      <c r="A1006" s="1">
        <v>42003</v>
      </c>
      <c r="B1006" s="3">
        <v>70.539799000000002</v>
      </c>
      <c r="C1006" s="11">
        <f t="shared" si="61"/>
        <v>-2.8803467848984095E-3</v>
      </c>
      <c r="D1006" s="3">
        <v>104.32</v>
      </c>
      <c r="E1006" s="58">
        <f t="shared" si="60"/>
        <v>11043.2</v>
      </c>
      <c r="F1006" s="11">
        <f t="shared" si="62"/>
        <v>-6.3346998416345755E-4</v>
      </c>
      <c r="G1006" s="11">
        <f>B1006/MAX($B$2:B1006)-1</f>
        <v>-1.1880787601895371E-2</v>
      </c>
      <c r="H1006" s="11">
        <f>E1006/MAX($E$2:E1006)-1</f>
        <v>-1.5280169229426876E-3</v>
      </c>
      <c r="K1006" s="44">
        <f t="shared" si="63"/>
        <v>0.5215094372828315</v>
      </c>
    </row>
    <row r="1007" spans="1:11" x14ac:dyDescent="0.25">
      <c r="A1007" s="1">
        <v>42004</v>
      </c>
      <c r="B1007" s="3">
        <v>69.550110000000004</v>
      </c>
      <c r="C1007" s="11">
        <f t="shared" si="61"/>
        <v>-1.4030221435703247E-2</v>
      </c>
      <c r="D1007" s="3">
        <v>103.25</v>
      </c>
      <c r="E1007" s="58">
        <f t="shared" si="60"/>
        <v>11032.5</v>
      </c>
      <c r="F1007" s="11">
        <f t="shared" si="62"/>
        <v>-9.6892205157931817E-4</v>
      </c>
      <c r="G1007" s="11">
        <f>B1007/MAX($B$2:B1007)-1</f>
        <v>-2.5744318956713474E-2</v>
      </c>
      <c r="H1007" s="11">
        <f>E1007/MAX($E$2:E1007)-1</f>
        <v>-2.4954584452302475E-3</v>
      </c>
      <c r="K1007" s="44">
        <f t="shared" si="63"/>
        <v>0.51776896741874767</v>
      </c>
    </row>
    <row r="1008" spans="1:11" x14ac:dyDescent="0.25">
      <c r="A1008" s="1">
        <v>42006</v>
      </c>
      <c r="B1008" s="3">
        <v>69.472485000000006</v>
      </c>
      <c r="C1008" s="11">
        <f t="shared" si="61"/>
        <v>-1.116101757423498E-3</v>
      </c>
      <c r="D1008" s="3">
        <v>102.94000200000001</v>
      </c>
      <c r="E1008" s="58">
        <f t="shared" si="60"/>
        <v>11029.400020000001</v>
      </c>
      <c r="F1008" s="11">
        <f t="shared" si="62"/>
        <v>-2.8098617720363018E-4</v>
      </c>
      <c r="G1008" s="11">
        <f>B1008/MAX($B$2:B1008)-1</f>
        <v>-2.6831687434505702E-2</v>
      </c>
      <c r="H1008" s="11">
        <f>E1008/MAX($E$2:E1008)-1</f>
        <v>-2.775743433104938E-3</v>
      </c>
      <c r="K1008" s="44">
        <f t="shared" si="63"/>
        <v>0.61537635907994059</v>
      </c>
    </row>
    <row r="1009" spans="1:11" x14ac:dyDescent="0.25">
      <c r="A1009" s="1">
        <v>42009</v>
      </c>
      <c r="B1009" s="3">
        <v>69.259021000000004</v>
      </c>
      <c r="C1009" s="11">
        <f t="shared" si="61"/>
        <v>-3.0726409167600938E-3</v>
      </c>
      <c r="D1009" s="3">
        <v>101.43</v>
      </c>
      <c r="E1009" s="58">
        <f t="shared" si="60"/>
        <v>11014.3</v>
      </c>
      <c r="F1009" s="11">
        <f t="shared" si="62"/>
        <v>-1.3690699378588389E-3</v>
      </c>
      <c r="G1009" s="11">
        <f>B1009/MAX($B$2:B1009)-1</f>
        <v>-2.9821884210588845E-2</v>
      </c>
      <c r="H1009" s="11">
        <f>E1009/MAX($E$2:E1009)-1</f>
        <v>-4.141013184074338E-3</v>
      </c>
      <c r="K1009" s="44">
        <f t="shared" si="63"/>
        <v>0.61996138109200161</v>
      </c>
    </row>
    <row r="1010" spans="1:11" x14ac:dyDescent="0.25">
      <c r="A1010" s="1">
        <v>42010</v>
      </c>
      <c r="B1010" s="3">
        <v>69.356055999999995</v>
      </c>
      <c r="C1010" s="11">
        <f t="shared" si="61"/>
        <v>1.4010449266961354E-3</v>
      </c>
      <c r="D1010" s="3">
        <v>100.07</v>
      </c>
      <c r="E1010" s="58">
        <f t="shared" si="60"/>
        <v>11000.7</v>
      </c>
      <c r="F1010" s="11">
        <f t="shared" si="62"/>
        <v>-1.2347584503780127E-3</v>
      </c>
      <c r="G1010" s="11">
        <f>B1010/MAX($B$2:B1010)-1</f>
        <v>-2.8462621083470419E-2</v>
      </c>
      <c r="H1010" s="11">
        <f>E1010/MAX($E$2:E1010)-1</f>
        <v>-5.3706584834302129E-3</v>
      </c>
      <c r="K1010" s="44">
        <f t="shared" si="63"/>
        <v>0.6178050293325501</v>
      </c>
    </row>
    <row r="1011" spans="1:11" x14ac:dyDescent="0.25">
      <c r="A1011" s="1">
        <v>42011</v>
      </c>
      <c r="B1011" s="3">
        <v>70.365146999999993</v>
      </c>
      <c r="C1011" s="11">
        <f t="shared" si="61"/>
        <v>1.4549428819885577E-2</v>
      </c>
      <c r="D1011" s="3">
        <v>101.360001</v>
      </c>
      <c r="E1011" s="58">
        <f t="shared" si="60"/>
        <v>11013.60001</v>
      </c>
      <c r="F1011" s="11">
        <f t="shared" si="62"/>
        <v>1.1726535584098633E-3</v>
      </c>
      <c r="G1011" s="11">
        <f>B1011/MAX($B$2:B1011)-1</f>
        <v>-1.4327307143066181E-2</v>
      </c>
      <c r="H1011" s="11">
        <f>E1011/MAX($E$2:E1011)-1</f>
        <v>-4.204302846801955E-3</v>
      </c>
      <c r="K1011" s="44">
        <f t="shared" si="63"/>
        <v>0.58975691959493215</v>
      </c>
    </row>
    <row r="1012" spans="1:11" x14ac:dyDescent="0.25">
      <c r="A1012" s="1">
        <v>42012</v>
      </c>
      <c r="B1012" s="3">
        <v>71.995227999999997</v>
      </c>
      <c r="C1012" s="11">
        <f t="shared" si="61"/>
        <v>2.3166028488507306E-2</v>
      </c>
      <c r="D1012" s="3">
        <v>103.300003</v>
      </c>
      <c r="E1012" s="58">
        <f t="shared" si="60"/>
        <v>11033.000029999999</v>
      </c>
      <c r="F1012" s="11">
        <f t="shared" si="62"/>
        <v>1.7614603746626469E-3</v>
      </c>
      <c r="G1012" s="11">
        <f>B1012/MAX($B$2:B1012)-1</f>
        <v>0</v>
      </c>
      <c r="H1012" s="11">
        <f>E1012/MAX($E$2:E1012)-1</f>
        <v>-2.4502481850069424E-3</v>
      </c>
      <c r="K1012" s="44">
        <f t="shared" si="63"/>
        <v>0.66504226091697405</v>
      </c>
    </row>
    <row r="1013" spans="1:11" x14ac:dyDescent="0.25">
      <c r="A1013" s="1">
        <v>42013</v>
      </c>
      <c r="B1013" s="3">
        <v>71.655629000000005</v>
      </c>
      <c r="C1013" s="11">
        <f t="shared" si="61"/>
        <v>-4.7169654077627568E-3</v>
      </c>
      <c r="D1013" s="3">
        <v>102.620003</v>
      </c>
      <c r="E1013" s="58">
        <f t="shared" si="60"/>
        <v>11026.20003</v>
      </c>
      <c r="F1013" s="11">
        <f t="shared" si="62"/>
        <v>-6.163328180467043E-4</v>
      </c>
      <c r="G1013" s="11">
        <f>B1013/MAX($B$2:B1013)-1</f>
        <v>-4.7169654077627854E-3</v>
      </c>
      <c r="H1013" s="11">
        <f>E1013/MAX($E$2:E1013)-1</f>
        <v>-3.0650708346848798E-3</v>
      </c>
      <c r="K1013" s="44">
        <f t="shared" si="63"/>
        <v>0.73959185849962072</v>
      </c>
    </row>
    <row r="1014" spans="1:11" x14ac:dyDescent="0.25">
      <c r="A1014" s="1">
        <v>42016</v>
      </c>
      <c r="B1014" s="3">
        <v>71.054057</v>
      </c>
      <c r="C1014" s="11">
        <f t="shared" si="61"/>
        <v>-8.3953209035399629E-3</v>
      </c>
      <c r="D1014" s="3">
        <v>101.550003</v>
      </c>
      <c r="E1014" s="58">
        <f t="shared" si="60"/>
        <v>11015.500029999999</v>
      </c>
      <c r="F1014" s="11">
        <f t="shared" si="62"/>
        <v>-9.7041591580855147E-4</v>
      </c>
      <c r="G1014" s="11">
        <f>B1014/MAX($B$2:B1014)-1</f>
        <v>-1.307268587301369E-2</v>
      </c>
      <c r="H1014" s="11">
        <f>E1014/MAX($E$2:E1014)-1</f>
        <v>-4.0325123569724397E-3</v>
      </c>
      <c r="K1014" s="44">
        <f t="shared" si="63"/>
        <v>0.74688977103945242</v>
      </c>
    </row>
    <row r="1015" spans="1:11" x14ac:dyDescent="0.25">
      <c r="A1015" s="1">
        <v>42017</v>
      </c>
      <c r="B1015" s="3">
        <v>71.597414000000001</v>
      </c>
      <c r="C1015" s="11">
        <f t="shared" si="61"/>
        <v>7.6470932546469561E-3</v>
      </c>
      <c r="D1015" s="3">
        <v>101.519997</v>
      </c>
      <c r="E1015" s="58">
        <f t="shared" si="60"/>
        <v>11015.19997</v>
      </c>
      <c r="F1015" s="11">
        <f t="shared" si="62"/>
        <v>-2.7239798391573849E-5</v>
      </c>
      <c r="G1015" s="11">
        <f>B1015/MAX($B$2:B1015)-1</f>
        <v>-5.5255606663263679E-3</v>
      </c>
      <c r="H1015" s="11">
        <f>E1015/MAX($E$2:E1015)-1</f>
        <v>-4.0596423105403456E-3</v>
      </c>
      <c r="K1015" s="44">
        <f t="shared" si="63"/>
        <v>0.74517964450579466</v>
      </c>
    </row>
    <row r="1016" spans="1:11" x14ac:dyDescent="0.25">
      <c r="A1016" s="1">
        <v>42018</v>
      </c>
      <c r="B1016" s="3">
        <v>72.587102999999999</v>
      </c>
      <c r="C1016" s="11">
        <f t="shared" si="61"/>
        <v>1.3822971315695822E-2</v>
      </c>
      <c r="D1016" s="3">
        <v>100.959999</v>
      </c>
      <c r="E1016" s="58">
        <f t="shared" si="60"/>
        <v>11009.599990000001</v>
      </c>
      <c r="F1016" s="11">
        <f t="shared" si="62"/>
        <v>-5.0838659445590171E-4</v>
      </c>
      <c r="G1016" s="11">
        <f>B1016/MAX($B$2:B1016)-1</f>
        <v>0</v>
      </c>
      <c r="H1016" s="11">
        <f>E1016/MAX($E$2:E1016)-1</f>
        <v>-4.56596503726725E-3</v>
      </c>
      <c r="K1016" s="44">
        <f t="shared" si="63"/>
        <v>0.73403556613971355</v>
      </c>
    </row>
    <row r="1017" spans="1:11" x14ac:dyDescent="0.25">
      <c r="A1017" s="1">
        <v>42019</v>
      </c>
      <c r="B1017" s="3">
        <v>73.266307999999995</v>
      </c>
      <c r="C1017" s="11">
        <f t="shared" si="61"/>
        <v>9.3571030104341816E-3</v>
      </c>
      <c r="D1017" s="3">
        <v>99.650002000000001</v>
      </c>
      <c r="E1017" s="58">
        <f t="shared" si="60"/>
        <v>10996.500019999999</v>
      </c>
      <c r="F1017" s="11">
        <f t="shared" si="62"/>
        <v>-1.1898679345207638E-3</v>
      </c>
      <c r="G1017" s="11">
        <f>B1017/MAX($B$2:B1017)-1</f>
        <v>0</v>
      </c>
      <c r="H1017" s="11">
        <f>E1017/MAX($E$2:E1017)-1</f>
        <v>-5.7504000764000418E-3</v>
      </c>
      <c r="K1017" s="44">
        <f t="shared" si="63"/>
        <v>0.70067652250751322</v>
      </c>
    </row>
    <row r="1018" spans="1:11" x14ac:dyDescent="0.25">
      <c r="A1018" s="1">
        <v>42020</v>
      </c>
      <c r="B1018" s="3">
        <v>74.188077000000007</v>
      </c>
      <c r="C1018" s="11">
        <f t="shared" si="61"/>
        <v>1.2581076147579483E-2</v>
      </c>
      <c r="D1018" s="3">
        <v>100.82</v>
      </c>
      <c r="E1018" s="58">
        <f t="shared" si="60"/>
        <v>11008.2</v>
      </c>
      <c r="F1018" s="11">
        <f t="shared" si="62"/>
        <v>1.0639730804093822E-3</v>
      </c>
      <c r="G1018" s="11">
        <f>B1018/MAX($B$2:B1018)-1</f>
        <v>0</v>
      </c>
      <c r="H1018" s="11">
        <f>E1018/MAX($E$2:E1018)-1</f>
        <v>-4.6925452668735712E-3</v>
      </c>
      <c r="K1018" s="44">
        <f t="shared" si="63"/>
        <v>0.65099469276073563</v>
      </c>
    </row>
    <row r="1019" spans="1:11" x14ac:dyDescent="0.25">
      <c r="A1019" s="1">
        <v>42024</v>
      </c>
      <c r="B1019" s="3">
        <v>75.488264000000001</v>
      </c>
      <c r="C1019" s="11">
        <f t="shared" si="61"/>
        <v>1.7525551983238411E-2</v>
      </c>
      <c r="D1019" s="3">
        <v>101.620003</v>
      </c>
      <c r="E1019" s="58">
        <f t="shared" si="60"/>
        <v>11016.20003</v>
      </c>
      <c r="F1019" s="11">
        <f t="shared" si="62"/>
        <v>7.2673370759972038E-4</v>
      </c>
      <c r="G1019" s="11">
        <f>B1019/MAX($B$2:B1019)-1</f>
        <v>0</v>
      </c>
      <c r="H1019" s="11">
        <f>E1019/MAX($E$2:E1019)-1</f>
        <v>-3.9692217900937354E-3</v>
      </c>
      <c r="K1019" s="44">
        <f t="shared" si="63"/>
        <v>0.55989424757910378</v>
      </c>
    </row>
    <row r="1020" spans="1:11" x14ac:dyDescent="0.25">
      <c r="A1020" s="1">
        <v>42025</v>
      </c>
      <c r="B1020" s="3">
        <v>76.400328000000002</v>
      </c>
      <c r="C1020" s="11">
        <f t="shared" si="61"/>
        <v>1.2082195982146323E-2</v>
      </c>
      <c r="D1020" s="3">
        <v>102.139999</v>
      </c>
      <c r="E1020" s="58">
        <f t="shared" si="60"/>
        <v>11021.39999</v>
      </c>
      <c r="F1020" s="11">
        <f t="shared" si="62"/>
        <v>4.7202846588107199E-4</v>
      </c>
      <c r="G1020" s="11">
        <f>B1020/MAX($B$2:B1020)-1</f>
        <v>0</v>
      </c>
      <c r="H1020" s="11">
        <f>E1020/MAX($E$2:E1020)-1</f>
        <v>-3.4990669098849958E-3</v>
      </c>
      <c r="K1020" s="44">
        <f t="shared" si="63"/>
        <v>0.63163379369431982</v>
      </c>
    </row>
    <row r="1021" spans="1:11" x14ac:dyDescent="0.25">
      <c r="A1021" s="1">
        <v>42026</v>
      </c>
      <c r="B1021" s="3">
        <v>76.982498000000007</v>
      </c>
      <c r="C1021" s="11">
        <f t="shared" si="61"/>
        <v>7.6199934639024714E-3</v>
      </c>
      <c r="D1021" s="3">
        <v>104.029999</v>
      </c>
      <c r="E1021" s="58">
        <f t="shared" si="60"/>
        <v>11040.29999</v>
      </c>
      <c r="F1021" s="11">
        <f t="shared" si="62"/>
        <v>1.7148456654461405E-3</v>
      </c>
      <c r="G1021" s="11">
        <f>B1021/MAX($B$2:B1021)-1</f>
        <v>0</v>
      </c>
      <c r="H1021" s="11">
        <f>E1021/MAX($E$2:E1021)-1</f>
        <v>-1.790221604162312E-3</v>
      </c>
      <c r="K1021" s="44">
        <f t="shared" si="63"/>
        <v>0.64154398096075549</v>
      </c>
    </row>
    <row r="1022" spans="1:11" x14ac:dyDescent="0.25">
      <c r="A1022" s="1">
        <v>42027</v>
      </c>
      <c r="B1022" s="3">
        <v>76.177166</v>
      </c>
      <c r="C1022" s="11">
        <f t="shared" si="61"/>
        <v>-1.0461234967979436E-2</v>
      </c>
      <c r="D1022" s="3">
        <v>104.260002</v>
      </c>
      <c r="E1022" s="58">
        <f t="shared" si="60"/>
        <v>11042.60002</v>
      </c>
      <c r="F1022" s="11">
        <f t="shared" si="62"/>
        <v>2.0833038976147728E-4</v>
      </c>
      <c r="G1022" s="11">
        <f>B1022/MAX($B$2:B1022)-1</f>
        <v>-1.046123496797946E-2</v>
      </c>
      <c r="H1022" s="11">
        <f>E1022/MAX($E$2:E1022)-1</f>
        <v>-1.5822641719653863E-3</v>
      </c>
      <c r="K1022" s="44">
        <f t="shared" si="63"/>
        <v>0.62819948680717563</v>
      </c>
    </row>
    <row r="1023" spans="1:11" x14ac:dyDescent="0.25">
      <c r="A1023" s="1">
        <v>42030</v>
      </c>
      <c r="B1023" s="3">
        <v>76.769041000000001</v>
      </c>
      <c r="C1023" s="11">
        <f t="shared" si="61"/>
        <v>7.7697167153737605E-3</v>
      </c>
      <c r="D1023" s="3">
        <v>104.139999</v>
      </c>
      <c r="E1023" s="58">
        <f t="shared" si="60"/>
        <v>11041.39999</v>
      </c>
      <c r="F1023" s="11">
        <f t="shared" si="62"/>
        <v>-1.0867277614207833E-4</v>
      </c>
      <c r="G1023" s="11">
        <f>B1023/MAX($B$2:B1023)-1</f>
        <v>-2.7727990847998818E-3</v>
      </c>
      <c r="H1023" s="11">
        <f>E1023/MAX($E$2:E1023)-1</f>
        <v>-1.6907649990672846E-3</v>
      </c>
      <c r="K1023" s="44">
        <f t="shared" si="63"/>
        <v>0.58129355128202287</v>
      </c>
    </row>
    <row r="1024" spans="1:11" x14ac:dyDescent="0.25">
      <c r="A1024" s="1">
        <v>42031</v>
      </c>
      <c r="B1024" s="3">
        <v>76.846659000000002</v>
      </c>
      <c r="C1024" s="11">
        <f t="shared" si="61"/>
        <v>1.0110586115046178E-3</v>
      </c>
      <c r="D1024" s="3">
        <v>101.44000200000001</v>
      </c>
      <c r="E1024" s="58">
        <f t="shared" si="60"/>
        <v>11014.400020000001</v>
      </c>
      <c r="F1024" s="11">
        <f t="shared" si="62"/>
        <v>-2.4453393613538439E-3</v>
      </c>
      <c r="G1024" s="11">
        <f>B1024/MAX($B$2:B1024)-1</f>
        <v>-1.7645439356879233E-3</v>
      </c>
      <c r="H1024" s="11">
        <f>E1024/MAX($E$2:E1024)-1</f>
        <v>-4.1319698662181104E-3</v>
      </c>
      <c r="K1024" s="44">
        <f t="shared" si="63"/>
        <v>0.63138112369851285</v>
      </c>
    </row>
    <row r="1025" spans="1:11" x14ac:dyDescent="0.25">
      <c r="A1025" s="1">
        <v>42032</v>
      </c>
      <c r="B1025" s="3">
        <v>76.128648999999996</v>
      </c>
      <c r="C1025" s="11">
        <f t="shared" si="61"/>
        <v>-9.3434120538669965E-3</v>
      </c>
      <c r="D1025" s="3">
        <v>100.91999800000001</v>
      </c>
      <c r="E1025" s="58">
        <f t="shared" si="60"/>
        <v>11009.199979999999</v>
      </c>
      <c r="F1025" s="11">
        <f t="shared" si="62"/>
        <v>-4.7211286956704663E-4</v>
      </c>
      <c r="G1025" s="11">
        <f>B1025/MAX($B$2:B1025)-1</f>
        <v>-1.1091469128476583E-2</v>
      </c>
      <c r="H1025" s="11">
        <f>E1025/MAX($E$2:E1025)-1</f>
        <v>-4.6021319796346605E-3</v>
      </c>
      <c r="K1025" s="44">
        <f t="shared" si="63"/>
        <v>0.59614317772993031</v>
      </c>
    </row>
    <row r="1026" spans="1:11" x14ac:dyDescent="0.25">
      <c r="A1026" s="1">
        <v>42033</v>
      </c>
      <c r="B1026" s="3">
        <v>76.730228999999994</v>
      </c>
      <c r="C1026" s="11">
        <f t="shared" si="61"/>
        <v>7.9021499514591205E-3</v>
      </c>
      <c r="D1026" s="3">
        <v>101.889999</v>
      </c>
      <c r="E1026" s="58">
        <f t="shared" si="60"/>
        <v>11018.89999</v>
      </c>
      <c r="F1026" s="11">
        <f t="shared" si="62"/>
        <v>8.8108218740890517E-4</v>
      </c>
      <c r="G1026" s="11">
        <f>B1026/MAX($B$2:B1026)-1</f>
        <v>-3.2769656292527261E-3</v>
      </c>
      <c r="H1026" s="11">
        <f>E1026/MAX($E$2:E1026)-1</f>
        <v>-3.7251046487372097E-3</v>
      </c>
      <c r="K1026" s="44">
        <f t="shared" si="63"/>
        <v>0.58135709098221777</v>
      </c>
    </row>
    <row r="1027" spans="1:11" x14ac:dyDescent="0.25">
      <c r="A1027" s="1">
        <v>42034</v>
      </c>
      <c r="B1027" s="3">
        <v>74.974006000000003</v>
      </c>
      <c r="C1027" s="11">
        <f t="shared" si="61"/>
        <v>-2.2888280445507229E-2</v>
      </c>
      <c r="D1027" s="3">
        <v>101.099998</v>
      </c>
      <c r="E1027" s="58">
        <f t="shared" ref="E1027:E1090" si="64">10000+(10*D1027)</f>
        <v>11010.999980000001</v>
      </c>
      <c r="F1027" s="11">
        <f t="shared" si="62"/>
        <v>-7.1695087596483251E-4</v>
      </c>
      <c r="G1027" s="11">
        <f>B1027/MAX($B$2:B1027)-1</f>
        <v>-2.6090241966427286E-2</v>
      </c>
      <c r="H1027" s="11">
        <f>E1027/MAX($E$2:E1027)-1</f>
        <v>-4.4393848076610398E-3</v>
      </c>
      <c r="K1027" s="44">
        <f t="shared" si="63"/>
        <v>0.56857859932612898</v>
      </c>
    </row>
    <row r="1028" spans="1:11" x14ac:dyDescent="0.25">
      <c r="A1028" s="1">
        <v>42037</v>
      </c>
      <c r="B1028" s="3">
        <v>76.167461000000003</v>
      </c>
      <c r="C1028" s="11">
        <f t="shared" ref="C1028:C1091" si="65">(B1028-B1027)/B1027</f>
        <v>1.5918250386674018E-2</v>
      </c>
      <c r="D1028" s="3">
        <v>101.980003</v>
      </c>
      <c r="E1028" s="58">
        <f t="shared" si="64"/>
        <v>11019.80003</v>
      </c>
      <c r="F1028" s="11">
        <f t="shared" ref="F1028:F1091" si="66">(E1028-E1027)/E1027</f>
        <v>7.9920534156606438E-4</v>
      </c>
      <c r="G1028" s="11">
        <f>B1028/MAX($B$2:B1028)-1</f>
        <v>-1.0587302584023739E-2</v>
      </c>
      <c r="H1028" s="11">
        <f>E1028/MAX($E$2:E1028)-1</f>
        <v>-3.6437274461464941E-3</v>
      </c>
      <c r="K1028" s="44">
        <f t="shared" si="63"/>
        <v>0.54074750565393148</v>
      </c>
    </row>
    <row r="1029" spans="1:11" x14ac:dyDescent="0.25">
      <c r="A1029" s="1">
        <v>42038</v>
      </c>
      <c r="B1029" s="3">
        <v>75.507666</v>
      </c>
      <c r="C1029" s="11">
        <f t="shared" si="65"/>
        <v>-8.6624260719416982E-3</v>
      </c>
      <c r="D1029" s="3">
        <v>102.959999</v>
      </c>
      <c r="E1029" s="58">
        <f t="shared" si="64"/>
        <v>11029.599990000001</v>
      </c>
      <c r="F1029" s="11">
        <f t="shared" si="66"/>
        <v>8.8930470365352742E-4</v>
      </c>
      <c r="G1029" s="11">
        <f>B1029/MAX($B$2:B1029)-1</f>
        <v>-1.9158016930030053E-2</v>
      </c>
      <c r="H1029" s="11">
        <f>E1029/MAX($E$2:E1029)-1</f>
        <v>-2.7576631264496498E-3</v>
      </c>
      <c r="K1029" s="44">
        <f t="shared" si="63"/>
        <v>0.54257890471115611</v>
      </c>
    </row>
    <row r="1030" spans="1:11" x14ac:dyDescent="0.25">
      <c r="A1030" s="1">
        <v>42039</v>
      </c>
      <c r="B1030" s="3">
        <v>76.313006000000001</v>
      </c>
      <c r="C1030" s="11">
        <f t="shared" si="65"/>
        <v>1.0665672012693401E-2</v>
      </c>
      <c r="D1030" s="3">
        <v>102.870003</v>
      </c>
      <c r="E1030" s="58">
        <f t="shared" si="64"/>
        <v>11028.70003</v>
      </c>
      <c r="F1030" s="11">
        <f t="shared" si="66"/>
        <v>-8.1594980853031519E-5</v>
      </c>
      <c r="G1030" s="11">
        <f>B1030/MAX($B$2:B1030)-1</f>
        <v>-8.6966780423259893E-3</v>
      </c>
      <c r="H1030" s="11">
        <f>E1030/MAX($E$2:E1030)-1</f>
        <v>-2.8390330958326659E-3</v>
      </c>
      <c r="K1030" s="44">
        <f t="shared" si="63"/>
        <v>0.47258398266809382</v>
      </c>
    </row>
    <row r="1031" spans="1:11" x14ac:dyDescent="0.25">
      <c r="A1031" s="1">
        <v>42040</v>
      </c>
      <c r="B1031" s="3">
        <v>75.061335999999997</v>
      </c>
      <c r="C1031" s="11">
        <f t="shared" si="65"/>
        <v>-1.6401791327680163E-2</v>
      </c>
      <c r="D1031" s="3">
        <v>103.760002</v>
      </c>
      <c r="E1031" s="58">
        <f t="shared" si="64"/>
        <v>11037.60002</v>
      </c>
      <c r="F1031" s="11">
        <f t="shared" si="66"/>
        <v>8.0698450187151284E-4</v>
      </c>
      <c r="G1031" s="11">
        <f>B1031/MAX($B$2:B1031)-1</f>
        <v>-2.4955828271511882E-2</v>
      </c>
      <c r="H1031" s="11">
        <f>E1031/MAX($E$2:E1031)-1</f>
        <v>-2.0343396496698141E-3</v>
      </c>
      <c r="K1031" s="44">
        <f t="shared" si="63"/>
        <v>0.438544163005056</v>
      </c>
    </row>
    <row r="1032" spans="1:11" x14ac:dyDescent="0.25">
      <c r="A1032" s="1">
        <v>42041</v>
      </c>
      <c r="B1032" s="3">
        <v>75.672612999999998</v>
      </c>
      <c r="C1032" s="11">
        <f t="shared" si="65"/>
        <v>8.1436999735789561E-3</v>
      </c>
      <c r="D1032" s="3">
        <v>103.129997</v>
      </c>
      <c r="E1032" s="58">
        <f t="shared" si="64"/>
        <v>11031.29997</v>
      </c>
      <c r="F1032" s="11">
        <f t="shared" si="66"/>
        <v>-5.7078078464378235E-4</v>
      </c>
      <c r="G1032" s="11">
        <f>B1032/MAX($B$2:B1032)-1</f>
        <v>-1.7015361075968349E-2</v>
      </c>
      <c r="H1032" s="11">
        <f>E1032/MAX($E$2:E1032)-1</f>
        <v>-2.6039592723321459E-3</v>
      </c>
      <c r="K1032" s="44">
        <f t="shared" si="63"/>
        <v>0.23582092034725041</v>
      </c>
    </row>
    <row r="1033" spans="1:11" x14ac:dyDescent="0.25">
      <c r="A1033" s="1">
        <v>42044</v>
      </c>
      <c r="B1033" s="3">
        <v>75.565881000000005</v>
      </c>
      <c r="C1033" s="11">
        <f t="shared" si="65"/>
        <v>-1.4104442250460392E-3</v>
      </c>
      <c r="D1033" s="3">
        <v>102.800003</v>
      </c>
      <c r="E1033" s="58">
        <f t="shared" si="64"/>
        <v>11028.000029999999</v>
      </c>
      <c r="F1033" s="11">
        <f t="shared" si="66"/>
        <v>-2.9914334747265404E-4</v>
      </c>
      <c r="G1033" s="11">
        <f>B1033/MAX($B$2:B1033)-1</f>
        <v>-1.8401806083247707E-2</v>
      </c>
      <c r="H1033" s="11">
        <f>E1033/MAX($E$2:E1033)-1</f>
        <v>-2.9023236627113702E-3</v>
      </c>
      <c r="K1033" s="44">
        <f t="shared" si="63"/>
        <v>0.19926778087847122</v>
      </c>
    </row>
    <row r="1034" spans="1:11" x14ac:dyDescent="0.25">
      <c r="A1034" s="1">
        <v>42045</v>
      </c>
      <c r="B1034" s="3">
        <v>76.448845000000006</v>
      </c>
      <c r="C1034" s="11">
        <f t="shared" si="65"/>
        <v>1.168469140193047E-2</v>
      </c>
      <c r="D1034" s="3">
        <v>104.400002</v>
      </c>
      <c r="E1034" s="58">
        <f t="shared" si="64"/>
        <v>11044.000019999999</v>
      </c>
      <c r="F1034" s="11">
        <f t="shared" si="66"/>
        <v>1.4508514650412323E-3</v>
      </c>
      <c r="G1034" s="11">
        <f>B1034/MAX($B$2:B1034)-1</f>
        <v>-6.932134106638177E-3</v>
      </c>
      <c r="H1034" s="11">
        <f>E1034/MAX($E$2:E1034)-1</f>
        <v>-1.4556830382081998E-3</v>
      </c>
      <c r="K1034" s="44">
        <f t="shared" si="63"/>
        <v>0.15872859283372445</v>
      </c>
    </row>
    <row r="1035" spans="1:11" x14ac:dyDescent="0.25">
      <c r="A1035" s="1">
        <v>42046</v>
      </c>
      <c r="B1035" s="3">
        <v>77.128041999999994</v>
      </c>
      <c r="C1035" s="11">
        <f t="shared" si="65"/>
        <v>8.8843330464964884E-3</v>
      </c>
      <c r="D1035" s="3">
        <v>104.779999</v>
      </c>
      <c r="E1035" s="58">
        <f t="shared" si="64"/>
        <v>11047.79999</v>
      </c>
      <c r="F1035" s="11">
        <f t="shared" si="66"/>
        <v>3.440755154942521E-4</v>
      </c>
      <c r="G1035" s="11">
        <f>B1035/MAX($B$2:B1035)-1</f>
        <v>0</v>
      </c>
      <c r="H1035" s="11">
        <f>E1035/MAX($E$2:E1035)-1</f>
        <v>-1.1121083876057813E-3</v>
      </c>
      <c r="K1035" s="44">
        <f t="shared" si="63"/>
        <v>0.20418851742742386</v>
      </c>
    </row>
    <row r="1036" spans="1:11" x14ac:dyDescent="0.25">
      <c r="A1036" s="1">
        <v>42047</v>
      </c>
      <c r="B1036" s="3">
        <v>75.973406999999995</v>
      </c>
      <c r="C1036" s="11">
        <f t="shared" si="65"/>
        <v>-1.4970365771764296E-2</v>
      </c>
      <c r="D1036" s="3">
        <v>106</v>
      </c>
      <c r="E1036" s="58">
        <f t="shared" si="64"/>
        <v>11060</v>
      </c>
      <c r="F1036" s="11">
        <f t="shared" si="66"/>
        <v>1.1042931634391831E-3</v>
      </c>
      <c r="G1036" s="11">
        <f>B1036/MAX($B$2:B1036)-1</f>
        <v>-1.4970365771764249E-2</v>
      </c>
      <c r="H1036" s="11">
        <f>E1036/MAX($E$2:E1036)-1</f>
        <v>-9.0433178560056504E-6</v>
      </c>
      <c r="K1036" s="44">
        <f t="shared" si="63"/>
        <v>0.24849282552734198</v>
      </c>
    </row>
    <row r="1037" spans="1:11" x14ac:dyDescent="0.25">
      <c r="A1037" s="1">
        <v>42048</v>
      </c>
      <c r="B1037" s="3">
        <v>74.663515000000004</v>
      </c>
      <c r="C1037" s="11">
        <f t="shared" si="65"/>
        <v>-1.7241453973493526E-2</v>
      </c>
      <c r="D1037" s="3">
        <v>106.910004</v>
      </c>
      <c r="E1037" s="58">
        <f t="shared" si="64"/>
        <v>11069.100039999999</v>
      </c>
      <c r="F1037" s="11">
        <f t="shared" si="66"/>
        <v>8.2278842676305184E-4</v>
      </c>
      <c r="G1037" s="11">
        <f>B1037/MAX($B$2:B1037)-1</f>
        <v>-3.195370887283755E-2</v>
      </c>
      <c r="H1037" s="11">
        <f>E1037/MAX($E$2:E1037)-1</f>
        <v>0</v>
      </c>
      <c r="K1037" s="44">
        <f t="shared" si="63"/>
        <v>0.21879075558260144</v>
      </c>
    </row>
    <row r="1038" spans="1:11" x14ac:dyDescent="0.25">
      <c r="A1038" s="1">
        <v>42052</v>
      </c>
      <c r="B1038" s="3">
        <v>74.779951999999994</v>
      </c>
      <c r="C1038" s="11">
        <f t="shared" si="65"/>
        <v>1.5594899329343197E-3</v>
      </c>
      <c r="D1038" s="3">
        <v>107.010002</v>
      </c>
      <c r="E1038" s="58">
        <f t="shared" si="64"/>
        <v>11070.10002</v>
      </c>
      <c r="F1038" s="11">
        <f t="shared" si="66"/>
        <v>9.0339774361683815E-5</v>
      </c>
      <c r="G1038" s="11">
        <f>B1038/MAX($B$2:B1038)-1</f>
        <v>-3.0444050427210323E-2</v>
      </c>
      <c r="H1038" s="11">
        <f>E1038/MAX($E$2:E1038)-1</f>
        <v>0</v>
      </c>
      <c r="K1038" s="44">
        <f t="shared" si="63"/>
        <v>0.12732385548723293</v>
      </c>
    </row>
    <row r="1039" spans="1:11" x14ac:dyDescent="0.25">
      <c r="A1039" s="1">
        <v>42053</v>
      </c>
      <c r="B1039" s="3">
        <v>75.701721000000006</v>
      </c>
      <c r="C1039" s="11">
        <f t="shared" si="65"/>
        <v>1.2326418717145097E-2</v>
      </c>
      <c r="D1039" s="3">
        <v>107.160004</v>
      </c>
      <c r="E1039" s="58">
        <f t="shared" si="64"/>
        <v>11071.600039999999</v>
      </c>
      <c r="F1039" s="11">
        <f t="shared" si="66"/>
        <v>1.3550193740702036E-4</v>
      </c>
      <c r="G1039" s="11">
        <f>B1039/MAX($B$2:B1039)-1</f>
        <v>-1.8492897823076948E-2</v>
      </c>
      <c r="H1039" s="11">
        <f>E1039/MAX($E$2:E1039)-1</f>
        <v>0</v>
      </c>
      <c r="K1039" s="44">
        <f t="shared" si="63"/>
        <v>9.4896767015338349E-2</v>
      </c>
    </row>
    <row r="1040" spans="1:11" x14ac:dyDescent="0.25">
      <c r="A1040" s="1">
        <v>42054</v>
      </c>
      <c r="B1040" s="3">
        <v>75.895781999999997</v>
      </c>
      <c r="C1040" s="11">
        <f t="shared" si="65"/>
        <v>2.5634952209341541E-3</v>
      </c>
      <c r="D1040" s="3">
        <v>107.69000200000001</v>
      </c>
      <c r="E1040" s="58">
        <f t="shared" si="64"/>
        <v>11076.900020000001</v>
      </c>
      <c r="F1040" s="11">
        <f t="shared" si="66"/>
        <v>4.7870045710227778E-4</v>
      </c>
      <c r="G1040" s="11">
        <f>B1040/MAX($B$2:B1040)-1</f>
        <v>-1.5976809057333452E-2</v>
      </c>
      <c r="H1040" s="11">
        <f>E1040/MAX($E$2:E1040)-1</f>
        <v>0</v>
      </c>
      <c r="K1040" s="44">
        <f t="shared" si="63"/>
        <v>7.4035621659013715E-2</v>
      </c>
    </row>
    <row r="1041" spans="1:11" x14ac:dyDescent="0.25">
      <c r="A1041" s="1">
        <v>42055</v>
      </c>
      <c r="B1041" s="3">
        <v>76.477952999999999</v>
      </c>
      <c r="C1041" s="11">
        <f t="shared" si="65"/>
        <v>7.6706634368692911E-3</v>
      </c>
      <c r="D1041" s="3">
        <v>108.410004</v>
      </c>
      <c r="E1041" s="58">
        <f t="shared" si="64"/>
        <v>11084.100039999999</v>
      </c>
      <c r="F1041" s="11">
        <f t="shared" si="66"/>
        <v>6.5000315855504151E-4</v>
      </c>
      <c r="G1041" s="11">
        <f>B1041/MAX($B$2:B1041)-1</f>
        <v>-8.4286983455381659E-3</v>
      </c>
      <c r="H1041" s="11">
        <f>E1041/MAX($E$2:E1041)-1</f>
        <v>0</v>
      </c>
      <c r="K1041" s="44">
        <f t="shared" si="63"/>
        <v>1.9105830403822931E-2</v>
      </c>
    </row>
    <row r="1042" spans="1:11" x14ac:dyDescent="0.25">
      <c r="A1042" s="1">
        <v>42058</v>
      </c>
      <c r="B1042" s="3">
        <v>76.507059999999996</v>
      </c>
      <c r="C1042" s="11">
        <f t="shared" si="65"/>
        <v>3.8059334564036017E-4</v>
      </c>
      <c r="D1042" s="3">
        <v>108.519997</v>
      </c>
      <c r="E1042" s="58">
        <f t="shared" si="64"/>
        <v>11085.19997</v>
      </c>
      <c r="F1042" s="11">
        <f t="shared" si="66"/>
        <v>9.9234939781390964E-5</v>
      </c>
      <c r="G1042" s="11">
        <f>B1042/MAX($B$2:B1042)-1</f>
        <v>-8.0513129064004874E-3</v>
      </c>
      <c r="H1042" s="11">
        <f>E1042/MAX($E$2:E1042)-1</f>
        <v>0</v>
      </c>
      <c r="K1042" s="44">
        <f t="shared" si="63"/>
        <v>3.9942429691395082E-2</v>
      </c>
    </row>
    <row r="1043" spans="1:11" x14ac:dyDescent="0.25">
      <c r="A1043" s="1">
        <v>42059</v>
      </c>
      <c r="B1043" s="3">
        <v>76.565281999999996</v>
      </c>
      <c r="C1043" s="11">
        <f t="shared" si="65"/>
        <v>7.6100166442156668E-4</v>
      </c>
      <c r="D1043" s="3">
        <v>108.599998</v>
      </c>
      <c r="E1043" s="58">
        <f t="shared" si="64"/>
        <v>11085.999980000001</v>
      </c>
      <c r="F1043" s="11">
        <f t="shared" si="66"/>
        <v>7.2169198766455707E-5</v>
      </c>
      <c r="G1043" s="11">
        <f>B1043/MAX($B$2:B1043)-1</f>
        <v>-7.2964383045014403E-3</v>
      </c>
      <c r="H1043" s="11">
        <f>E1043/MAX($E$2:E1043)-1</f>
        <v>0</v>
      </c>
      <c r="K1043" s="44">
        <f t="shared" si="63"/>
        <v>5.3454827999436183E-2</v>
      </c>
    </row>
    <row r="1044" spans="1:11" x14ac:dyDescent="0.25">
      <c r="A1044" s="1">
        <v>42060</v>
      </c>
      <c r="B1044" s="3">
        <v>76.681712000000005</v>
      </c>
      <c r="C1044" s="11">
        <f t="shared" si="65"/>
        <v>1.5206631120356646E-3</v>
      </c>
      <c r="D1044" s="3">
        <v>108.33000199999999</v>
      </c>
      <c r="E1044" s="58">
        <f t="shared" si="64"/>
        <v>11083.300020000001</v>
      </c>
      <c r="F1044" s="11">
        <f t="shared" si="66"/>
        <v>-2.4354681624308636E-4</v>
      </c>
      <c r="G1044" s="11">
        <f>B1044/MAX($B$2:B1044)-1</f>
        <v>-5.7868706170447481E-3</v>
      </c>
      <c r="H1044" s="11">
        <f>E1044/MAX($E$2:E1044)-1</f>
        <v>-2.4354681624305652E-4</v>
      </c>
      <c r="K1044" s="44">
        <f t="shared" si="63"/>
        <v>0.10070354979181684</v>
      </c>
    </row>
    <row r="1045" spans="1:11" x14ac:dyDescent="0.25">
      <c r="A1045" s="1">
        <v>42061</v>
      </c>
      <c r="B1045" s="3">
        <v>75.866675000000001</v>
      </c>
      <c r="C1045" s="11">
        <f t="shared" si="65"/>
        <v>-1.0628831552430698E-2</v>
      </c>
      <c r="D1045" s="3">
        <v>108.879997</v>
      </c>
      <c r="E1045" s="58">
        <f t="shared" si="64"/>
        <v>11088.79997</v>
      </c>
      <c r="F1045" s="11">
        <f t="shared" si="66"/>
        <v>4.9623758177390234E-4</v>
      </c>
      <c r="G1045" s="11">
        <f>B1045/MAX($B$2:B1045)-1</f>
        <v>-1.6354194496471131E-2</v>
      </c>
      <c r="H1045" s="11">
        <f>E1045/MAX($E$2:E1045)-1</f>
        <v>0</v>
      </c>
      <c r="K1045" s="44">
        <f t="shared" si="63"/>
        <v>3.4136717497999652E-2</v>
      </c>
    </row>
    <row r="1046" spans="1:11" x14ac:dyDescent="0.25">
      <c r="A1046" s="1">
        <v>42062</v>
      </c>
      <c r="B1046" s="3">
        <v>76.448845000000006</v>
      </c>
      <c r="C1046" s="11">
        <f t="shared" si="65"/>
        <v>7.6735931817231342E-3</v>
      </c>
      <c r="D1046" s="3">
        <v>108.400002</v>
      </c>
      <c r="E1046" s="58">
        <f t="shared" si="64"/>
        <v>11084.000019999999</v>
      </c>
      <c r="F1046" s="11">
        <f t="shared" si="66"/>
        <v>-4.3286469347327721E-4</v>
      </c>
      <c r="G1046" s="11">
        <f>B1046/MAX($B$2:B1046)-1</f>
        <v>-8.8060967501286669E-3</v>
      </c>
      <c r="H1046" s="11">
        <f>E1046/MAX($E$2:E1046)-1</f>
        <v>-4.3286469347325607E-4</v>
      </c>
      <c r="K1046" s="44">
        <f t="shared" si="63"/>
        <v>-1.4794106320798346E-2</v>
      </c>
    </row>
    <row r="1047" spans="1:11" x14ac:dyDescent="0.25">
      <c r="A1047" s="1">
        <v>42065</v>
      </c>
      <c r="B1047" s="3">
        <v>76.846659000000002</v>
      </c>
      <c r="C1047" s="11">
        <f t="shared" si="65"/>
        <v>5.2036626583435858E-3</v>
      </c>
      <c r="D1047" s="3">
        <v>109.379997</v>
      </c>
      <c r="E1047" s="58">
        <f t="shared" si="64"/>
        <v>11093.79997</v>
      </c>
      <c r="F1047" s="11">
        <f t="shared" si="66"/>
        <v>8.8415283131698663E-4</v>
      </c>
      <c r="G1047" s="11">
        <f>B1047/MAX($B$2:B1047)-1</f>
        <v>-3.6482580486094651E-3</v>
      </c>
      <c r="H1047" s="11">
        <f>E1047/MAX($E$2:E1047)-1</f>
        <v>0</v>
      </c>
      <c r="K1047" s="44">
        <f t="shared" ref="K1047:K1110" si="67">CORREL(C1028:C1046,F1028:F1046)</f>
        <v>-0.3135545089694769</v>
      </c>
    </row>
    <row r="1048" spans="1:11" x14ac:dyDescent="0.25">
      <c r="A1048" s="1">
        <v>42066</v>
      </c>
      <c r="B1048" s="3">
        <v>76.642899</v>
      </c>
      <c r="C1048" s="11">
        <f t="shared" si="65"/>
        <v>-2.6515141016085369E-3</v>
      </c>
      <c r="D1048" s="3">
        <v>108.870003</v>
      </c>
      <c r="E1048" s="58">
        <f t="shared" si="64"/>
        <v>11088.70003</v>
      </c>
      <c r="F1048" s="11">
        <f t="shared" si="66"/>
        <v>-4.5971083071547943E-4</v>
      </c>
      <c r="G1048" s="11">
        <f>B1048/MAX($B$2:B1048)-1</f>
        <v>-6.2900987425558164E-3</v>
      </c>
      <c r="H1048" s="11">
        <f>E1048/MAX($E$2:E1048)-1</f>
        <v>-4.5971083071549845E-4</v>
      </c>
      <c r="K1048" s="44">
        <f t="shared" si="67"/>
        <v>-0.37579780333196544</v>
      </c>
    </row>
    <row r="1049" spans="1:11" x14ac:dyDescent="0.25">
      <c r="A1049" s="1">
        <v>42067</v>
      </c>
      <c r="B1049" s="3">
        <v>75.701721000000006</v>
      </c>
      <c r="C1049" s="11">
        <f t="shared" si="65"/>
        <v>-1.2280041755727346E-2</v>
      </c>
      <c r="D1049" s="3">
        <v>108.449997</v>
      </c>
      <c r="E1049" s="58">
        <f t="shared" si="64"/>
        <v>11084.499970000001</v>
      </c>
      <c r="F1049" s="11">
        <f t="shared" si="66"/>
        <v>-3.7876937681027807E-4</v>
      </c>
      <c r="G1049" s="11">
        <f>B1049/MAX($B$2:B1049)-1</f>
        <v>-1.8492897823076948E-2</v>
      </c>
      <c r="H1049" s="11">
        <f>E1049/MAX($E$2:E1049)-1</f>
        <v>-8.3830608314094945E-4</v>
      </c>
      <c r="K1049" s="44">
        <f t="shared" si="67"/>
        <v>-0.2938033550928299</v>
      </c>
    </row>
    <row r="1050" spans="1:11" x14ac:dyDescent="0.25">
      <c r="A1050" s="1">
        <v>42068</v>
      </c>
      <c r="B1050" s="3">
        <v>76.555577</v>
      </c>
      <c r="C1050" s="11">
        <f t="shared" si="65"/>
        <v>1.127921517134324E-2</v>
      </c>
      <c r="D1050" s="3">
        <v>108.639999</v>
      </c>
      <c r="E1050" s="58">
        <f t="shared" si="64"/>
        <v>11086.39999</v>
      </c>
      <c r="F1050" s="11">
        <f t="shared" si="66"/>
        <v>1.7141233300027071E-4</v>
      </c>
      <c r="G1050" s="11">
        <f>B1050/MAX($B$2:B1050)-1</f>
        <v>-7.4222680254218965E-3</v>
      </c>
      <c r="H1050" s="11">
        <f>E1050/MAX($E$2:E1050)-1</f>
        <v>-6.6703744614204918E-4</v>
      </c>
      <c r="K1050" s="44">
        <f t="shared" si="67"/>
        <v>-0.16483254067460393</v>
      </c>
    </row>
    <row r="1051" spans="1:11" x14ac:dyDescent="0.25">
      <c r="A1051" s="1">
        <v>42069</v>
      </c>
      <c r="B1051" s="3">
        <v>76.021917000000002</v>
      </c>
      <c r="C1051" s="11">
        <f t="shared" si="65"/>
        <v>-6.9708833884172487E-3</v>
      </c>
      <c r="D1051" s="3">
        <v>107.410004</v>
      </c>
      <c r="E1051" s="58">
        <f t="shared" si="64"/>
        <v>11074.100039999999</v>
      </c>
      <c r="F1051" s="11">
        <f t="shared" si="66"/>
        <v>-1.1094629465917851E-3</v>
      </c>
      <c r="G1051" s="11">
        <f>B1051/MAX($B$2:B1051)-1</f>
        <v>-1.4341411648956304E-2</v>
      </c>
      <c r="H1051" s="11">
        <f>E1051/MAX($E$2:E1051)-1</f>
        <v>-1.7757603394034094E-3</v>
      </c>
      <c r="K1051" s="44">
        <f t="shared" si="67"/>
        <v>-8.7060386031661732E-2</v>
      </c>
    </row>
    <row r="1052" spans="1:11" x14ac:dyDescent="0.25">
      <c r="A1052" s="1">
        <v>42072</v>
      </c>
      <c r="B1052" s="3">
        <v>76.448845000000006</v>
      </c>
      <c r="C1052" s="11">
        <f t="shared" si="65"/>
        <v>5.6158541753163595E-3</v>
      </c>
      <c r="D1052" s="3">
        <v>107.720001</v>
      </c>
      <c r="E1052" s="58">
        <f t="shared" si="64"/>
        <v>11077.20001</v>
      </c>
      <c r="F1052" s="11">
        <f t="shared" si="66"/>
        <v>2.7992974497285846E-4</v>
      </c>
      <c r="G1052" s="11">
        <f>B1052/MAX($B$2:B1052)-1</f>
        <v>-8.8060967501286669E-3</v>
      </c>
      <c r="H1052" s="11">
        <f>E1052/MAX($E$2:E1052)-1</f>
        <v>-1.4963276825694649E-3</v>
      </c>
      <c r="K1052" s="44">
        <f t="shared" si="67"/>
        <v>7.7377378646642653E-2</v>
      </c>
    </row>
    <row r="1053" spans="1:11" x14ac:dyDescent="0.25">
      <c r="A1053" s="1">
        <v>42073</v>
      </c>
      <c r="B1053" s="3">
        <v>75.633801000000005</v>
      </c>
      <c r="C1053" s="11">
        <f t="shared" si="65"/>
        <v>-1.0661299068677889E-2</v>
      </c>
      <c r="D1053" s="3">
        <v>105.720001</v>
      </c>
      <c r="E1053" s="58">
        <f t="shared" si="64"/>
        <v>11057.20001</v>
      </c>
      <c r="F1053" s="11">
        <f t="shared" si="66"/>
        <v>-1.8055104161651767E-3</v>
      </c>
      <c r="G1053" s="11">
        <f>B1053/MAX($B$2:B1053)-1</f>
        <v>-1.9373511387725695E-2</v>
      </c>
      <c r="H1053" s="11">
        <f>E1053/MAX($E$2:E1053)-1</f>
        <v>-3.29913646351776E-3</v>
      </c>
      <c r="K1053" s="44">
        <f t="shared" si="67"/>
        <v>7.1746128643268917E-2</v>
      </c>
    </row>
    <row r="1054" spans="1:11" x14ac:dyDescent="0.25">
      <c r="A1054" s="1">
        <v>42074</v>
      </c>
      <c r="B1054" s="3">
        <v>74.585898</v>
      </c>
      <c r="C1054" s="11">
        <f t="shared" si="65"/>
        <v>-1.3854956198750412E-2</v>
      </c>
      <c r="D1054" s="3">
        <v>105.110001</v>
      </c>
      <c r="E1054" s="58">
        <f t="shared" si="64"/>
        <v>11051.10001</v>
      </c>
      <c r="F1054" s="11">
        <f t="shared" si="66"/>
        <v>-5.5167673502184967E-4</v>
      </c>
      <c r="G1054" s="11">
        <f>B1054/MAX($B$2:B1054)-1</f>
        <v>-3.2960048434783173E-2</v>
      </c>
      <c r="H1054" s="11">
        <f>E1054/MAX($E$2:E1054)-1</f>
        <v>-3.8489931417070578E-3</v>
      </c>
      <c r="K1054" s="44">
        <f t="shared" si="67"/>
        <v>0.11360481538723349</v>
      </c>
    </row>
    <row r="1055" spans="1:11" x14ac:dyDescent="0.25">
      <c r="A1055" s="1">
        <v>42075</v>
      </c>
      <c r="B1055" s="3">
        <v>75.728261000000003</v>
      </c>
      <c r="C1055" s="11">
        <f t="shared" si="65"/>
        <v>1.5316072215152562E-2</v>
      </c>
      <c r="D1055" s="3">
        <v>105.800003</v>
      </c>
      <c r="E1055" s="58">
        <f t="shared" si="64"/>
        <v>11058.000029999999</v>
      </c>
      <c r="F1055" s="11">
        <f t="shared" si="66"/>
        <v>6.2437404364772651E-4</v>
      </c>
      <c r="G1055" s="11">
        <f>B1055/MAX($B$2:B1055)-1</f>
        <v>-1.8148794701672744E-2</v>
      </c>
      <c r="H1055" s="11">
        <f>E1055/MAX($E$2:E1055)-1</f>
        <v>-3.2270223094711392E-3</v>
      </c>
      <c r="K1055" s="44">
        <f t="shared" si="67"/>
        <v>0.14733421549786854</v>
      </c>
    </row>
    <row r="1056" spans="1:11" x14ac:dyDescent="0.25">
      <c r="A1056" s="1">
        <v>42076</v>
      </c>
      <c r="B1056" s="3">
        <v>74.878811999999996</v>
      </c>
      <c r="C1056" s="11">
        <f t="shared" si="65"/>
        <v>-1.121706729803299E-2</v>
      </c>
      <c r="D1056" s="3">
        <v>105.339996</v>
      </c>
      <c r="E1056" s="58">
        <f t="shared" si="64"/>
        <v>11053.399960000001</v>
      </c>
      <c r="F1056" s="11">
        <f t="shared" si="66"/>
        <v>-4.1599475379985109E-4</v>
      </c>
      <c r="G1056" s="11">
        <f>B1056/MAX($B$2:B1056)-1</f>
        <v>-2.9162285748158823E-2</v>
      </c>
      <c r="H1056" s="11">
        <f>E1056/MAX($E$2:E1056)-1</f>
        <v>-3.6416746389199561E-3</v>
      </c>
      <c r="K1056" s="44">
        <f t="shared" si="67"/>
        <v>0.37149558456175119</v>
      </c>
    </row>
    <row r="1057" spans="1:11" x14ac:dyDescent="0.25">
      <c r="A1057" s="1">
        <v>42079</v>
      </c>
      <c r="B1057" s="3">
        <v>75.445109000000002</v>
      </c>
      <c r="C1057" s="11">
        <f t="shared" si="65"/>
        <v>7.5628470173913264E-3</v>
      </c>
      <c r="D1057" s="3">
        <v>106.699997</v>
      </c>
      <c r="E1057" s="58">
        <f t="shared" si="64"/>
        <v>11066.999970000001</v>
      </c>
      <c r="F1057" s="11">
        <f t="shared" si="66"/>
        <v>1.2303915581826201E-3</v>
      </c>
      <c r="G1057" s="11">
        <f>B1057/MAX($B$2:B1057)-1</f>
        <v>-2.1819988636558318E-2</v>
      </c>
      <c r="H1057" s="11">
        <f>E1057/MAX($E$2:E1057)-1</f>
        <v>-2.4157637664706799E-3</v>
      </c>
      <c r="K1057" s="44">
        <f t="shared" si="67"/>
        <v>0.58932947286383452</v>
      </c>
    </row>
    <row r="1058" spans="1:11" x14ac:dyDescent="0.25">
      <c r="A1058" s="1">
        <v>42080</v>
      </c>
      <c r="B1058" s="3">
        <v>73.951244000000003</v>
      </c>
      <c r="C1058" s="11">
        <f t="shared" si="65"/>
        <v>-1.9800687145935459E-2</v>
      </c>
      <c r="D1058" s="3">
        <v>106.870003</v>
      </c>
      <c r="E1058" s="58">
        <f t="shared" si="64"/>
        <v>11068.70003</v>
      </c>
      <c r="F1058" s="11">
        <f t="shared" si="66"/>
        <v>1.5361525296897708E-4</v>
      </c>
      <c r="G1058" s="11">
        <f>B1058/MAX($B$2:B1058)-1</f>
        <v>-4.1188625013973357E-2</v>
      </c>
      <c r="H1058" s="11">
        <f>E1058/MAX($E$2:E1058)-1</f>
        <v>-2.2625196116637936E-3</v>
      </c>
      <c r="K1058" s="44">
        <f t="shared" si="67"/>
        <v>0.60330146163609744</v>
      </c>
    </row>
    <row r="1059" spans="1:11" x14ac:dyDescent="0.25">
      <c r="A1059" s="1">
        <v>42081</v>
      </c>
      <c r="B1059" s="3">
        <v>74.839755999999994</v>
      </c>
      <c r="C1059" s="11">
        <f t="shared" si="65"/>
        <v>1.201483507160463E-2</v>
      </c>
      <c r="D1059" s="3">
        <v>107.91999800000001</v>
      </c>
      <c r="E1059" s="58">
        <f t="shared" si="64"/>
        <v>11079.199979999999</v>
      </c>
      <c r="F1059" s="11">
        <f t="shared" si="66"/>
        <v>9.4861636610812049E-4</v>
      </c>
      <c r="G1059" s="11">
        <f>B1059/MAX($B$2:B1059)-1</f>
        <v>-2.9668664478737838E-2</v>
      </c>
      <c r="H1059" s="11">
        <f>E1059/MAX($E$2:E1059)-1</f>
        <v>-1.3160495086879109E-3</v>
      </c>
      <c r="K1059" s="44">
        <f t="shared" si="67"/>
        <v>0.52280780376447245</v>
      </c>
    </row>
    <row r="1060" spans="1:11" x14ac:dyDescent="0.25">
      <c r="A1060" s="1">
        <v>42082</v>
      </c>
      <c r="B1060" s="3">
        <v>74.312509000000006</v>
      </c>
      <c r="C1060" s="11">
        <f t="shared" si="65"/>
        <v>-7.0450122793023068E-3</v>
      </c>
      <c r="D1060" s="3">
        <v>108.08000199999999</v>
      </c>
      <c r="E1060" s="58">
        <f t="shared" si="64"/>
        <v>11080.800020000001</v>
      </c>
      <c r="F1060" s="11">
        <f t="shared" si="66"/>
        <v>1.4441836981817638E-4</v>
      </c>
      <c r="G1060" s="11">
        <f>B1060/MAX($B$2:B1060)-1</f>
        <v>-3.6504660652476928E-2</v>
      </c>
      <c r="H1060" s="11">
        <f>E1060/MAX($E$2:E1060)-1</f>
        <v>-1.1718212005944473E-3</v>
      </c>
      <c r="K1060" s="44">
        <f t="shared" si="67"/>
        <v>0.56117386778027489</v>
      </c>
    </row>
    <row r="1061" spans="1:11" x14ac:dyDescent="0.25">
      <c r="A1061" s="1">
        <v>42083</v>
      </c>
      <c r="B1061" s="3">
        <v>75.210779000000002</v>
      </c>
      <c r="C1061" s="11">
        <f t="shared" si="65"/>
        <v>1.2087736130669421E-2</v>
      </c>
      <c r="D1061" s="3">
        <v>108.529999</v>
      </c>
      <c r="E1061" s="58">
        <f t="shared" si="64"/>
        <v>11085.29999</v>
      </c>
      <c r="F1061" s="11">
        <f t="shared" si="66"/>
        <v>4.0610515412938013E-4</v>
      </c>
      <c r="G1061" s="11">
        <f>B1061/MAX($B$2:B1061)-1</f>
        <v>-2.4858183227314257E-2</v>
      </c>
      <c r="H1061" s="11">
        <f>E1061/MAX($E$2:E1061)-1</f>
        <v>-7.6619192909432865E-4</v>
      </c>
      <c r="K1061" s="44">
        <f t="shared" si="67"/>
        <v>0.52959237322097086</v>
      </c>
    </row>
    <row r="1062" spans="1:11" x14ac:dyDescent="0.25">
      <c r="A1062" s="1">
        <v>42086</v>
      </c>
      <c r="B1062" s="3">
        <v>75.572042999999994</v>
      </c>
      <c r="C1062" s="11">
        <f t="shared" si="65"/>
        <v>4.8033540511525797E-3</v>
      </c>
      <c r="D1062" s="3">
        <v>108.32</v>
      </c>
      <c r="E1062" s="58">
        <f t="shared" si="64"/>
        <v>11083.2</v>
      </c>
      <c r="F1062" s="11">
        <f t="shared" si="66"/>
        <v>-1.8943916735615537E-4</v>
      </c>
      <c r="G1062" s="11">
        <f>B1062/MAX($B$2:B1062)-1</f>
        <v>-2.0174231831270872E-2</v>
      </c>
      <c r="H1062" s="11">
        <f>E1062/MAX($E$2:E1062)-1</f>
        <v>-9.5548594968941636E-4</v>
      </c>
      <c r="K1062" s="44">
        <f t="shared" si="67"/>
        <v>0.54010706019233923</v>
      </c>
    </row>
    <row r="1063" spans="1:11" x14ac:dyDescent="0.25">
      <c r="A1063" s="1">
        <v>42087</v>
      </c>
      <c r="B1063" s="3">
        <v>75.777083000000005</v>
      </c>
      <c r="C1063" s="11">
        <f t="shared" si="65"/>
        <v>2.7131726477212085E-3</v>
      </c>
      <c r="D1063" s="3">
        <v>107.93</v>
      </c>
      <c r="E1063" s="58">
        <f t="shared" si="64"/>
        <v>11079.3</v>
      </c>
      <c r="F1063" s="11">
        <f t="shared" si="66"/>
        <v>-3.5188393243841624E-4</v>
      </c>
      <c r="G1063" s="11">
        <f>B1063/MAX($B$2:B1063)-1</f>
        <v>-1.7515795357543107E-2</v>
      </c>
      <c r="H1063" s="11">
        <f>E1063/MAX($E$2:E1063)-1</f>
        <v>-1.3070336619743772E-3</v>
      </c>
      <c r="K1063" s="44">
        <f t="shared" si="67"/>
        <v>0.52752172115724616</v>
      </c>
    </row>
    <row r="1064" spans="1:11" x14ac:dyDescent="0.25">
      <c r="A1064" s="1">
        <v>42088</v>
      </c>
      <c r="B1064" s="3">
        <v>75.347471999999996</v>
      </c>
      <c r="C1064" s="11">
        <f t="shared" si="65"/>
        <v>-5.6694053530670797E-3</v>
      </c>
      <c r="D1064" s="3">
        <v>105.459999</v>
      </c>
      <c r="E1064" s="58">
        <f t="shared" si="64"/>
        <v>11054.599990000001</v>
      </c>
      <c r="F1064" s="11">
        <f t="shared" si="66"/>
        <v>-2.2293836253191681E-3</v>
      </c>
      <c r="G1064" s="11">
        <f>B1064/MAX($B$2:B1064)-1</f>
        <v>-2.3085896566646946E-2</v>
      </c>
      <c r="H1064" s="11">
        <f>E1064/MAX($E$2:E1064)-1</f>
        <v>-3.5335034078498584E-3</v>
      </c>
      <c r="K1064" s="44">
        <f t="shared" si="67"/>
        <v>0.52058947151070578</v>
      </c>
    </row>
    <row r="1065" spans="1:11" x14ac:dyDescent="0.25">
      <c r="A1065" s="1">
        <v>42089</v>
      </c>
      <c r="B1065" s="3">
        <v>77.231892000000002</v>
      </c>
      <c r="C1065" s="11">
        <f t="shared" si="65"/>
        <v>2.500973091705062E-2</v>
      </c>
      <c r="D1065" s="3">
        <v>105.099998</v>
      </c>
      <c r="E1065" s="58">
        <f t="shared" si="64"/>
        <v>11050.999980000001</v>
      </c>
      <c r="F1065" s="11">
        <f t="shared" si="66"/>
        <v>-3.2565719277555797E-4</v>
      </c>
      <c r="G1065" s="11">
        <f>B1065/MAX($B$2:B1065)-1</f>
        <v>0</v>
      </c>
      <c r="H1065" s="11">
        <f>E1065/MAX($E$2:E1065)-1</f>
        <v>-3.858009889824876E-3</v>
      </c>
      <c r="K1065" s="44">
        <f t="shared" si="67"/>
        <v>0.54679625527937792</v>
      </c>
    </row>
    <row r="1066" spans="1:11" x14ac:dyDescent="0.25">
      <c r="A1066" s="1">
        <v>42090</v>
      </c>
      <c r="B1066" s="3">
        <v>77.056141999999994</v>
      </c>
      <c r="C1066" s="11">
        <f t="shared" si="65"/>
        <v>-2.2756143278220846E-3</v>
      </c>
      <c r="D1066" s="3">
        <v>105.519997</v>
      </c>
      <c r="E1066" s="58">
        <f t="shared" si="64"/>
        <v>11055.19997</v>
      </c>
      <c r="F1066" s="11">
        <f t="shared" si="66"/>
        <v>3.8005519931230339E-4</v>
      </c>
      <c r="G1066" s="11">
        <f>B1066/MAX($B$2:B1066)-1</f>
        <v>-2.2756143278220842E-3</v>
      </c>
      <c r="H1066" s="11">
        <f>E1066/MAX($E$2:E1066)-1</f>
        <v>-3.479420947230305E-3</v>
      </c>
      <c r="K1066" s="44">
        <f t="shared" si="67"/>
        <v>0.47206084420358718</v>
      </c>
    </row>
    <row r="1067" spans="1:11" x14ac:dyDescent="0.25">
      <c r="A1067" s="1">
        <v>42093</v>
      </c>
      <c r="B1067" s="3">
        <v>77.788428999999994</v>
      </c>
      <c r="C1067" s="11">
        <f t="shared" si="65"/>
        <v>9.5032917687469937E-3</v>
      </c>
      <c r="D1067" s="3">
        <v>106.730003</v>
      </c>
      <c r="E1067" s="58">
        <f t="shared" si="64"/>
        <v>11067.30003</v>
      </c>
      <c r="F1067" s="11">
        <f t="shared" si="66"/>
        <v>1.094512992332663E-3</v>
      </c>
      <c r="G1067" s="11">
        <f>B1067/MAX($B$2:B1067)-1</f>
        <v>0</v>
      </c>
      <c r="H1067" s="11">
        <f>E1067/MAX($E$2:E1067)-1</f>
        <v>-2.3887162263300787E-3</v>
      </c>
      <c r="K1067" s="44">
        <f t="shared" si="67"/>
        <v>0.45196834945335074</v>
      </c>
    </row>
    <row r="1068" spans="1:11" x14ac:dyDescent="0.25">
      <c r="A1068" s="1">
        <v>42094</v>
      </c>
      <c r="B1068" s="3">
        <v>76.626538999999994</v>
      </c>
      <c r="C1068" s="11">
        <f t="shared" si="65"/>
        <v>-1.493654024045144E-2</v>
      </c>
      <c r="D1068" s="3">
        <v>105.599998</v>
      </c>
      <c r="E1068" s="58">
        <f t="shared" si="64"/>
        <v>11055.999980000001</v>
      </c>
      <c r="F1068" s="11">
        <f t="shared" si="66"/>
        <v>-1.0210304201900115E-3</v>
      </c>
      <c r="G1068" s="11">
        <f>B1068/MAX($B$2:B1068)-1</f>
        <v>-1.4936540240451435E-2</v>
      </c>
      <c r="H1068" s="11">
        <f>E1068/MAX($E$2:E1068)-1</f>
        <v>-3.4073076945878578E-3</v>
      </c>
      <c r="K1068" s="44">
        <f t="shared" si="67"/>
        <v>0.47533791571337125</v>
      </c>
    </row>
    <row r="1069" spans="1:11" x14ac:dyDescent="0.25">
      <c r="A1069" s="1">
        <v>42095</v>
      </c>
      <c r="B1069" s="3">
        <v>76.646062999999998</v>
      </c>
      <c r="C1069" s="11">
        <f t="shared" si="65"/>
        <v>2.5479422997303972E-4</v>
      </c>
      <c r="D1069" s="3">
        <v>105.050003</v>
      </c>
      <c r="E1069" s="58">
        <f t="shared" si="64"/>
        <v>11050.500029999999</v>
      </c>
      <c r="F1069" s="11">
        <f t="shared" si="66"/>
        <v>-4.9746291696368679E-4</v>
      </c>
      <c r="G1069" s="11">
        <f>B1069/MAX($B$2:B1069)-1</f>
        <v>-1.4685551754747395E-2</v>
      </c>
      <c r="H1069" s="11">
        <f>E1069/MAX($E$2:E1069)-1</f>
        <v>-3.9030756023268331E-3</v>
      </c>
      <c r="K1069" s="44">
        <f t="shared" si="67"/>
        <v>0.51027973742822152</v>
      </c>
    </row>
    <row r="1070" spans="1:11" x14ac:dyDescent="0.25">
      <c r="A1070" s="1">
        <v>42096</v>
      </c>
      <c r="B1070" s="3">
        <v>76.275040000000004</v>
      </c>
      <c r="C1070" s="11">
        <f t="shared" si="65"/>
        <v>-4.8407313497627908E-3</v>
      </c>
      <c r="D1070" s="3">
        <v>105.120003</v>
      </c>
      <c r="E1070" s="58">
        <f t="shared" si="64"/>
        <v>11051.20003</v>
      </c>
      <c r="F1070" s="11">
        <f t="shared" si="66"/>
        <v>6.3345549803209007E-5</v>
      </c>
      <c r="G1070" s="11">
        <f>B1070/MAX($B$2:B1070)-1</f>
        <v>-1.9455194293742428E-2</v>
      </c>
      <c r="H1070" s="11">
        <f>E1070/MAX($E$2:E1070)-1</f>
        <v>-3.839977294993524E-3</v>
      </c>
      <c r="K1070" s="44">
        <f t="shared" si="67"/>
        <v>0.50422955643245504</v>
      </c>
    </row>
    <row r="1071" spans="1:11" x14ac:dyDescent="0.25">
      <c r="A1071" s="1">
        <v>42100</v>
      </c>
      <c r="B1071" s="3">
        <v>76.821811999999994</v>
      </c>
      <c r="C1071" s="11">
        <f t="shared" si="65"/>
        <v>7.1684262636897995E-3</v>
      </c>
      <c r="D1071" s="3">
        <v>105.980003</v>
      </c>
      <c r="E1071" s="58">
        <f t="shared" si="64"/>
        <v>11059.80003</v>
      </c>
      <c r="F1071" s="11">
        <f t="shared" si="66"/>
        <v>7.7819603089750275E-4</v>
      </c>
      <c r="G1071" s="11">
        <f>B1071/MAX($B$2:B1071)-1</f>
        <v>-1.242623115579311E-2</v>
      </c>
      <c r="H1071" s="11">
        <f>E1071/MAX($E$2:E1071)-1</f>
        <v>-3.0647695191857727E-3</v>
      </c>
      <c r="K1071" s="44">
        <f t="shared" si="67"/>
        <v>0.48062604980242868</v>
      </c>
    </row>
    <row r="1072" spans="1:11" x14ac:dyDescent="0.25">
      <c r="A1072" s="1">
        <v>42101</v>
      </c>
      <c r="B1072" s="3">
        <v>77.456462999999999</v>
      </c>
      <c r="C1072" s="11">
        <f t="shared" si="65"/>
        <v>8.2613385896183403E-3</v>
      </c>
      <c r="D1072" s="3">
        <v>105.800003</v>
      </c>
      <c r="E1072" s="58">
        <f t="shared" si="64"/>
        <v>11058.000029999999</v>
      </c>
      <c r="F1072" s="11">
        <f t="shared" si="66"/>
        <v>-1.6275158638660227E-4</v>
      </c>
      <c r="G1072" s="11">
        <f>B1072/MAX($B$2:B1072)-1</f>
        <v>-4.2675498691456815E-3</v>
      </c>
      <c r="H1072" s="11">
        <f>E1072/MAX($E$2:E1072)-1</f>
        <v>-3.2270223094711392E-3</v>
      </c>
      <c r="K1072" s="44">
        <f t="shared" si="67"/>
        <v>0.48936995210196271</v>
      </c>
    </row>
    <row r="1073" spans="1:11" x14ac:dyDescent="0.25">
      <c r="A1073" s="1">
        <v>42102</v>
      </c>
      <c r="B1073" s="3">
        <v>76.958505000000002</v>
      </c>
      <c r="C1073" s="11">
        <f t="shared" si="65"/>
        <v>-6.4288760513115219E-3</v>
      </c>
      <c r="D1073" s="3">
        <v>106.639999</v>
      </c>
      <c r="E1073" s="58">
        <f t="shared" si="64"/>
        <v>11066.39999</v>
      </c>
      <c r="F1073" s="11">
        <f t="shared" si="66"/>
        <v>7.5962741700233536E-4</v>
      </c>
      <c r="G1073" s="11">
        <f>B1073/MAX($B$2:B1073)-1</f>
        <v>-1.0668990371305642E-2</v>
      </c>
      <c r="H1073" s="11">
        <f>E1073/MAX($E$2:E1073)-1</f>
        <v>-2.4698462270904553E-3</v>
      </c>
      <c r="K1073" s="44">
        <f t="shared" si="67"/>
        <v>0.43407513387595498</v>
      </c>
    </row>
    <row r="1074" spans="1:11" x14ac:dyDescent="0.25">
      <c r="A1074" s="1">
        <v>42103</v>
      </c>
      <c r="B1074" s="3">
        <v>77.153779</v>
      </c>
      <c r="C1074" s="11">
        <f t="shared" si="65"/>
        <v>2.5373933654246235E-3</v>
      </c>
      <c r="D1074" s="3">
        <v>107.30999799999999</v>
      </c>
      <c r="E1074" s="58">
        <f t="shared" si="64"/>
        <v>11073.099979999999</v>
      </c>
      <c r="F1074" s="11">
        <f t="shared" si="66"/>
        <v>6.0543537248369068E-4</v>
      </c>
      <c r="G1074" s="11">
        <f>B1074/MAX($B$2:B1074)-1</f>
        <v>-8.1586684312648927E-3</v>
      </c>
      <c r="H1074" s="11">
        <f>E1074/MAX($E$2:E1074)-1</f>
        <v>-1.8659061868772087E-3</v>
      </c>
      <c r="K1074" s="44">
        <f t="shared" si="67"/>
        <v>0.3582778559865652</v>
      </c>
    </row>
    <row r="1075" spans="1:11" x14ac:dyDescent="0.25">
      <c r="A1075" s="1">
        <v>42104</v>
      </c>
      <c r="B1075" s="3">
        <v>76.860868999999994</v>
      </c>
      <c r="C1075" s="11">
        <f t="shared" si="65"/>
        <v>-3.7964439823486317E-3</v>
      </c>
      <c r="D1075" s="3">
        <v>107.75</v>
      </c>
      <c r="E1075" s="58">
        <f t="shared" si="64"/>
        <v>11077.5</v>
      </c>
      <c r="F1075" s="11">
        <f t="shared" si="66"/>
        <v>3.9736117328915786E-4</v>
      </c>
      <c r="G1075" s="11">
        <f>B1075/MAX($B$2:B1075)-1</f>
        <v>-1.1924138485943758E-2</v>
      </c>
      <c r="H1075" s="11">
        <f>E1075/MAX($E$2:E1075)-1</f>
        <v>-1.4692864522597437E-3</v>
      </c>
      <c r="K1075" s="44">
        <f t="shared" si="67"/>
        <v>0.33039149421448222</v>
      </c>
    </row>
    <row r="1076" spans="1:11" x14ac:dyDescent="0.25">
      <c r="A1076" s="1">
        <v>42107</v>
      </c>
      <c r="B1076" s="3">
        <v>76.255509000000004</v>
      </c>
      <c r="C1076" s="11">
        <f t="shared" si="65"/>
        <v>-7.8760493847654829E-3</v>
      </c>
      <c r="D1076" s="3">
        <v>107.480003</v>
      </c>
      <c r="E1076" s="58">
        <f t="shared" si="64"/>
        <v>11074.80003</v>
      </c>
      <c r="F1076" s="11">
        <f t="shared" si="66"/>
        <v>-2.4373459715636801E-4</v>
      </c>
      <c r="G1076" s="11">
        <f>B1076/MAX($B$2:B1076)-1</f>
        <v>-1.9706272767123112E-2</v>
      </c>
      <c r="H1076" s="11">
        <f>E1076/MAX($E$2:E1076)-1</f>
        <v>-1.7126629334744958E-3</v>
      </c>
      <c r="K1076" s="44">
        <f t="shared" si="67"/>
        <v>0.29217057129536367</v>
      </c>
    </row>
    <row r="1077" spans="1:11" x14ac:dyDescent="0.25">
      <c r="A1077" s="1">
        <v>42108</v>
      </c>
      <c r="B1077" s="3">
        <v>76.304331000000005</v>
      </c>
      <c r="C1077" s="11">
        <f t="shared" si="65"/>
        <v>6.4024226761113417E-4</v>
      </c>
      <c r="D1077" s="3">
        <v>107.16999800000001</v>
      </c>
      <c r="E1077" s="58">
        <f t="shared" si="64"/>
        <v>11071.699979999999</v>
      </c>
      <c r="F1077" s="11">
        <f t="shared" si="66"/>
        <v>-2.7991927543642698E-4</v>
      </c>
      <c r="G1077" s="11">
        <f>B1077/MAX($B$2:B1077)-1</f>
        <v>-1.9078647288274575E-2</v>
      </c>
      <c r="H1077" s="11">
        <f>E1077/MAX($E$2:E1077)-1</f>
        <v>-1.9921028015434938E-3</v>
      </c>
      <c r="K1077" s="44">
        <f t="shared" si="67"/>
        <v>0.27352177164554653</v>
      </c>
    </row>
    <row r="1078" spans="1:11" x14ac:dyDescent="0.25">
      <c r="A1078" s="1">
        <v>42109</v>
      </c>
      <c r="B1078" s="3">
        <v>76.177396000000002</v>
      </c>
      <c r="C1078" s="11">
        <f t="shared" si="65"/>
        <v>-1.6635359793666642E-3</v>
      </c>
      <c r="D1078" s="3">
        <v>107.839996</v>
      </c>
      <c r="E1078" s="58">
        <f t="shared" si="64"/>
        <v>11078.399960000001</v>
      </c>
      <c r="F1078" s="11">
        <f t="shared" si="66"/>
        <v>6.0514464915994168E-4</v>
      </c>
      <c r="G1078" s="11">
        <f>B1078/MAX($B$2:B1078)-1</f>
        <v>-2.0710445251439502E-2</v>
      </c>
      <c r="H1078" s="11">
        <f>E1078/MAX($E$2:E1078)-1</f>
        <v>-1.3881636627345317E-3</v>
      </c>
      <c r="K1078" s="44">
        <f t="shared" si="67"/>
        <v>0.33028685268654195</v>
      </c>
    </row>
    <row r="1079" spans="1:11" x14ac:dyDescent="0.25">
      <c r="A1079" s="1">
        <v>42110</v>
      </c>
      <c r="B1079" s="3">
        <v>76.509370000000004</v>
      </c>
      <c r="C1079" s="11">
        <f t="shared" si="65"/>
        <v>4.35790690456264E-3</v>
      </c>
      <c r="D1079" s="3">
        <v>107.69000200000001</v>
      </c>
      <c r="E1079" s="58">
        <f t="shared" si="64"/>
        <v>11076.900020000001</v>
      </c>
      <c r="F1079" s="11">
        <f t="shared" si="66"/>
        <v>-1.3539319806248417E-4</v>
      </c>
      <c r="G1079" s="11">
        <f>B1079/MAX($B$2:B1079)-1</f>
        <v>-1.6442792539234752E-2</v>
      </c>
      <c r="H1079" s="11">
        <f>E1079/MAX($E$2:E1079)-1</f>
        <v>-1.5233689128792971E-3</v>
      </c>
      <c r="K1079" s="44">
        <f t="shared" si="67"/>
        <v>0.25371079393493196</v>
      </c>
    </row>
    <row r="1080" spans="1:11" x14ac:dyDescent="0.25">
      <c r="A1080" s="1">
        <v>42111</v>
      </c>
      <c r="B1080" s="3">
        <v>75.161963999999998</v>
      </c>
      <c r="C1080" s="11">
        <f t="shared" si="65"/>
        <v>-1.7610993267883481E-2</v>
      </c>
      <c r="D1080" s="3">
        <v>106.010002</v>
      </c>
      <c r="E1080" s="58">
        <f t="shared" si="64"/>
        <v>11060.10002</v>
      </c>
      <c r="F1080" s="11">
        <f t="shared" si="66"/>
        <v>-1.5166698236571327E-3</v>
      </c>
      <c r="G1080" s="11">
        <f>B1080/MAX($B$2:B1080)-1</f>
        <v>-3.3764211898404506E-2</v>
      </c>
      <c r="H1080" s="11">
        <f>E1080/MAX($E$2:E1080)-1</f>
        <v>-3.0377282888759405E-3</v>
      </c>
      <c r="K1080" s="44">
        <f t="shared" si="67"/>
        <v>0.26675583266903147</v>
      </c>
    </row>
    <row r="1081" spans="1:11" x14ac:dyDescent="0.25">
      <c r="A1081" s="1">
        <v>42114</v>
      </c>
      <c r="B1081" s="3">
        <v>75.952832000000001</v>
      </c>
      <c r="C1081" s="11">
        <f t="shared" si="65"/>
        <v>1.0522183800306274E-2</v>
      </c>
      <c r="D1081" s="3">
        <v>107.599998</v>
      </c>
      <c r="E1081" s="58">
        <f t="shared" si="64"/>
        <v>11075.999980000001</v>
      </c>
      <c r="F1081" s="11">
        <f t="shared" si="66"/>
        <v>1.4375964024962449E-3</v>
      </c>
      <c r="G1081" s="11">
        <f>B1081/MAX($B$2:B1081)-1</f>
        <v>-2.3597301341565791E-2</v>
      </c>
      <c r="H1081" s="11">
        <f>E1081/MAX($E$2:E1081)-1</f>
        <v>-1.6044989136395627E-3</v>
      </c>
      <c r="K1081" s="44">
        <f t="shared" si="67"/>
        <v>0.38093707934910465</v>
      </c>
    </row>
    <row r="1082" spans="1:11" x14ac:dyDescent="0.25">
      <c r="A1082" s="1">
        <v>42115</v>
      </c>
      <c r="B1082" s="3">
        <v>77.319770000000005</v>
      </c>
      <c r="C1082" s="11">
        <f t="shared" si="65"/>
        <v>1.7997195943924838E-2</v>
      </c>
      <c r="D1082" s="3">
        <v>108.05999799999999</v>
      </c>
      <c r="E1082" s="58">
        <f t="shared" si="64"/>
        <v>11080.599979999999</v>
      </c>
      <c r="F1082" s="11">
        <f t="shared" si="66"/>
        <v>4.1531238789317373E-4</v>
      </c>
      <c r="G1082" s="11">
        <f>B1082/MAX($B$2:B1082)-1</f>
        <v>-6.0247906536329277E-3</v>
      </c>
      <c r="H1082" s="11">
        <f>E1082/MAX($E$2:E1082)-1</f>
        <v>-1.1898528940216258E-3</v>
      </c>
      <c r="K1082" s="44">
        <f t="shared" si="67"/>
        <v>0.44433706294236502</v>
      </c>
    </row>
    <row r="1083" spans="1:11" x14ac:dyDescent="0.25">
      <c r="A1083" s="1">
        <v>42116</v>
      </c>
      <c r="B1083" s="3">
        <v>76.948740000000001</v>
      </c>
      <c r="C1083" s="11">
        <f t="shared" si="65"/>
        <v>-4.7986433482666152E-3</v>
      </c>
      <c r="D1083" s="3">
        <v>108.650002</v>
      </c>
      <c r="E1083" s="58">
        <f t="shared" si="64"/>
        <v>11086.500019999999</v>
      </c>
      <c r="F1083" s="11">
        <f t="shared" si="66"/>
        <v>5.3246575191323218E-4</v>
      </c>
      <c r="G1083" s="11">
        <f>B1083/MAX($B$2:B1083)-1</f>
        <v>-1.0794523180304827E-2</v>
      </c>
      <c r="H1083" s="11">
        <f>E1083/MAX($E$2:E1083)-1</f>
        <v>-6.5802069802423091E-4</v>
      </c>
      <c r="K1083" s="44">
        <f t="shared" si="67"/>
        <v>0.45672878896289881</v>
      </c>
    </row>
    <row r="1084" spans="1:11" x14ac:dyDescent="0.25">
      <c r="A1084" s="1">
        <v>42117</v>
      </c>
      <c r="B1084" s="3">
        <v>77.085432999999995</v>
      </c>
      <c r="C1084" s="11">
        <f t="shared" si="65"/>
        <v>1.7764163519765751E-3</v>
      </c>
      <c r="D1084" s="3">
        <v>109.05999799999999</v>
      </c>
      <c r="E1084" s="58">
        <f t="shared" si="64"/>
        <v>11090.599979999999</v>
      </c>
      <c r="F1084" s="11">
        <f t="shared" si="66"/>
        <v>3.6981554075706891E-4</v>
      </c>
      <c r="G1084" s="11">
        <f>B1084/MAX($B$2:B1084)-1</f>
        <v>-9.0372823958174697E-3</v>
      </c>
      <c r="H1084" s="11">
        <f>E1084/MAX($E$2:E1084)-1</f>
        <v>-2.884485035474782E-4</v>
      </c>
      <c r="K1084" s="44">
        <f t="shared" si="67"/>
        <v>0.4343570303381693</v>
      </c>
    </row>
    <row r="1085" spans="1:11" x14ac:dyDescent="0.25">
      <c r="A1085" s="1">
        <v>42118</v>
      </c>
      <c r="B1085" s="3">
        <v>76.997562000000002</v>
      </c>
      <c r="C1085" s="11">
        <f t="shared" si="65"/>
        <v>-1.1399170579996965E-3</v>
      </c>
      <c r="D1085" s="3">
        <v>110.540001</v>
      </c>
      <c r="E1085" s="58">
        <f t="shared" si="64"/>
        <v>11105.400009999999</v>
      </c>
      <c r="F1085" s="11">
        <f t="shared" si="66"/>
        <v>1.3344661268722754E-3</v>
      </c>
      <c r="G1085" s="11">
        <f>B1085/MAX($B$2:B1085)-1</f>
        <v>-1.016689770145629E-2</v>
      </c>
      <c r="H1085" s="11">
        <f>E1085/MAX($E$2:E1085)-1</f>
        <v>0</v>
      </c>
      <c r="K1085" s="44">
        <f t="shared" si="67"/>
        <v>0.63574653445245022</v>
      </c>
    </row>
    <row r="1086" spans="1:11" x14ac:dyDescent="0.25">
      <c r="A1086" s="1">
        <v>42121</v>
      </c>
      <c r="B1086" s="3">
        <v>75.415818999999999</v>
      </c>
      <c r="C1086" s="11">
        <f t="shared" si="65"/>
        <v>-2.0542767315152172E-2</v>
      </c>
      <c r="D1086" s="3">
        <v>110.260002</v>
      </c>
      <c r="E1086" s="58">
        <f t="shared" si="64"/>
        <v>11102.60002</v>
      </c>
      <c r="F1086" s="11">
        <f t="shared" si="66"/>
        <v>-2.5212869392171719E-4</v>
      </c>
      <c r="G1086" s="11">
        <f>B1086/MAX($B$2:B1086)-1</f>
        <v>-3.0500808802810475E-2</v>
      </c>
      <c r="H1086" s="11">
        <f>E1086/MAX($E$2:E1086)-1</f>
        <v>-2.5212869392177151E-4</v>
      </c>
      <c r="K1086" s="44">
        <f t="shared" si="67"/>
        <v>0.59061512741719868</v>
      </c>
    </row>
    <row r="1087" spans="1:11" x14ac:dyDescent="0.25">
      <c r="A1087" s="1">
        <v>42122</v>
      </c>
      <c r="B1087" s="3">
        <v>74.449202</v>
      </c>
      <c r="C1087" s="11">
        <f t="shared" si="65"/>
        <v>-1.2817165056577843E-2</v>
      </c>
      <c r="D1087" s="3">
        <v>110.040001</v>
      </c>
      <c r="E1087" s="58">
        <f t="shared" si="64"/>
        <v>11100.400009999999</v>
      </c>
      <c r="F1087" s="11">
        <f t="shared" si="66"/>
        <v>-1.9815268459977135E-4</v>
      </c>
      <c r="G1087" s="11">
        <f>B1087/MAX($B$2:B1087)-1</f>
        <v>-4.2927039958603586E-2</v>
      </c>
      <c r="H1087" s="11">
        <f>E1087/MAX($E$2:E1087)-1</f>
        <v>-4.5023141854394488E-4</v>
      </c>
      <c r="K1087" s="44">
        <f t="shared" si="67"/>
        <v>0.55210497617080823</v>
      </c>
    </row>
    <row r="1088" spans="1:11" x14ac:dyDescent="0.25">
      <c r="A1088" s="1">
        <v>42123</v>
      </c>
      <c r="B1088" s="3">
        <v>73.521641000000002</v>
      </c>
      <c r="C1088" s="11">
        <f t="shared" si="65"/>
        <v>-1.2458978405168093E-2</v>
      </c>
      <c r="D1088" s="3">
        <v>109.349998</v>
      </c>
      <c r="E1088" s="58">
        <f t="shared" si="64"/>
        <v>11093.499980000001</v>
      </c>
      <c r="F1088" s="11">
        <f t="shared" si="66"/>
        <v>-6.2160192369489927E-4</v>
      </c>
      <c r="G1088" s="11">
        <f>B1088/MAX($B$2:B1088)-1</f>
        <v>-5.4851191299929547E-2</v>
      </c>
      <c r="H1088" s="11">
        <f>E1088/MAX($E$2:E1088)-1</f>
        <v>-1.0715534775229685E-3</v>
      </c>
      <c r="K1088" s="44">
        <f t="shared" si="67"/>
        <v>0.50143773904697075</v>
      </c>
    </row>
    <row r="1089" spans="1:11" x14ac:dyDescent="0.25">
      <c r="A1089" s="1">
        <v>42124</v>
      </c>
      <c r="B1089" s="3">
        <v>72.818644000000006</v>
      </c>
      <c r="C1089" s="11">
        <f t="shared" si="65"/>
        <v>-9.5617697107712313E-3</v>
      </c>
      <c r="D1089" s="3">
        <v>107.629997</v>
      </c>
      <c r="E1089" s="58">
        <f t="shared" si="64"/>
        <v>11076.29997</v>
      </c>
      <c r="F1089" s="11">
        <f t="shared" si="66"/>
        <v>-1.5504583793220933E-3</v>
      </c>
      <c r="G1089" s="11">
        <f>B1089/MAX($B$2:B1089)-1</f>
        <v>-6.3888486551129442E-2</v>
      </c>
      <c r="H1089" s="11">
        <f>E1089/MAX($E$2:E1089)-1</f>
        <v>-2.6203504577769765E-3</v>
      </c>
      <c r="K1089" s="44">
        <f t="shared" si="67"/>
        <v>0.5641253940070855</v>
      </c>
    </row>
    <row r="1090" spans="1:11" x14ac:dyDescent="0.25">
      <c r="A1090" s="1">
        <v>42125</v>
      </c>
      <c r="B1090" s="3">
        <v>74.175815</v>
      </c>
      <c r="C1090" s="11">
        <f t="shared" si="65"/>
        <v>1.8637685700381813E-2</v>
      </c>
      <c r="D1090" s="3">
        <v>109.050003</v>
      </c>
      <c r="E1090" s="58">
        <f t="shared" si="64"/>
        <v>11090.500029999999</v>
      </c>
      <c r="F1090" s="11">
        <f t="shared" si="66"/>
        <v>1.2820219783194634E-3</v>
      </c>
      <c r="G1090" s="11">
        <f>B1090/MAX($B$2:B1090)-1</f>
        <v>-4.6441534382960614E-2</v>
      </c>
      <c r="H1090" s="11">
        <f>E1090/MAX($E$2:E1090)-1</f>
        <v>-1.3416878263352583E-3</v>
      </c>
      <c r="K1090" s="44">
        <f t="shared" si="67"/>
        <v>0.56704927417003093</v>
      </c>
    </row>
    <row r="1091" spans="1:11" x14ac:dyDescent="0.25">
      <c r="A1091" s="1">
        <v>42128</v>
      </c>
      <c r="B1091" s="3">
        <v>74.371088999999998</v>
      </c>
      <c r="C1091" s="11">
        <f t="shared" si="65"/>
        <v>2.632583140475069E-3</v>
      </c>
      <c r="D1091" s="3">
        <v>109.230003</v>
      </c>
      <c r="E1091" s="58">
        <f t="shared" ref="E1091:E1154" si="68">10000+(10*D1091)</f>
        <v>11092.30003</v>
      </c>
      <c r="F1091" s="11">
        <f t="shared" si="66"/>
        <v>1.6230106804310531E-4</v>
      </c>
      <c r="G1091" s="11">
        <f>B1091/MAX($B$2:B1091)-1</f>
        <v>-4.3931212442919976E-2</v>
      </c>
      <c r="H1091" s="11">
        <f>E1091/MAX($E$2:E1091)-1</f>
        <v>-1.1796045156593493E-3</v>
      </c>
      <c r="K1091" s="44">
        <f t="shared" si="67"/>
        <v>0.60949155152613665</v>
      </c>
    </row>
    <row r="1092" spans="1:11" x14ac:dyDescent="0.25">
      <c r="A1092" s="1">
        <v>42129</v>
      </c>
      <c r="B1092" s="3">
        <v>73.765736000000004</v>
      </c>
      <c r="C1092" s="11">
        <f t="shared" ref="C1092:C1155" si="69">(B1092-B1091)/B1091</f>
        <v>-8.139628021313414E-3</v>
      </c>
      <c r="D1092" s="3">
        <v>107.449997</v>
      </c>
      <c r="E1092" s="58">
        <f t="shared" si="68"/>
        <v>11074.499970000001</v>
      </c>
      <c r="F1092" s="11">
        <f t="shared" ref="F1092:F1155" si="70">(E1092-E1091)/E1091</f>
        <v>-1.6047221903354497E-3</v>
      </c>
      <c r="G1092" s="11">
        <f>B1092/MAX($B$2:B1092)-1</f>
        <v>-5.1713256736422686E-2</v>
      </c>
      <c r="H1092" s="11">
        <f>E1092/MAX($E$2:E1092)-1</f>
        <v>-2.7824337684526634E-3</v>
      </c>
      <c r="K1092" s="44">
        <f t="shared" si="67"/>
        <v>0.6450428737628634</v>
      </c>
    </row>
    <row r="1093" spans="1:11" x14ac:dyDescent="0.25">
      <c r="A1093" s="1">
        <v>42130</v>
      </c>
      <c r="B1093" s="3">
        <v>73.736439000000004</v>
      </c>
      <c r="C1093" s="11">
        <f t="shared" si="69"/>
        <v>-3.9716271522051487E-4</v>
      </c>
      <c r="D1093" s="3">
        <v>106.709999</v>
      </c>
      <c r="E1093" s="58">
        <f t="shared" si="68"/>
        <v>11067.099990000001</v>
      </c>
      <c r="F1093" s="11">
        <f t="shared" si="70"/>
        <v>-6.6819992054233948E-4</v>
      </c>
      <c r="G1093" s="11">
        <f>B1093/MAX($B$2:B1093)-1</f>
        <v>-5.2089880874184868E-2</v>
      </c>
      <c r="H1093" s="11">
        <f>E1093/MAX($E$2:E1093)-1</f>
        <v>-3.4487744669720044E-3</v>
      </c>
      <c r="K1093" s="44">
        <f t="shared" si="67"/>
        <v>0.66148692861728819</v>
      </c>
    </row>
    <row r="1094" spans="1:11" x14ac:dyDescent="0.25">
      <c r="A1094" s="1">
        <v>42131</v>
      </c>
      <c r="B1094" s="3">
        <v>73.961010000000002</v>
      </c>
      <c r="C1094" s="11">
        <f t="shared" si="69"/>
        <v>3.0455905254659424E-3</v>
      </c>
      <c r="D1094" s="3">
        <v>107.349998</v>
      </c>
      <c r="E1094" s="58">
        <f t="shared" si="68"/>
        <v>11073.499980000001</v>
      </c>
      <c r="F1094" s="11">
        <f t="shared" si="70"/>
        <v>5.7828970604609925E-4</v>
      </c>
      <c r="G1094" s="11">
        <f>B1094/MAX($B$2:B1094)-1</f>
        <v>-4.9202934796382047E-2</v>
      </c>
      <c r="H1094" s="11">
        <f>E1094/MAX($E$2:E1094)-1</f>
        <v>-2.872479151698637E-3</v>
      </c>
      <c r="K1094" s="44">
        <f t="shared" si="67"/>
        <v>0.63890889984647237</v>
      </c>
    </row>
    <row r="1095" spans="1:11" x14ac:dyDescent="0.25">
      <c r="A1095" s="1">
        <v>42132</v>
      </c>
      <c r="B1095" s="3">
        <v>74.703063</v>
      </c>
      <c r="C1095" s="11">
        <f t="shared" si="69"/>
        <v>1.0033029565172224E-2</v>
      </c>
      <c r="D1095" s="3">
        <v>108.69000200000001</v>
      </c>
      <c r="E1095" s="58">
        <f t="shared" si="68"/>
        <v>11086.900020000001</v>
      </c>
      <c r="F1095" s="11">
        <f t="shared" si="70"/>
        <v>1.2100997899672588E-3</v>
      </c>
      <c r="G1095" s="11">
        <f>B1095/MAX($B$2:B1095)-1</f>
        <v>-3.9663559730715114E-2</v>
      </c>
      <c r="H1095" s="11">
        <f>E1095/MAX($E$2:E1095)-1</f>
        <v>-1.6658553481495586E-3</v>
      </c>
      <c r="K1095" s="44">
        <f t="shared" si="67"/>
        <v>0.652897753141778</v>
      </c>
    </row>
    <row r="1096" spans="1:11" x14ac:dyDescent="0.25">
      <c r="A1096" s="1">
        <v>42135</v>
      </c>
      <c r="B1096" s="3">
        <v>74.566370000000006</v>
      </c>
      <c r="C1096" s="11">
        <f t="shared" si="69"/>
        <v>-1.829817875071521E-3</v>
      </c>
      <c r="D1096" s="3">
        <v>108.269997</v>
      </c>
      <c r="E1096" s="58">
        <f t="shared" si="68"/>
        <v>11082.69997</v>
      </c>
      <c r="F1096" s="11">
        <f t="shared" si="70"/>
        <v>-3.788299698224647E-4</v>
      </c>
      <c r="G1096" s="11">
        <f>B1096/MAX($B$2:B1096)-1</f>
        <v>-4.1420800515202472E-2</v>
      </c>
      <c r="H1096" s="11">
        <f>E1096/MAX($E$2:E1096)-1</f>
        <v>-2.0440542420406826E-3</v>
      </c>
      <c r="K1096" s="44">
        <f t="shared" si="67"/>
        <v>0.67614425554769486</v>
      </c>
    </row>
    <row r="1097" spans="1:11" x14ac:dyDescent="0.25">
      <c r="A1097" s="1">
        <v>42136</v>
      </c>
      <c r="B1097" s="3">
        <v>73.970776000000001</v>
      </c>
      <c r="C1097" s="11">
        <f t="shared" si="69"/>
        <v>-7.9874345499184873E-3</v>
      </c>
      <c r="D1097" s="3">
        <v>107.779999</v>
      </c>
      <c r="E1097" s="58">
        <f t="shared" si="68"/>
        <v>11077.79999</v>
      </c>
      <c r="F1097" s="11">
        <f t="shared" si="70"/>
        <v>-4.4212872434190256E-4</v>
      </c>
      <c r="G1097" s="11">
        <f>B1097/MAX($B$2:B1097)-1</f>
        <v>-4.9077389132000548E-2</v>
      </c>
      <c r="H1097" s="11">
        <f>E1097/MAX($E$2:E1097)-1</f>
        <v>-2.4852792312881622E-3</v>
      </c>
      <c r="K1097" s="44">
        <f t="shared" si="67"/>
        <v>0.67976561030616445</v>
      </c>
    </row>
    <row r="1098" spans="1:11" x14ac:dyDescent="0.25">
      <c r="A1098" s="1">
        <v>42137</v>
      </c>
      <c r="B1098" s="3">
        <v>75.191254999999998</v>
      </c>
      <c r="C1098" s="11">
        <f t="shared" si="69"/>
        <v>1.6499475414452829E-2</v>
      </c>
      <c r="D1098" s="3">
        <v>108</v>
      </c>
      <c r="E1098" s="58">
        <f t="shared" si="68"/>
        <v>11080</v>
      </c>
      <c r="F1098" s="11">
        <f t="shared" si="70"/>
        <v>1.9859629186178105E-4</v>
      </c>
      <c r="G1098" s="11">
        <f>B1098/MAX($B$2:B1098)-1</f>
        <v>-3.3387664892936653E-2</v>
      </c>
      <c r="H1098" s="11">
        <f>E1098/MAX($E$2:E1098)-1</f>
        <v>-2.2871765066658778E-3</v>
      </c>
      <c r="K1098" s="44">
        <f t="shared" si="67"/>
        <v>0.69270334866885463</v>
      </c>
    </row>
    <row r="1099" spans="1:11" x14ac:dyDescent="0.25">
      <c r="A1099" s="1">
        <v>42138</v>
      </c>
      <c r="B1099" s="3">
        <v>75.825905000000006</v>
      </c>
      <c r="C1099" s="11">
        <f t="shared" si="69"/>
        <v>8.4404762229332089E-3</v>
      </c>
      <c r="D1099" s="3">
        <v>109.58000199999999</v>
      </c>
      <c r="E1099" s="58">
        <f t="shared" si="68"/>
        <v>11095.800020000001</v>
      </c>
      <c r="F1099" s="11">
        <f t="shared" si="70"/>
        <v>1.4259945848375979E-3</v>
      </c>
      <c r="G1099" s="11">
        <f>B1099/MAX($B$2:B1099)-1</f>
        <v>-2.5228996461671538E-2</v>
      </c>
      <c r="H1099" s="11">
        <f>E1099/MAX($E$2:E1099)-1</f>
        <v>-8.6444342314140332E-4</v>
      </c>
      <c r="K1099" s="44">
        <f t="shared" si="67"/>
        <v>0.67228126785480236</v>
      </c>
    </row>
    <row r="1100" spans="1:11" x14ac:dyDescent="0.25">
      <c r="A1100" s="1">
        <v>42139</v>
      </c>
      <c r="B1100" s="3">
        <v>75.581809000000007</v>
      </c>
      <c r="C1100" s="11">
        <f t="shared" si="69"/>
        <v>-3.21916368818808E-3</v>
      </c>
      <c r="D1100" s="3">
        <v>109.58000199999999</v>
      </c>
      <c r="E1100" s="58">
        <f t="shared" si="68"/>
        <v>11095.800020000001</v>
      </c>
      <c r="F1100" s="11">
        <f t="shared" si="70"/>
        <v>0</v>
      </c>
      <c r="G1100" s="11">
        <f>B1100/MAX($B$2:B1100)-1</f>
        <v>-2.8366943880560824E-2</v>
      </c>
      <c r="H1100" s="11">
        <f>E1100/MAX($E$2:E1100)-1</f>
        <v>-8.6444342314140332E-4</v>
      </c>
      <c r="K1100" s="44">
        <f t="shared" si="67"/>
        <v>0.63542265925900154</v>
      </c>
    </row>
    <row r="1101" spans="1:11" x14ac:dyDescent="0.25">
      <c r="A1101" s="1">
        <v>42142</v>
      </c>
      <c r="B1101" s="3">
        <v>75.523221000000007</v>
      </c>
      <c r="C1101" s="11">
        <f t="shared" si="69"/>
        <v>-7.7516006530090195E-4</v>
      </c>
      <c r="D1101" s="3">
        <v>110.05999799999999</v>
      </c>
      <c r="E1101" s="58">
        <f t="shared" si="68"/>
        <v>11100.599979999999</v>
      </c>
      <c r="F1101" s="11">
        <f t="shared" si="70"/>
        <v>4.3259251170232101E-4</v>
      </c>
      <c r="G1101" s="11">
        <f>B1101/MAX($B$2:B1101)-1</f>
        <v>-2.912011502379086E-2</v>
      </c>
      <c r="H1101" s="11">
        <f>E1101/MAX($E$2:E1101)-1</f>
        <v>-4.3222486319072217E-4</v>
      </c>
      <c r="K1101" s="44">
        <f t="shared" si="67"/>
        <v>0.61190384123037889</v>
      </c>
    </row>
    <row r="1102" spans="1:11" x14ac:dyDescent="0.25">
      <c r="A1102" s="1">
        <v>42143</v>
      </c>
      <c r="B1102" s="3">
        <v>75.650155999999996</v>
      </c>
      <c r="C1102" s="11">
        <f t="shared" si="69"/>
        <v>1.680741344440128E-3</v>
      </c>
      <c r="D1102" s="3">
        <v>109.94000200000001</v>
      </c>
      <c r="E1102" s="58">
        <f t="shared" si="68"/>
        <v>11099.400020000001</v>
      </c>
      <c r="F1102" s="11">
        <f t="shared" si="70"/>
        <v>-1.080986615282123E-4</v>
      </c>
      <c r="G1102" s="11">
        <f>B1102/MAX($B$2:B1102)-1</f>
        <v>-2.7488317060626044E-2</v>
      </c>
      <c r="H1102" s="11">
        <f>E1102/MAX($E$2:E1102)-1</f>
        <v>-5.4027680178969639E-4</v>
      </c>
      <c r="K1102" s="44">
        <f t="shared" si="67"/>
        <v>0.6307810807473041</v>
      </c>
    </row>
    <row r="1103" spans="1:11" x14ac:dyDescent="0.25">
      <c r="A1103" s="1">
        <v>42144</v>
      </c>
      <c r="B1103" s="3">
        <v>75.572042999999994</v>
      </c>
      <c r="C1103" s="11">
        <f t="shared" si="69"/>
        <v>-1.0325557028593819E-3</v>
      </c>
      <c r="D1103" s="3">
        <v>110.010002</v>
      </c>
      <c r="E1103" s="58">
        <f t="shared" si="68"/>
        <v>11100.10002</v>
      </c>
      <c r="F1103" s="11">
        <f t="shared" si="70"/>
        <v>6.306647194781512E-5</v>
      </c>
      <c r="G1103" s="11">
        <f>B1103/MAX($B$2:B1103)-1</f>
        <v>-2.8492489544942434E-2</v>
      </c>
      <c r="H1103" s="11">
        <f>E1103/MAX($E$2:E1103)-1</f>
        <v>-4.7724440319363293E-4</v>
      </c>
      <c r="K1103" s="44">
        <f t="shared" si="67"/>
        <v>0.64364864551194501</v>
      </c>
    </row>
    <row r="1104" spans="1:11" x14ac:dyDescent="0.25">
      <c r="A1104" s="1">
        <v>42145</v>
      </c>
      <c r="B1104" s="3">
        <v>75.855194999999995</v>
      </c>
      <c r="C1104" s="11">
        <f t="shared" si="69"/>
        <v>3.7467823914724813E-3</v>
      </c>
      <c r="D1104" s="3">
        <v>110.58000199999999</v>
      </c>
      <c r="E1104" s="58">
        <f t="shared" si="68"/>
        <v>11105.800020000001</v>
      </c>
      <c r="F1104" s="11">
        <f t="shared" si="70"/>
        <v>5.1350888638215417E-4</v>
      </c>
      <c r="G1104" s="11">
        <f>B1104/MAX($B$2:B1104)-1</f>
        <v>-2.4852462311586221E-2</v>
      </c>
      <c r="H1104" s="11">
        <f>E1104/MAX($E$2:E1104)-1</f>
        <v>0</v>
      </c>
      <c r="K1104" s="44">
        <f t="shared" si="67"/>
        <v>0.64183157450494976</v>
      </c>
    </row>
    <row r="1105" spans="1:11" x14ac:dyDescent="0.25">
      <c r="A1105" s="1">
        <v>42146</v>
      </c>
      <c r="B1105" s="3">
        <v>75.240069000000005</v>
      </c>
      <c r="C1105" s="11">
        <f t="shared" si="69"/>
        <v>-8.1092138778364412E-3</v>
      </c>
      <c r="D1105" s="3">
        <v>110.470001</v>
      </c>
      <c r="E1105" s="58">
        <f t="shared" si="68"/>
        <v>11104.70001</v>
      </c>
      <c r="F1105" s="11">
        <f t="shared" si="70"/>
        <v>-9.9048244882777133E-5</v>
      </c>
      <c r="G1105" s="11">
        <f>B1105/MAX($B$2:B1105)-1</f>
        <v>-3.2760142257147074E-2</v>
      </c>
      <c r="H1105" s="11">
        <f>E1105/MAX($E$2:E1105)-1</f>
        <v>-9.9048244882826708E-5</v>
      </c>
      <c r="K1105" s="44">
        <f t="shared" si="67"/>
        <v>0.69302701337038053</v>
      </c>
    </row>
    <row r="1106" spans="1:11" x14ac:dyDescent="0.25">
      <c r="A1106" s="1">
        <v>42150</v>
      </c>
      <c r="B1106" s="3">
        <v>74.634716999999995</v>
      </c>
      <c r="C1106" s="11">
        <f t="shared" si="69"/>
        <v>-8.045606656740447E-3</v>
      </c>
      <c r="D1106" s="3">
        <v>109.199997</v>
      </c>
      <c r="E1106" s="58">
        <f t="shared" si="68"/>
        <v>11091.999970000001</v>
      </c>
      <c r="F1106" s="11">
        <f t="shared" si="70"/>
        <v>-1.1436634928060265E-3</v>
      </c>
      <c r="G1106" s="11">
        <f>B1106/MAX($B$2:B1106)-1</f>
        <v>-4.0542173695267691E-2</v>
      </c>
      <c r="H1106" s="11">
        <f>E1106/MAX($E$2:E1106)-1</f>
        <v>-1.2425984598271045E-3</v>
      </c>
      <c r="K1106" s="44">
        <f t="shared" si="67"/>
        <v>0.74017697949838257</v>
      </c>
    </row>
    <row r="1107" spans="1:11" x14ac:dyDescent="0.25">
      <c r="A1107" s="1">
        <v>42151</v>
      </c>
      <c r="B1107" s="3">
        <v>75.542753000000005</v>
      </c>
      <c r="C1107" s="11">
        <f t="shared" si="69"/>
        <v>1.2166402399569759E-2</v>
      </c>
      <c r="D1107" s="3">
        <v>110.959999</v>
      </c>
      <c r="E1107" s="58">
        <f t="shared" si="68"/>
        <v>11109.599990000001</v>
      </c>
      <c r="F1107" s="11">
        <f t="shared" si="70"/>
        <v>1.5867309815724654E-3</v>
      </c>
      <c r="G1107" s="11">
        <f>B1107/MAX($B$2:B1107)-1</f>
        <v>-2.8869023695027862E-2</v>
      </c>
      <c r="H1107" s="11">
        <f>E1107/MAX($E$2:E1107)-1</f>
        <v>0</v>
      </c>
      <c r="K1107" s="44">
        <f t="shared" si="67"/>
        <v>0.78119584552232146</v>
      </c>
    </row>
    <row r="1108" spans="1:11" x14ac:dyDescent="0.25">
      <c r="A1108" s="1">
        <v>42152</v>
      </c>
      <c r="B1108" s="3">
        <v>75.171723</v>
      </c>
      <c r="C1108" s="11">
        <f t="shared" si="69"/>
        <v>-4.9115234124444025E-3</v>
      </c>
      <c r="D1108" s="3">
        <v>110.709999</v>
      </c>
      <c r="E1108" s="58">
        <f t="shared" si="68"/>
        <v>11107.099990000001</v>
      </c>
      <c r="F1108" s="11">
        <f t="shared" si="70"/>
        <v>-2.2503060436472114E-4</v>
      </c>
      <c r="G1108" s="11">
        <f>B1108/MAX($B$2:B1108)-1</f>
        <v>-3.3638756221699651E-2</v>
      </c>
      <c r="H1108" s="11">
        <f>E1108/MAX($E$2:E1108)-1</f>
        <v>-2.2503060436473987E-4</v>
      </c>
      <c r="K1108" s="44">
        <f t="shared" si="67"/>
        <v>0.80640603833298785</v>
      </c>
    </row>
    <row r="1109" spans="1:11" x14ac:dyDescent="0.25">
      <c r="A1109" s="1">
        <v>42153</v>
      </c>
      <c r="B1109" s="3">
        <v>74.829989999999995</v>
      </c>
      <c r="C1109" s="11">
        <f t="shared" si="69"/>
        <v>-4.5460312250659059E-3</v>
      </c>
      <c r="D1109" s="3">
        <v>110.050003</v>
      </c>
      <c r="E1109" s="58">
        <f t="shared" si="68"/>
        <v>11100.500029999999</v>
      </c>
      <c r="F1109" s="11">
        <f t="shared" si="70"/>
        <v>-5.9421091067366665E-4</v>
      </c>
      <c r="G1109" s="11">
        <f>B1109/MAX($B$2:B1109)-1</f>
        <v>-3.8031864610609367E-2</v>
      </c>
      <c r="H1109" s="11">
        <f>E1109/MAX($E$2:E1109)-1</f>
        <v>-8.1910779939808886E-4</v>
      </c>
      <c r="K1109" s="44">
        <f t="shared" si="67"/>
        <v>0.78436035604799847</v>
      </c>
    </row>
    <row r="1110" spans="1:11" x14ac:dyDescent="0.25">
      <c r="A1110" s="1">
        <v>42156</v>
      </c>
      <c r="B1110" s="3">
        <v>74.654240999999999</v>
      </c>
      <c r="C1110" s="11">
        <f t="shared" si="69"/>
        <v>-2.3486439060060836E-3</v>
      </c>
      <c r="D1110" s="3">
        <v>110.41999800000001</v>
      </c>
      <c r="E1110" s="58">
        <f t="shared" si="68"/>
        <v>11104.199979999999</v>
      </c>
      <c r="F1110" s="11">
        <f t="shared" si="70"/>
        <v>3.3331381379223977E-4</v>
      </c>
      <c r="G1110" s="11">
        <f>B1110/MAX($B$2:B1110)-1</f>
        <v>-4.0291185209563651E-2</v>
      </c>
      <c r="H1110" s="11">
        <f>E1110/MAX($E$2:E1110)-1</f>
        <v>-4.860670055503169E-4</v>
      </c>
      <c r="K1110" s="44">
        <f t="shared" si="67"/>
        <v>0.76652001908103695</v>
      </c>
    </row>
    <row r="1111" spans="1:11" x14ac:dyDescent="0.25">
      <c r="A1111" s="1">
        <v>42157</v>
      </c>
      <c r="B1111" s="3">
        <v>74.205106000000001</v>
      </c>
      <c r="C1111" s="11">
        <f t="shared" si="69"/>
        <v>-6.0162020802006187E-3</v>
      </c>
      <c r="D1111" s="3">
        <v>110.07</v>
      </c>
      <c r="E1111" s="58">
        <f t="shared" si="68"/>
        <v>11100.7</v>
      </c>
      <c r="F1111" s="11">
        <f t="shared" si="70"/>
        <v>-3.1519425139159702E-4</v>
      </c>
      <c r="G1111" s="11">
        <f>B1111/MAX($B$2:B1111)-1</f>
        <v>-4.6064987377492761E-2</v>
      </c>
      <c r="H1111" s="11">
        <f>E1111/MAX($E$2:E1111)-1</f>
        <v>-8.0110805141597741E-4</v>
      </c>
      <c r="K1111" s="44">
        <f t="shared" ref="K1111:K1174" si="71">CORREL(C1092:C1110,F1092:F1110)</f>
        <v>0.75401301918336661</v>
      </c>
    </row>
    <row r="1112" spans="1:11" x14ac:dyDescent="0.25">
      <c r="A1112" s="1">
        <v>42158</v>
      </c>
      <c r="B1112" s="3">
        <v>74.341798999999995</v>
      </c>
      <c r="C1112" s="11">
        <f t="shared" si="69"/>
        <v>1.8420969575866377E-3</v>
      </c>
      <c r="D1112" s="3">
        <v>110.400002</v>
      </c>
      <c r="E1112" s="58">
        <f t="shared" si="68"/>
        <v>11104.000019999999</v>
      </c>
      <c r="F1112" s="11">
        <f t="shared" si="70"/>
        <v>2.9728035168942202E-4</v>
      </c>
      <c r="G1112" s="11">
        <f>B1112/MAX($B$2:B1112)-1</f>
        <v>-4.4307746593005515E-2</v>
      </c>
      <c r="H1112" s="11">
        <f>E1112/MAX($E$2:E1112)-1</f>
        <v>-5.0406585340978527E-4</v>
      </c>
      <c r="K1112" s="44">
        <f t="shared" si="71"/>
        <v>0.74425043565825166</v>
      </c>
    </row>
    <row r="1113" spans="1:11" x14ac:dyDescent="0.25">
      <c r="A1113" s="1">
        <v>42159</v>
      </c>
      <c r="B1113" s="3">
        <v>73.482584000000003</v>
      </c>
      <c r="C1113" s="11">
        <f t="shared" si="69"/>
        <v>-1.1557629914228897E-2</v>
      </c>
      <c r="D1113" s="3">
        <v>109.55999799999999</v>
      </c>
      <c r="E1113" s="58">
        <f t="shared" si="68"/>
        <v>11095.599979999999</v>
      </c>
      <c r="F1113" s="11">
        <f t="shared" si="70"/>
        <v>-7.564877507988734E-4</v>
      </c>
      <c r="G1113" s="11">
        <f>B1113/MAX($B$2:B1113)-1</f>
        <v>-5.535328396977901E-2</v>
      </c>
      <c r="H1113" s="11">
        <f>E1113/MAX($E$2:E1113)-1</f>
        <v>-1.2601722845649865E-3</v>
      </c>
      <c r="K1113" s="44">
        <f t="shared" si="71"/>
        <v>0.76615509025292017</v>
      </c>
    </row>
    <row r="1114" spans="1:11" x14ac:dyDescent="0.25">
      <c r="A1114" s="1">
        <v>42160</v>
      </c>
      <c r="B1114" s="3">
        <v>72.115646999999996</v>
      </c>
      <c r="C1114" s="11">
        <f t="shared" si="69"/>
        <v>-1.860219014617133E-2</v>
      </c>
      <c r="D1114" s="3">
        <v>109.300003</v>
      </c>
      <c r="E1114" s="58">
        <f t="shared" si="68"/>
        <v>11093.000029999999</v>
      </c>
      <c r="F1114" s="11">
        <f t="shared" si="70"/>
        <v>-2.3432261479201309E-4</v>
      </c>
      <c r="G1114" s="11">
        <f>B1114/MAX($B$2:B1114)-1</f>
        <v>-7.2925781802329448E-2</v>
      </c>
      <c r="H1114" s="11">
        <f>E1114/MAX($E$2:E1114)-1</f>
        <v>-1.4941996124921975E-3</v>
      </c>
      <c r="K1114" s="44">
        <f t="shared" si="71"/>
        <v>0.78697613185772175</v>
      </c>
    </row>
    <row r="1115" spans="1:11" x14ac:dyDescent="0.25">
      <c r="A1115" s="1">
        <v>42163</v>
      </c>
      <c r="B1115" s="3">
        <v>71.725092000000004</v>
      </c>
      <c r="C1115" s="11">
        <f t="shared" si="69"/>
        <v>-5.4156762956032558E-3</v>
      </c>
      <c r="D1115" s="3">
        <v>108.19000200000001</v>
      </c>
      <c r="E1115" s="58">
        <f t="shared" si="68"/>
        <v>11081.900020000001</v>
      </c>
      <c r="F1115" s="11">
        <f t="shared" si="70"/>
        <v>-1.0006319273397038E-3</v>
      </c>
      <c r="G1115" s="11">
        <f>B1115/MAX($B$2:B1115)-1</f>
        <v>-7.7946515670087479E-2</v>
      </c>
      <c r="H1115" s="11">
        <f>E1115/MAX($E$2:E1115)-1</f>
        <v>-2.493336395993806E-3</v>
      </c>
      <c r="K1115" s="44">
        <f t="shared" si="71"/>
        <v>0.70369390849503377</v>
      </c>
    </row>
    <row r="1116" spans="1:11" x14ac:dyDescent="0.25">
      <c r="A1116" s="1">
        <v>42164</v>
      </c>
      <c r="B1116" s="3">
        <v>71.539576999999994</v>
      </c>
      <c r="C1116" s="11">
        <f t="shared" si="69"/>
        <v>-2.5864728064762805E-3</v>
      </c>
      <c r="D1116" s="3">
        <v>108.010002</v>
      </c>
      <c r="E1116" s="58">
        <f t="shared" si="68"/>
        <v>11080.10002</v>
      </c>
      <c r="F1116" s="11">
        <f t="shared" si="70"/>
        <v>-1.6242702034421452E-4</v>
      </c>
      <c r="G1116" s="11">
        <f>B1116/MAX($B$2:B1116)-1</f>
        <v>-8.0331381933423596E-2</v>
      </c>
      <c r="H1116" s="11">
        <f>E1116/MAX($E$2:E1116)-1</f>
        <v>-2.6553584311365119E-3</v>
      </c>
      <c r="K1116" s="44">
        <f t="shared" si="71"/>
        <v>0.69907834033204153</v>
      </c>
    </row>
    <row r="1117" spans="1:11" x14ac:dyDescent="0.25">
      <c r="A1117" s="1">
        <v>42165</v>
      </c>
      <c r="B1117" s="3">
        <v>72.291396000000006</v>
      </c>
      <c r="C1117" s="11">
        <f t="shared" si="69"/>
        <v>1.0509133986073357E-2</v>
      </c>
      <c r="D1117" s="3">
        <v>109.489998</v>
      </c>
      <c r="E1117" s="58">
        <f t="shared" si="68"/>
        <v>11094.89998</v>
      </c>
      <c r="F1117" s="11">
        <f t="shared" si="70"/>
        <v>1.3357244044084255E-3</v>
      </c>
      <c r="G1117" s="11">
        <f>B1117/MAX($B$2:B1117)-1</f>
        <v>-7.0666461203374942E-2</v>
      </c>
      <c r="H1117" s="11">
        <f>E1117/MAX($E$2:E1117)-1</f>
        <v>-1.3231808537870204E-3</v>
      </c>
      <c r="K1117" s="44">
        <f t="shared" si="71"/>
        <v>0.69118613026612064</v>
      </c>
    </row>
    <row r="1118" spans="1:11" x14ac:dyDescent="0.25">
      <c r="A1118" s="1">
        <v>42166</v>
      </c>
      <c r="B1118" s="3">
        <v>72.890871000000004</v>
      </c>
      <c r="C1118" s="11">
        <f t="shared" si="69"/>
        <v>8.292480615535466E-3</v>
      </c>
      <c r="D1118" s="3">
        <v>109.650002</v>
      </c>
      <c r="E1118" s="58">
        <f t="shared" si="68"/>
        <v>11096.500019999999</v>
      </c>
      <c r="F1118" s="11">
        <f t="shared" si="70"/>
        <v>1.4421400849792549E-4</v>
      </c>
      <c r="G1118" s="11">
        <f>B1118/MAX($B$2:B1118)-1</f>
        <v>-6.2959980847536956E-2</v>
      </c>
      <c r="H1118" s="11">
        <f>E1118/MAX($E$2:E1118)-1</f>
        <v>-1.1791576665040049E-3</v>
      </c>
      <c r="K1118" s="44">
        <f t="shared" si="71"/>
        <v>0.81703247207262808</v>
      </c>
    </row>
    <row r="1119" spans="1:11" x14ac:dyDescent="0.25">
      <c r="A1119" s="1">
        <v>42167</v>
      </c>
      <c r="B1119" s="3">
        <v>72.271737999999999</v>
      </c>
      <c r="C1119" s="11">
        <f t="shared" si="69"/>
        <v>-8.4939717622527101E-3</v>
      </c>
      <c r="D1119" s="3">
        <v>108.75</v>
      </c>
      <c r="E1119" s="58">
        <f t="shared" si="68"/>
        <v>11087.5</v>
      </c>
      <c r="F1119" s="11">
        <f t="shared" si="70"/>
        <v>-8.1106835342478517E-4</v>
      </c>
      <c r="G1119" s="11">
        <f>B1119/MAX($B$2:B1119)-1</f>
        <v>-7.0919172310318745E-2</v>
      </c>
      <c r="H1119" s="11">
        <f>E1119/MAX($E$2:E1119)-1</f>
        <v>-1.9892696424618217E-3</v>
      </c>
      <c r="K1119" s="44">
        <f t="shared" si="71"/>
        <v>0.76085738892800192</v>
      </c>
    </row>
    <row r="1120" spans="1:11" x14ac:dyDescent="0.25">
      <c r="A1120" s="1">
        <v>42170</v>
      </c>
      <c r="B1120" s="3">
        <v>71.495362</v>
      </c>
      <c r="C1120" s="11">
        <f t="shared" si="69"/>
        <v>-1.0742456477247014E-2</v>
      </c>
      <c r="D1120" s="3">
        <v>108.209999</v>
      </c>
      <c r="E1120" s="58">
        <f t="shared" si="68"/>
        <v>11082.099990000001</v>
      </c>
      <c r="F1120" s="11">
        <f t="shared" si="70"/>
        <v>-4.8703585118370992E-4</v>
      </c>
      <c r="G1120" s="11">
        <f>B1120/MAX($B$2:B1120)-1</f>
        <v>-8.0899782665619813E-2</v>
      </c>
      <c r="H1120" s="11">
        <f>E1120/MAX($E$2:E1120)-1</f>
        <v>-2.4753366480119166E-3</v>
      </c>
      <c r="K1120" s="44">
        <f t="shared" si="71"/>
        <v>0.77178778190990671</v>
      </c>
    </row>
    <row r="1121" spans="1:11" x14ac:dyDescent="0.25">
      <c r="A1121" s="1">
        <v>42171</v>
      </c>
      <c r="B1121" s="3">
        <v>72.271737999999999</v>
      </c>
      <c r="C1121" s="11">
        <f t="shared" si="69"/>
        <v>1.0859109993736364E-2</v>
      </c>
      <c r="D1121" s="3">
        <v>108.800003</v>
      </c>
      <c r="E1121" s="58">
        <f t="shared" si="68"/>
        <v>11088.000029999999</v>
      </c>
      <c r="F1121" s="11">
        <f t="shared" si="70"/>
        <v>5.323936803784988E-4</v>
      </c>
      <c r="G1121" s="11">
        <f>B1121/MAX($B$2:B1121)-1</f>
        <v>-7.0919172310318745E-2</v>
      </c>
      <c r="H1121" s="11">
        <f>E1121/MAX($E$2:E1121)-1</f>
        <v>-1.9442608212216772E-3</v>
      </c>
      <c r="K1121" s="44">
        <f t="shared" si="71"/>
        <v>0.77781510991226221</v>
      </c>
    </row>
    <row r="1122" spans="1:11" x14ac:dyDescent="0.25">
      <c r="A1122" s="1">
        <v>42172</v>
      </c>
      <c r="B1122" s="3">
        <v>72.812248999999994</v>
      </c>
      <c r="C1122" s="11">
        <f t="shared" si="69"/>
        <v>7.4788709246205627E-3</v>
      </c>
      <c r="D1122" s="3">
        <v>109.099998</v>
      </c>
      <c r="E1122" s="58">
        <f t="shared" si="68"/>
        <v>11090.999980000001</v>
      </c>
      <c r="F1122" s="11">
        <f t="shared" si="70"/>
        <v>2.7055826045134518E-4</v>
      </c>
      <c r="G1122" s="11">
        <f>B1122/MAX($B$2:B1122)-1</f>
        <v>-6.3970696721487919E-2</v>
      </c>
      <c r="H1122" s="11">
        <f>E1122/MAX($E$2:E1122)-1</f>
        <v>-1.6742285965959391E-3</v>
      </c>
      <c r="K1122" s="44">
        <f t="shared" si="71"/>
        <v>0.78797634198075728</v>
      </c>
    </row>
    <row r="1123" spans="1:11" x14ac:dyDescent="0.25">
      <c r="A1123" s="1">
        <v>42173</v>
      </c>
      <c r="B1123" s="3">
        <v>73.480521999999993</v>
      </c>
      <c r="C1123" s="11">
        <f t="shared" si="69"/>
        <v>9.1780299218610778E-3</v>
      </c>
      <c r="D1123" s="3">
        <v>110.69000200000001</v>
      </c>
      <c r="E1123" s="58">
        <f t="shared" si="68"/>
        <v>11106.900020000001</v>
      </c>
      <c r="F1123" s="11">
        <f t="shared" si="70"/>
        <v>1.4335984157129577E-3</v>
      </c>
      <c r="G1123" s="11">
        <f>B1123/MAX($B$2:B1123)-1</f>
        <v>-5.5379791768259023E-2</v>
      </c>
      <c r="H1123" s="11">
        <f>E1123/MAX($E$2:E1123)-1</f>
        <v>-2.4303035234662929E-4</v>
      </c>
      <c r="K1123" s="44">
        <f t="shared" si="71"/>
        <v>0.78348552126563387</v>
      </c>
    </row>
    <row r="1124" spans="1:11" x14ac:dyDescent="0.25">
      <c r="A1124" s="1">
        <v>42174</v>
      </c>
      <c r="B1124" s="3">
        <v>73.313455000000005</v>
      </c>
      <c r="C1124" s="11">
        <f t="shared" si="69"/>
        <v>-2.2736229337073678E-3</v>
      </c>
      <c r="D1124" s="3">
        <v>109.889999</v>
      </c>
      <c r="E1124" s="58">
        <f t="shared" si="68"/>
        <v>11098.89999</v>
      </c>
      <c r="F1124" s="11">
        <f t="shared" si="70"/>
        <v>-7.2027568318752731E-4</v>
      </c>
      <c r="G1124" s="11">
        <f>B1124/MAX($B$2:B1124)-1</f>
        <v>-5.7527501937338132E-2</v>
      </c>
      <c r="H1124" s="11">
        <f>E1124/MAX($E$2:E1124)-1</f>
        <v>-9.6313098668110442E-4</v>
      </c>
      <c r="K1124" s="44">
        <f t="shared" si="71"/>
        <v>0.79608182904902824</v>
      </c>
    </row>
    <row r="1125" spans="1:11" x14ac:dyDescent="0.25">
      <c r="A1125" s="1">
        <v>42177</v>
      </c>
      <c r="B1125" s="3">
        <v>73.392077</v>
      </c>
      <c r="C1125" s="11">
        <f t="shared" si="69"/>
        <v>1.0724088777427792E-3</v>
      </c>
      <c r="D1125" s="3">
        <v>110.699997</v>
      </c>
      <c r="E1125" s="58">
        <f t="shared" si="68"/>
        <v>11106.999970000001</v>
      </c>
      <c r="F1125" s="11">
        <f t="shared" si="70"/>
        <v>7.2980025113289352E-4</v>
      </c>
      <c r="G1125" s="11">
        <f>B1125/MAX($B$2:B1125)-1</f>
        <v>-5.6516786063387281E-2</v>
      </c>
      <c r="H1125" s="11">
        <f>E1125/MAX($E$2:E1125)-1</f>
        <v>-2.3403362878415823E-4</v>
      </c>
      <c r="K1125" s="44">
        <f t="shared" si="71"/>
        <v>0.7908516923514276</v>
      </c>
    </row>
    <row r="1126" spans="1:11" x14ac:dyDescent="0.25">
      <c r="A1126" s="1">
        <v>42178</v>
      </c>
      <c r="B1126" s="3">
        <v>72.969493</v>
      </c>
      <c r="C1126" s="11">
        <f t="shared" si="69"/>
        <v>-5.7578967277353453E-3</v>
      </c>
      <c r="D1126" s="3">
        <v>110.790001</v>
      </c>
      <c r="E1126" s="58">
        <f t="shared" si="68"/>
        <v>11107.900009999999</v>
      </c>
      <c r="F1126" s="11">
        <f t="shared" si="70"/>
        <v>8.1033582644245359E-5</v>
      </c>
      <c r="G1126" s="11">
        <f>B1126/MAX($B$2:B1126)-1</f>
        <v>-6.1949264973586216E-2</v>
      </c>
      <c r="H1126" s="11">
        <f>E1126/MAX($E$2:E1126)-1</f>
        <v>-1.5301901072328761E-4</v>
      </c>
      <c r="K1126" s="44">
        <f t="shared" si="71"/>
        <v>0.78053121001050041</v>
      </c>
    </row>
    <row r="1127" spans="1:11" x14ac:dyDescent="0.25">
      <c r="A1127" s="1">
        <v>42179</v>
      </c>
      <c r="B1127" s="3">
        <v>73.136559000000005</v>
      </c>
      <c r="C1127" s="11">
        <f t="shared" si="69"/>
        <v>2.2895321473592463E-3</v>
      </c>
      <c r="D1127" s="3">
        <v>110.220001</v>
      </c>
      <c r="E1127" s="58">
        <f t="shared" si="68"/>
        <v>11102.20001</v>
      </c>
      <c r="F1127" s="11">
        <f t="shared" si="70"/>
        <v>-5.1314829939659394E-4</v>
      </c>
      <c r="G1127" s="11">
        <f>B1127/MAX($B$2:B1127)-1</f>
        <v>-5.9801567659889199E-2</v>
      </c>
      <c r="H1127" s="11">
        <f>E1127/MAX($E$2:E1127)-1</f>
        <v>-6.6608878867480126E-4</v>
      </c>
      <c r="K1127" s="44">
        <f t="shared" si="71"/>
        <v>0.73294905709857172</v>
      </c>
    </row>
    <row r="1128" spans="1:11" x14ac:dyDescent="0.25">
      <c r="A1128" s="1">
        <v>42180</v>
      </c>
      <c r="B1128" s="3">
        <v>73.401906999999994</v>
      </c>
      <c r="C1128" s="11">
        <f t="shared" si="69"/>
        <v>3.6281170953091843E-3</v>
      </c>
      <c r="D1128" s="3">
        <v>110</v>
      </c>
      <c r="E1128" s="58">
        <f t="shared" si="68"/>
        <v>11100</v>
      </c>
      <c r="F1128" s="11">
        <f t="shared" si="70"/>
        <v>-1.9815982400054734E-4</v>
      </c>
      <c r="G1128" s="11">
        <f>B1128/MAX($B$2:B1128)-1</f>
        <v>-5.639041765453312E-2</v>
      </c>
      <c r="H1128" s="11">
        <f>E1128/MAX($E$2:E1128)-1</f>
        <v>-8.6411662063812233E-4</v>
      </c>
      <c r="K1128" s="44">
        <f t="shared" si="71"/>
        <v>0.69753427332933471</v>
      </c>
    </row>
    <row r="1129" spans="1:11" x14ac:dyDescent="0.25">
      <c r="A1129" s="1">
        <v>42181</v>
      </c>
      <c r="B1129" s="3">
        <v>73.578802999999994</v>
      </c>
      <c r="C1129" s="11">
        <f t="shared" si="69"/>
        <v>2.4099646348425155E-3</v>
      </c>
      <c r="D1129" s="3">
        <v>109.269997</v>
      </c>
      <c r="E1129" s="58">
        <f t="shared" si="68"/>
        <v>11092.69997</v>
      </c>
      <c r="F1129" s="11">
        <f t="shared" si="70"/>
        <v>-6.5766036036039041E-4</v>
      </c>
      <c r="G1129" s="11">
        <f>B1129/MAX($B$2:B1129)-1</f>
        <v>-5.4116351931982054E-2</v>
      </c>
      <c r="H1129" s="11">
        <f>E1129/MAX($E$2:E1129)-1</f>
        <v>-1.5212086857504525E-3</v>
      </c>
      <c r="K1129" s="44">
        <f t="shared" si="71"/>
        <v>0.67851059367521072</v>
      </c>
    </row>
    <row r="1130" spans="1:11" x14ac:dyDescent="0.25">
      <c r="A1130" s="1">
        <v>42184</v>
      </c>
      <c r="B1130" s="3">
        <v>72.065360999999996</v>
      </c>
      <c r="C1130" s="11">
        <f t="shared" si="69"/>
        <v>-2.05689945785065E-2</v>
      </c>
      <c r="D1130" s="3">
        <v>106.69000200000001</v>
      </c>
      <c r="E1130" s="58">
        <f t="shared" si="68"/>
        <v>11066.900020000001</v>
      </c>
      <c r="F1130" s="11">
        <f t="shared" si="70"/>
        <v>-2.3258494387997691E-3</v>
      </c>
      <c r="G1130" s="11">
        <f>B1130/MAX($B$2:B1130)-1</f>
        <v>-7.3572227560991132E-2</v>
      </c>
      <c r="H1130" s="11">
        <f>E1130/MAX($E$2:E1130)-1</f>
        <v>-3.8435200221821342E-3</v>
      </c>
      <c r="K1130" s="44">
        <f t="shared" si="71"/>
        <v>0.65113666017299687</v>
      </c>
    </row>
    <row r="1131" spans="1:11" x14ac:dyDescent="0.25">
      <c r="A1131" s="1">
        <v>42185</v>
      </c>
      <c r="B1131" s="3">
        <v>71.642775999999998</v>
      </c>
      <c r="C1131" s="11">
        <f t="shared" si="69"/>
        <v>-5.8639128998465434E-3</v>
      </c>
      <c r="D1131" s="3">
        <v>107.07</v>
      </c>
      <c r="E1131" s="58">
        <f t="shared" si="68"/>
        <v>11070.7</v>
      </c>
      <c r="F1131" s="11">
        <f t="shared" si="70"/>
        <v>3.4336444651460559E-4</v>
      </c>
      <c r="G1131" s="11">
        <f>B1131/MAX($B$2:B1131)-1</f>
        <v>-7.900471932657227E-2</v>
      </c>
      <c r="H1131" s="11">
        <f>E1131/MAX($E$2:E1131)-1</f>
        <v>-3.5014753037926338E-3</v>
      </c>
      <c r="K1131" s="44">
        <f t="shared" si="71"/>
        <v>0.74635563548953709</v>
      </c>
    </row>
    <row r="1132" spans="1:11" x14ac:dyDescent="0.25">
      <c r="A1132" s="1">
        <v>42186</v>
      </c>
      <c r="B1132" s="3">
        <v>73.283974000000001</v>
      </c>
      <c r="C1132" s="11">
        <f t="shared" si="69"/>
        <v>2.2908073802165384E-2</v>
      </c>
      <c r="D1132" s="3">
        <v>107.91999800000001</v>
      </c>
      <c r="E1132" s="58">
        <f t="shared" si="68"/>
        <v>11079.199979999999</v>
      </c>
      <c r="F1132" s="11">
        <f t="shared" si="70"/>
        <v>7.6779065461070079E-4</v>
      </c>
      <c r="G1132" s="11">
        <f>B1132/MAX($B$2:B1132)-1</f>
        <v>-5.7906491465459342E-2</v>
      </c>
      <c r="H1132" s="11">
        <f>E1132/MAX($E$2:E1132)-1</f>
        <v>-2.7363730491974936E-3</v>
      </c>
      <c r="K1132" s="44">
        <f t="shared" si="71"/>
        <v>0.71884574218242214</v>
      </c>
    </row>
    <row r="1133" spans="1:11" x14ac:dyDescent="0.25">
      <c r="A1133" s="1">
        <v>42187</v>
      </c>
      <c r="B1133" s="3">
        <v>72.900700000000001</v>
      </c>
      <c r="C1133" s="11">
        <f t="shared" si="69"/>
        <v>-5.2299838433980134E-3</v>
      </c>
      <c r="D1133" s="3">
        <v>107.949997</v>
      </c>
      <c r="E1133" s="58">
        <f t="shared" si="68"/>
        <v>11079.499970000001</v>
      </c>
      <c r="F1133" s="11">
        <f t="shared" si="70"/>
        <v>2.7076864804578067E-5</v>
      </c>
      <c r="G1133" s="11">
        <f>B1133/MAX($B$2:B1133)-1</f>
        <v>-6.2833625294065221E-2</v>
      </c>
      <c r="H1133" s="11">
        <f>E1133/MAX($E$2:E1133)-1</f>
        <v>-2.7093702767960748E-3</v>
      </c>
      <c r="K1133" s="44">
        <f t="shared" si="71"/>
        <v>0.70974000800080428</v>
      </c>
    </row>
    <row r="1134" spans="1:11" x14ac:dyDescent="0.25">
      <c r="A1134" s="1">
        <v>42191</v>
      </c>
      <c r="B1134" s="3">
        <v>73.853972999999996</v>
      </c>
      <c r="C1134" s="11">
        <f t="shared" si="69"/>
        <v>1.3076321626541251E-2</v>
      </c>
      <c r="D1134" s="3">
        <v>107.699997</v>
      </c>
      <c r="E1134" s="58">
        <f t="shared" si="68"/>
        <v>11076.999970000001</v>
      </c>
      <c r="F1134" s="11">
        <f t="shared" si="70"/>
        <v>-2.2564195196256675E-4</v>
      </c>
      <c r="G1134" s="11">
        <f>B1134/MAX($B$2:B1134)-1</f>
        <v>-5.0578936360830662E-2</v>
      </c>
      <c r="H1134" s="11">
        <f>E1134/MAX($E$2:E1134)-1</f>
        <v>-2.9344008811608147E-3</v>
      </c>
      <c r="K1134" s="44">
        <f t="shared" si="71"/>
        <v>0.75092552031443494</v>
      </c>
    </row>
    <row r="1135" spans="1:11" x14ac:dyDescent="0.25">
      <c r="A1135" s="1">
        <v>42192</v>
      </c>
      <c r="B1135" s="3">
        <v>76.006198999999995</v>
      </c>
      <c r="C1135" s="11">
        <f t="shared" si="69"/>
        <v>2.9141641438843093E-2</v>
      </c>
      <c r="D1135" s="3">
        <v>107.970001</v>
      </c>
      <c r="E1135" s="58">
        <f t="shared" si="68"/>
        <v>11079.70001</v>
      </c>
      <c r="F1135" s="11">
        <f t="shared" si="70"/>
        <v>2.4375191904958693E-4</v>
      </c>
      <c r="G1135" s="11">
        <f>B1135/MAX($B$2:B1135)-1</f>
        <v>-2.2911248149772967E-2</v>
      </c>
      <c r="H1135" s="11">
        <f>E1135/MAX($E$2:E1135)-1</f>
        <v>-2.6913642279572381E-3</v>
      </c>
      <c r="K1135" s="44">
        <f t="shared" si="71"/>
        <v>0.69967599770063582</v>
      </c>
    </row>
    <row r="1136" spans="1:11" x14ac:dyDescent="0.25">
      <c r="A1136" s="1">
        <v>42193</v>
      </c>
      <c r="B1136" s="3">
        <v>74.817068000000006</v>
      </c>
      <c r="C1136" s="11">
        <f t="shared" si="69"/>
        <v>-1.5645184414497415E-2</v>
      </c>
      <c r="D1136" s="3">
        <v>106.089996</v>
      </c>
      <c r="E1136" s="58">
        <f t="shared" si="68"/>
        <v>11060.899960000001</v>
      </c>
      <c r="F1136" s="11">
        <f t="shared" si="70"/>
        <v>-1.6968013559060095E-3</v>
      </c>
      <c r="G1136" s="11">
        <f>B1136/MAX($B$2:B1136)-1</f>
        <v>-3.81979818618009E-2</v>
      </c>
      <c r="H1136" s="11">
        <f>E1136/MAX($E$2:E1136)-1</f>
        <v>-4.3835988733920139E-3</v>
      </c>
      <c r="K1136" s="44">
        <f t="shared" si="71"/>
        <v>0.62880095685651372</v>
      </c>
    </row>
    <row r="1137" spans="1:11" x14ac:dyDescent="0.25">
      <c r="A1137" s="1">
        <v>42194</v>
      </c>
      <c r="B1137" s="3">
        <v>75.023444999999995</v>
      </c>
      <c r="C1137" s="11">
        <f t="shared" si="69"/>
        <v>2.7584213805329706E-3</v>
      </c>
      <c r="D1137" s="3">
        <v>106.029999</v>
      </c>
      <c r="E1137" s="58">
        <f t="shared" si="68"/>
        <v>11060.29999</v>
      </c>
      <c r="F1137" s="11">
        <f t="shared" si="70"/>
        <v>-5.424242169903159E-5</v>
      </c>
      <c r="G1137" s="11">
        <f>B1137/MAX($B$2:B1137)-1</f>
        <v>-3.5544926611128735E-2</v>
      </c>
      <c r="H1137" s="11">
        <f>E1137/MAX($E$2:E1137)-1</f>
        <v>-4.4376035180724305E-3</v>
      </c>
      <c r="K1137" s="44">
        <f t="shared" si="71"/>
        <v>0.67738701059197926</v>
      </c>
    </row>
    <row r="1138" spans="1:11" x14ac:dyDescent="0.25">
      <c r="A1138" s="1">
        <v>42195</v>
      </c>
      <c r="B1138" s="3">
        <v>75.848962999999998</v>
      </c>
      <c r="C1138" s="11">
        <f t="shared" si="69"/>
        <v>1.1003466982887849E-2</v>
      </c>
      <c r="D1138" s="3">
        <v>107.650002</v>
      </c>
      <c r="E1138" s="58">
        <f t="shared" si="68"/>
        <v>11076.500019999999</v>
      </c>
      <c r="F1138" s="11">
        <f t="shared" si="70"/>
        <v>1.464700777975912E-3</v>
      </c>
      <c r="G1138" s="11">
        <f>B1138/MAX($B$2:B1138)-1</f>
        <v>-2.4932577054615601E-2</v>
      </c>
      <c r="H1138" s="11">
        <f>E1138/MAX($E$2:E1138)-1</f>
        <v>-2.9794025014217018E-3</v>
      </c>
      <c r="K1138" s="44">
        <f t="shared" si="71"/>
        <v>0.67470877582832378</v>
      </c>
    </row>
    <row r="1139" spans="1:11" x14ac:dyDescent="0.25">
      <c r="A1139" s="1">
        <v>42198</v>
      </c>
      <c r="B1139" s="3">
        <v>76.959472000000005</v>
      </c>
      <c r="C1139" s="11">
        <f t="shared" si="69"/>
        <v>1.4641057122956415E-2</v>
      </c>
      <c r="D1139" s="3">
        <v>109.540001</v>
      </c>
      <c r="E1139" s="58">
        <f t="shared" si="68"/>
        <v>11095.400009999999</v>
      </c>
      <c r="F1139" s="11">
        <f t="shared" si="70"/>
        <v>1.7063142658667995E-3</v>
      </c>
      <c r="G1139" s="11">
        <f>B1139/MAX($B$2:B1139)-1</f>
        <v>-1.0656559216538297E-2</v>
      </c>
      <c r="H1139" s="11">
        <f>E1139/MAX($E$2:E1139)-1</f>
        <v>-1.2781720325468759E-3</v>
      </c>
      <c r="K1139" s="44">
        <f t="shared" si="71"/>
        <v>0.66617973868198854</v>
      </c>
    </row>
    <row r="1140" spans="1:11" x14ac:dyDescent="0.25">
      <c r="A1140" s="1">
        <v>42199</v>
      </c>
      <c r="B1140" s="3">
        <v>77.21499</v>
      </c>
      <c r="C1140" s="11">
        <f t="shared" si="69"/>
        <v>3.3201631113061042E-3</v>
      </c>
      <c r="D1140" s="3">
        <v>110.260002</v>
      </c>
      <c r="E1140" s="58">
        <f t="shared" si="68"/>
        <v>11102.60002</v>
      </c>
      <c r="F1140" s="11">
        <f t="shared" si="70"/>
        <v>6.489184701327839E-4</v>
      </c>
      <c r="G1140" s="11">
        <f>B1140/MAX($B$2:B1140)-1</f>
        <v>-7.3717776200364904E-3</v>
      </c>
      <c r="H1140" s="11">
        <f>E1140/MAX($E$2:E1140)-1</f>
        <v>-6.3008299185407513E-4</v>
      </c>
      <c r="K1140" s="44">
        <f t="shared" si="71"/>
        <v>0.68030635559461528</v>
      </c>
    </row>
    <row r="1141" spans="1:11" x14ac:dyDescent="0.25">
      <c r="A1141" s="1">
        <v>42200</v>
      </c>
      <c r="B1141" s="3">
        <v>76.969301999999999</v>
      </c>
      <c r="C1141" s="11">
        <f t="shared" si="69"/>
        <v>-3.1818692199532921E-3</v>
      </c>
      <c r="D1141" s="3">
        <v>110.379997</v>
      </c>
      <c r="E1141" s="58">
        <f t="shared" si="68"/>
        <v>11103.79997</v>
      </c>
      <c r="F1141" s="11">
        <f t="shared" si="70"/>
        <v>1.0807828777390935E-4</v>
      </c>
      <c r="G1141" s="11">
        <f>B1141/MAX($B$2:B1141)-1</f>
        <v>-1.0530190807684248E-2</v>
      </c>
      <c r="H1141" s="11">
        <f>E1141/MAX($E$2:E1141)-1</f>
        <v>-5.2207280237104303E-4</v>
      </c>
      <c r="K1141" s="44">
        <f t="shared" si="71"/>
        <v>0.66829188338659851</v>
      </c>
    </row>
    <row r="1142" spans="1:11" x14ac:dyDescent="0.25">
      <c r="A1142" s="1">
        <v>42201</v>
      </c>
      <c r="B1142" s="3">
        <v>77.401715999999993</v>
      </c>
      <c r="C1142" s="11">
        <f t="shared" si="69"/>
        <v>5.6180059941298979E-3</v>
      </c>
      <c r="D1142" s="3">
        <v>111.94000200000001</v>
      </c>
      <c r="E1142" s="58">
        <f t="shared" si="68"/>
        <v>11119.400020000001</v>
      </c>
      <c r="F1142" s="11">
        <f t="shared" si="70"/>
        <v>1.4049289470405436E-3</v>
      </c>
      <c r="G1142" s="11">
        <f>B1142/MAX($B$2:B1142)-1</f>
        <v>-4.9713434886311525E-3</v>
      </c>
      <c r="H1142" s="11">
        <f>E1142/MAX($E$2:E1142)-1</f>
        <v>0</v>
      </c>
      <c r="K1142" s="44">
        <f t="shared" si="71"/>
        <v>0.66075727764128922</v>
      </c>
    </row>
    <row r="1143" spans="1:11" x14ac:dyDescent="0.25">
      <c r="A1143" s="1">
        <v>42202</v>
      </c>
      <c r="B1143" s="3">
        <v>77.313264000000004</v>
      </c>
      <c r="C1143" s="11">
        <f t="shared" si="69"/>
        <v>-1.142765361946104E-3</v>
      </c>
      <c r="D1143" s="3">
        <v>113.589996</v>
      </c>
      <c r="E1143" s="58">
        <f t="shared" si="68"/>
        <v>11135.899960000001</v>
      </c>
      <c r="F1143" s="11">
        <f t="shared" si="70"/>
        <v>1.4838876171665686E-3</v>
      </c>
      <c r="G1143" s="11">
        <f>B1143/MAX($B$2:B1143)-1</f>
        <v>-6.1084277714361646E-3</v>
      </c>
      <c r="H1143" s="11">
        <f>E1143/MAX($E$2:E1143)-1</f>
        <v>0</v>
      </c>
      <c r="K1143" s="44">
        <f t="shared" si="71"/>
        <v>0.64341365362945091</v>
      </c>
    </row>
    <row r="1144" spans="1:11" x14ac:dyDescent="0.25">
      <c r="A1144" s="1">
        <v>42205</v>
      </c>
      <c r="B1144" s="3">
        <v>77.784988999999996</v>
      </c>
      <c r="C1144" s="11">
        <f t="shared" si="69"/>
        <v>6.1014756795158996E-3</v>
      </c>
      <c r="D1144" s="3">
        <v>113.980003</v>
      </c>
      <c r="E1144" s="58">
        <f t="shared" si="68"/>
        <v>11139.80003</v>
      </c>
      <c r="F1144" s="11">
        <f t="shared" si="70"/>
        <v>3.5022494939867318E-4</v>
      </c>
      <c r="G1144" s="11">
        <f>B1144/MAX($B$2:B1144)-1</f>
        <v>-4.4222515407810192E-5</v>
      </c>
      <c r="H1144" s="11">
        <f>E1144/MAX($E$2:E1144)-1</f>
        <v>0</v>
      </c>
      <c r="K1144" s="44">
        <f t="shared" si="71"/>
        <v>0.58168734185557713</v>
      </c>
    </row>
    <row r="1145" spans="1:11" x14ac:dyDescent="0.25">
      <c r="A1145" s="1">
        <v>42206</v>
      </c>
      <c r="B1145" s="3">
        <v>77.421368000000001</v>
      </c>
      <c r="C1145" s="11">
        <f t="shared" si="69"/>
        <v>-4.6746937252892702E-3</v>
      </c>
      <c r="D1145" s="3">
        <v>113.910004</v>
      </c>
      <c r="E1145" s="58">
        <f t="shared" si="68"/>
        <v>11139.100039999999</v>
      </c>
      <c r="F1145" s="11">
        <f t="shared" si="70"/>
        <v>-6.2836855070636332E-5</v>
      </c>
      <c r="G1145" s="11">
        <f>B1145/MAX($B$2:B1145)-1</f>
        <v>-4.7187095139816781E-3</v>
      </c>
      <c r="H1145" s="11">
        <f>E1145/MAX($E$2:E1145)-1</f>
        <v>-6.2836855070691477E-5</v>
      </c>
      <c r="K1145" s="44">
        <f t="shared" si="71"/>
        <v>0.59276948981459521</v>
      </c>
    </row>
    <row r="1146" spans="1:11" x14ac:dyDescent="0.25">
      <c r="A1146" s="1">
        <v>42207</v>
      </c>
      <c r="B1146" s="3">
        <v>77.362404999999995</v>
      </c>
      <c r="C1146" s="11">
        <f t="shared" si="69"/>
        <v>-7.6158561290218545E-4</v>
      </c>
      <c r="D1146" s="3">
        <v>112.620003</v>
      </c>
      <c r="E1146" s="58">
        <f t="shared" si="68"/>
        <v>11126.20003</v>
      </c>
      <c r="F1146" s="11">
        <f t="shared" si="70"/>
        <v>-1.1580836830332826E-3</v>
      </c>
      <c r="G1146" s="11">
        <f>B1146/MAX($B$2:B1146)-1</f>
        <v>-5.4767014256066338E-3</v>
      </c>
      <c r="H1146" s="11">
        <f>E1146/MAX($E$2:E1146)-1</f>
        <v>-1.2208477677673191E-3</v>
      </c>
      <c r="K1146" s="44">
        <f t="shared" si="71"/>
        <v>0.59896299832378674</v>
      </c>
    </row>
    <row r="1147" spans="1:11" x14ac:dyDescent="0.25">
      <c r="A1147" s="1">
        <v>42208</v>
      </c>
      <c r="B1147" s="3">
        <v>75.927584999999993</v>
      </c>
      <c r="C1147" s="11">
        <f t="shared" si="69"/>
        <v>-1.8546734683338787E-2</v>
      </c>
      <c r="D1147" s="3">
        <v>112.199997</v>
      </c>
      <c r="E1147" s="58">
        <f t="shared" si="68"/>
        <v>11121.999970000001</v>
      </c>
      <c r="F1147" s="11">
        <f t="shared" si="70"/>
        <v>-3.7749276380744811E-4</v>
      </c>
      <c r="G1147" s="11">
        <f>B1147/MAX($B$2:B1147)-1</f>
        <v>-2.392186118066475E-2</v>
      </c>
      <c r="H1147" s="11">
        <f>E1147/MAX($E$2:E1147)-1</f>
        <v>-1.5978796703767228E-3</v>
      </c>
      <c r="K1147" s="44">
        <f t="shared" si="71"/>
        <v>0.59824717124642024</v>
      </c>
    </row>
    <row r="1148" spans="1:11" x14ac:dyDescent="0.25">
      <c r="A1148" s="1">
        <v>42209</v>
      </c>
      <c r="B1148" s="3">
        <v>76.576199000000003</v>
      </c>
      <c r="C1148" s="11">
        <f t="shared" si="69"/>
        <v>8.5425343108174612E-3</v>
      </c>
      <c r="D1148" s="3">
        <v>111.099998</v>
      </c>
      <c r="E1148" s="58">
        <f t="shared" si="68"/>
        <v>11110.999980000001</v>
      </c>
      <c r="F1148" s="11">
        <f t="shared" si="70"/>
        <v>-9.8902985341405751E-4</v>
      </c>
      <c r="G1148" s="11">
        <f>B1148/MAX($B$2:B1148)-1</f>
        <v>-1.5583680189761751E-2</v>
      </c>
      <c r="H1148" s="11">
        <f>E1148/MAX($E$2:E1148)-1</f>
        <v>-2.5853291730946193E-3</v>
      </c>
      <c r="K1148" s="44">
        <f t="shared" si="71"/>
        <v>0.5935104438898029</v>
      </c>
    </row>
    <row r="1149" spans="1:11" x14ac:dyDescent="0.25">
      <c r="A1149" s="1">
        <v>42212</v>
      </c>
      <c r="B1149" s="3">
        <v>76.301029</v>
      </c>
      <c r="C1149" s="11">
        <f t="shared" si="69"/>
        <v>-3.5934141886567496E-3</v>
      </c>
      <c r="D1149" s="3">
        <v>110.18</v>
      </c>
      <c r="E1149" s="58">
        <f t="shared" si="68"/>
        <v>11101.8</v>
      </c>
      <c r="F1149" s="11">
        <f t="shared" si="70"/>
        <v>-8.2800648155533809E-4</v>
      </c>
      <c r="G1149" s="11">
        <f>B1149/MAX($B$2:B1149)-1</f>
        <v>-1.9121095760913143E-2</v>
      </c>
      <c r="H1149" s="11">
        <f>E1149/MAX($E$2:E1149)-1</f>
        <v>-3.4111949853377066E-3</v>
      </c>
      <c r="K1149" s="44">
        <f t="shared" si="71"/>
        <v>0.55423302089150273</v>
      </c>
    </row>
    <row r="1150" spans="1:11" x14ac:dyDescent="0.25">
      <c r="A1150" s="1">
        <v>42213</v>
      </c>
      <c r="B1150" s="3">
        <v>77.617923000000005</v>
      </c>
      <c r="C1150" s="11">
        <f t="shared" si="69"/>
        <v>1.7259190567403816E-2</v>
      </c>
      <c r="D1150" s="3">
        <v>111.129997</v>
      </c>
      <c r="E1150" s="58">
        <f t="shared" si="68"/>
        <v>11111.29997</v>
      </c>
      <c r="F1150" s="11">
        <f t="shared" si="70"/>
        <v>8.5571438865776346E-4</v>
      </c>
      <c r="G1150" s="11">
        <f>B1150/MAX($B$2:B1150)-1</f>
        <v>-2.1919198291044939E-3</v>
      </c>
      <c r="H1150" s="11">
        <f>E1150/MAX($E$2:E1150)-1</f>
        <v>-2.5583996053114566E-3</v>
      </c>
      <c r="K1150" s="44">
        <f t="shared" si="71"/>
        <v>0.44432022555497874</v>
      </c>
    </row>
    <row r="1151" spans="1:11" x14ac:dyDescent="0.25">
      <c r="A1151" s="1">
        <v>42214</v>
      </c>
      <c r="B1151" s="3">
        <v>78.128951999999998</v>
      </c>
      <c r="C1151" s="11">
        <f t="shared" si="69"/>
        <v>6.5839045963648557E-3</v>
      </c>
      <c r="D1151" s="3">
        <v>111.550003</v>
      </c>
      <c r="E1151" s="58">
        <f t="shared" si="68"/>
        <v>11115.500029999999</v>
      </c>
      <c r="F1151" s="11">
        <f t="shared" si="70"/>
        <v>3.7799897503795066E-4</v>
      </c>
      <c r="G1151" s="11">
        <f>B1151/MAX($B$2:B1151)-1</f>
        <v>0</v>
      </c>
      <c r="H1151" s="11">
        <f>E1151/MAX($E$2:E1151)-1</f>
        <v>-2.1813677027020528E-3</v>
      </c>
      <c r="K1151" s="44">
        <f t="shared" si="71"/>
        <v>0.4820222236242544</v>
      </c>
    </row>
    <row r="1152" spans="1:11" x14ac:dyDescent="0.25">
      <c r="A1152" s="1">
        <v>42215</v>
      </c>
      <c r="B1152" s="3">
        <v>78.443432999999999</v>
      </c>
      <c r="C1152" s="11">
        <f t="shared" si="69"/>
        <v>4.0251531852110427E-3</v>
      </c>
      <c r="D1152" s="3">
        <v>112.08000199999999</v>
      </c>
      <c r="E1152" s="58">
        <f t="shared" si="68"/>
        <v>11120.800020000001</v>
      </c>
      <c r="F1152" s="11">
        <f t="shared" si="70"/>
        <v>4.7681075846313901E-4</v>
      </c>
      <c r="G1152" s="11">
        <f>B1152/MAX($B$2:B1152)-1</f>
        <v>0</v>
      </c>
      <c r="H1152" s="11">
        <f>E1152/MAX($E$2:E1152)-1</f>
        <v>-1.7055970438276669E-3</v>
      </c>
      <c r="K1152" s="44">
        <f t="shared" si="71"/>
        <v>0.4678637983354611</v>
      </c>
    </row>
    <row r="1153" spans="1:11" x14ac:dyDescent="0.25">
      <c r="A1153" s="1">
        <v>42216</v>
      </c>
      <c r="B1153" s="3">
        <v>78.836535999999995</v>
      </c>
      <c r="C1153" s="11">
        <f t="shared" si="69"/>
        <v>5.0112926597691921E-3</v>
      </c>
      <c r="D1153" s="3">
        <v>111.949997</v>
      </c>
      <c r="E1153" s="58">
        <f t="shared" si="68"/>
        <v>11119.499970000001</v>
      </c>
      <c r="F1153" s="11">
        <f t="shared" si="70"/>
        <v>-1.1690256075658019E-4</v>
      </c>
      <c r="G1153" s="11">
        <f>B1153/MAX($B$2:B1153)-1</f>
        <v>0</v>
      </c>
      <c r="H1153" s="11">
        <f>E1153/MAX($E$2:E1153)-1</f>
        <v>-1.8223002159222235E-3</v>
      </c>
      <c r="K1153" s="44">
        <f t="shared" si="71"/>
        <v>0.46842390106118825</v>
      </c>
    </row>
    <row r="1154" spans="1:11" x14ac:dyDescent="0.25">
      <c r="A1154" s="1">
        <v>42219</v>
      </c>
      <c r="B1154" s="3">
        <v>79.219809999999995</v>
      </c>
      <c r="C1154" s="11">
        <f t="shared" si="69"/>
        <v>4.8616291309400012E-3</v>
      </c>
      <c r="D1154" s="3">
        <v>111.599998</v>
      </c>
      <c r="E1154" s="58">
        <f t="shared" si="68"/>
        <v>11115.999980000001</v>
      </c>
      <c r="F1154" s="11">
        <f t="shared" si="70"/>
        <v>-3.1476145595063591E-4</v>
      </c>
      <c r="G1154" s="11">
        <f>B1154/MAX($B$2:B1154)-1</f>
        <v>0</v>
      </c>
      <c r="H1154" s="11">
        <f>E1154/MAX($E$2:E1154)-1</f>
        <v>-2.1364880820037291E-3</v>
      </c>
      <c r="K1154" s="44">
        <f t="shared" si="71"/>
        <v>0.49816043477483013</v>
      </c>
    </row>
    <row r="1155" spans="1:11" x14ac:dyDescent="0.25">
      <c r="A1155" s="1">
        <v>42220</v>
      </c>
      <c r="B1155" s="3">
        <v>80.123941000000002</v>
      </c>
      <c r="C1155" s="11">
        <f t="shared" si="69"/>
        <v>1.1412940778323083E-2</v>
      </c>
      <c r="D1155" s="3">
        <v>111.389999</v>
      </c>
      <c r="E1155" s="58">
        <f t="shared" ref="E1155:E1218" si="72">10000+(10*D1155)</f>
        <v>11113.89999</v>
      </c>
      <c r="F1155" s="11">
        <f t="shared" si="70"/>
        <v>-1.8891597731008779E-4</v>
      </c>
      <c r="G1155" s="11">
        <f>B1155/MAX($B$2:B1155)-1</f>
        <v>0</v>
      </c>
      <c r="H1155" s="11">
        <f>E1155/MAX($E$2:E1155)-1</f>
        <v>-2.3250004425797721E-3</v>
      </c>
      <c r="K1155" s="44">
        <f t="shared" si="71"/>
        <v>0.58441328755283806</v>
      </c>
    </row>
    <row r="1156" spans="1:11" x14ac:dyDescent="0.25">
      <c r="A1156" s="1">
        <v>42221</v>
      </c>
      <c r="B1156" s="3">
        <v>81.804450000000003</v>
      </c>
      <c r="C1156" s="11">
        <f t="shared" ref="C1156:C1219" si="73">(B1156-B1155)/B1155</f>
        <v>2.0973868472096258E-2</v>
      </c>
      <c r="D1156" s="3">
        <v>112.25</v>
      </c>
      <c r="E1156" s="58">
        <f t="shared" si="72"/>
        <v>11122.5</v>
      </c>
      <c r="F1156" s="11">
        <f t="shared" ref="F1156:F1219" si="74">(E1156-E1155)/E1155</f>
        <v>7.7380667522095558E-4</v>
      </c>
      <c r="G1156" s="11">
        <f>B1156/MAX($B$2:B1156)-1</f>
        <v>0</v>
      </c>
      <c r="H1156" s="11">
        <f>E1156/MAX($E$2:E1156)-1</f>
        <v>-1.5529928682211924E-3</v>
      </c>
      <c r="K1156" s="44">
        <f t="shared" si="71"/>
        <v>0.41569187149067077</v>
      </c>
    </row>
    <row r="1157" spans="1:11" x14ac:dyDescent="0.25">
      <c r="A1157" s="1">
        <v>42222</v>
      </c>
      <c r="B1157" s="3">
        <v>80.870836999999995</v>
      </c>
      <c r="C1157" s="11">
        <f t="shared" si="73"/>
        <v>-1.1412740993919136E-2</v>
      </c>
      <c r="D1157" s="3">
        <v>110.449997</v>
      </c>
      <c r="E1157" s="58">
        <f t="shared" si="72"/>
        <v>11104.499970000001</v>
      </c>
      <c r="F1157" s="11">
        <f t="shared" si="74"/>
        <v>-1.6183438975049891E-3</v>
      </c>
      <c r="G1157" s="11">
        <f>B1157/MAX($B$2:B1157)-1</f>
        <v>-1.141274099391909E-2</v>
      </c>
      <c r="H1157" s="11">
        <f>E1157/MAX($E$2:E1157)-1</f>
        <v>-3.1688234891950051E-3</v>
      </c>
      <c r="K1157" s="44">
        <f t="shared" si="71"/>
        <v>0.42889873458385452</v>
      </c>
    </row>
    <row r="1158" spans="1:11" x14ac:dyDescent="0.25">
      <c r="A1158" s="1">
        <v>42223</v>
      </c>
      <c r="B1158" s="3">
        <v>80.458082000000005</v>
      </c>
      <c r="C1158" s="11">
        <f t="shared" si="73"/>
        <v>-5.103879412055424E-3</v>
      </c>
      <c r="D1158" s="3">
        <v>110.30999799999999</v>
      </c>
      <c r="E1158" s="58">
        <f t="shared" si="72"/>
        <v>11103.099979999999</v>
      </c>
      <c r="F1158" s="11">
        <f t="shared" si="74"/>
        <v>-1.2607411443864478E-4</v>
      </c>
      <c r="G1158" s="11">
        <f>B1158/MAX($B$2:B1158)-1</f>
        <v>-1.6458371152180629E-2</v>
      </c>
      <c r="H1158" s="11">
        <f>E1158/MAX($E$2:E1158)-1</f>
        <v>-3.2944980970184279E-3</v>
      </c>
      <c r="K1158" s="44">
        <f t="shared" si="71"/>
        <v>0.50316548324775534</v>
      </c>
    </row>
    <row r="1159" spans="1:11" x14ac:dyDescent="0.25">
      <c r="A1159" s="1">
        <v>42226</v>
      </c>
      <c r="B1159" s="3">
        <v>80.359800000000007</v>
      </c>
      <c r="C1159" s="11">
        <f t="shared" si="73"/>
        <v>-1.2215304858994467E-3</v>
      </c>
      <c r="D1159" s="3">
        <v>111.57</v>
      </c>
      <c r="E1159" s="58">
        <f t="shared" si="72"/>
        <v>11115.7</v>
      </c>
      <c r="F1159" s="11">
        <f t="shared" si="74"/>
        <v>1.1348200072680674E-3</v>
      </c>
      <c r="G1159" s="11">
        <f>B1159/MAX($B$2:B1159)-1</f>
        <v>-1.7659797235969332E-2</v>
      </c>
      <c r="H1159" s="11">
        <f>E1159/MAX($E$2:E1159)-1</f>
        <v>-2.163416752104852E-3</v>
      </c>
      <c r="K1159" s="44">
        <f t="shared" si="71"/>
        <v>0.44154724285529556</v>
      </c>
    </row>
    <row r="1160" spans="1:11" x14ac:dyDescent="0.25">
      <c r="A1160" s="1">
        <v>42227</v>
      </c>
      <c r="B1160" s="3">
        <v>80.251704000000004</v>
      </c>
      <c r="C1160" s="11">
        <f t="shared" si="73"/>
        <v>-1.3451501870338563E-3</v>
      </c>
      <c r="D1160" s="3">
        <v>110.139999</v>
      </c>
      <c r="E1160" s="58">
        <f t="shared" si="72"/>
        <v>11101.39999</v>
      </c>
      <c r="F1160" s="11">
        <f t="shared" si="74"/>
        <v>-1.2864695880602066E-3</v>
      </c>
      <c r="G1160" s="11">
        <f>B1160/MAX($B$2:B1160)-1</f>
        <v>-1.8981192343448305E-2</v>
      </c>
      <c r="H1160" s="11">
        <f>E1160/MAX($E$2:E1160)-1</f>
        <v>-3.4471031703071642E-3</v>
      </c>
      <c r="K1160" s="44">
        <f t="shared" si="71"/>
        <v>0.39546963441841354</v>
      </c>
    </row>
    <row r="1161" spans="1:11" x14ac:dyDescent="0.25">
      <c r="A1161" s="1">
        <v>42228</v>
      </c>
      <c r="B1161" s="3">
        <v>80.202563999999995</v>
      </c>
      <c r="C1161" s="11">
        <f t="shared" si="73"/>
        <v>-6.1232344673962805E-4</v>
      </c>
      <c r="D1161" s="3">
        <v>110.519997</v>
      </c>
      <c r="E1161" s="58">
        <f t="shared" si="72"/>
        <v>11105.19997</v>
      </c>
      <c r="F1161" s="11">
        <f t="shared" si="74"/>
        <v>3.4229736820786132E-4</v>
      </c>
      <c r="G1161" s="11">
        <f>B1161/MAX($B$2:B1161)-1</f>
        <v>-1.9581893161068953E-2</v>
      </c>
      <c r="H1161" s="11">
        <f>E1161/MAX($E$2:E1161)-1</f>
        <v>-3.1059857364423848E-3</v>
      </c>
      <c r="K1161" s="44">
        <f t="shared" si="71"/>
        <v>0.40727053352805304</v>
      </c>
    </row>
    <row r="1162" spans="1:11" x14ac:dyDescent="0.25">
      <c r="A1162" s="1">
        <v>42229</v>
      </c>
      <c r="B1162" s="3">
        <v>80.703770000000006</v>
      </c>
      <c r="C1162" s="11">
        <f t="shared" si="73"/>
        <v>6.2492515825305845E-3</v>
      </c>
      <c r="D1162" s="3">
        <v>110.339996</v>
      </c>
      <c r="E1162" s="58">
        <f t="shared" si="72"/>
        <v>11103.399960000001</v>
      </c>
      <c r="F1162" s="11">
        <f t="shared" si="74"/>
        <v>-1.6208713079112792E-4</v>
      </c>
      <c r="G1162" s="11">
        <f>B1162/MAX($B$2:B1162)-1</f>
        <v>-1.3455013755364176E-2</v>
      </c>
      <c r="H1162" s="11">
        <f>E1162/MAX($E$2:E1162)-1</f>
        <v>-3.267569426917194E-3</v>
      </c>
      <c r="K1162" s="44">
        <f t="shared" si="71"/>
        <v>0.39423903744875849</v>
      </c>
    </row>
    <row r="1163" spans="1:11" x14ac:dyDescent="0.25">
      <c r="A1163" s="1">
        <v>42230</v>
      </c>
      <c r="B1163" s="3">
        <v>80.831525999999997</v>
      </c>
      <c r="C1163" s="11">
        <f t="shared" si="73"/>
        <v>1.5830239405171637E-3</v>
      </c>
      <c r="D1163" s="3">
        <v>110.510002</v>
      </c>
      <c r="E1163" s="58">
        <f t="shared" si="72"/>
        <v>11105.10002</v>
      </c>
      <c r="F1163" s="11">
        <f t="shared" si="74"/>
        <v>1.5311166004320102E-4</v>
      </c>
      <c r="G1163" s="11">
        <f>B1163/MAX($B$2:B1163)-1</f>
        <v>-1.1893289423741682E-2</v>
      </c>
      <c r="H1163" s="11">
        <f>E1163/MAX($E$2:E1163)-1</f>
        <v>-3.1149580698532908E-3</v>
      </c>
      <c r="K1163" s="44">
        <f t="shared" si="71"/>
        <v>0.47776829977878754</v>
      </c>
    </row>
    <row r="1164" spans="1:11" x14ac:dyDescent="0.25">
      <c r="A1164" s="1">
        <v>42233</v>
      </c>
      <c r="B1164" s="3">
        <v>81.568590999999998</v>
      </c>
      <c r="C1164" s="11">
        <f t="shared" si="73"/>
        <v>9.1185337760418036E-3</v>
      </c>
      <c r="D1164" s="3">
        <v>111.43</v>
      </c>
      <c r="E1164" s="58">
        <f t="shared" si="72"/>
        <v>11114.3</v>
      </c>
      <c r="F1164" s="11">
        <f t="shared" si="74"/>
        <v>8.2844638800465427E-4</v>
      </c>
      <c r="G1164" s="11">
        <f>B1164/MAX($B$2:B1164)-1</f>
        <v>-2.883205009018508E-3</v>
      </c>
      <c r="H1164" s="11">
        <f>E1164/MAX($E$2:E1164)-1</f>
        <v>-2.2890922576104256E-3</v>
      </c>
      <c r="K1164" s="44">
        <f t="shared" si="71"/>
        <v>0.46653065614037259</v>
      </c>
    </row>
    <row r="1165" spans="1:11" x14ac:dyDescent="0.25">
      <c r="A1165" s="1">
        <v>42234</v>
      </c>
      <c r="B1165" s="3">
        <v>81.352384000000001</v>
      </c>
      <c r="C1165" s="11">
        <f t="shared" si="73"/>
        <v>-2.6506158479554605E-3</v>
      </c>
      <c r="D1165" s="3">
        <v>110.860001</v>
      </c>
      <c r="E1165" s="58">
        <f t="shared" si="72"/>
        <v>11108.60001</v>
      </c>
      <c r="F1165" s="11">
        <f t="shared" si="74"/>
        <v>-5.1285191150132368E-4</v>
      </c>
      <c r="G1165" s="11">
        <f>B1165/MAX($B$2:B1165)-1</f>
        <v>-5.5261785880841297E-3</v>
      </c>
      <c r="H1165" s="11">
        <f>E1165/MAX($E$2:E1165)-1</f>
        <v>-2.8007702037717852E-3</v>
      </c>
      <c r="K1165" s="44">
        <f t="shared" si="71"/>
        <v>0.5010199971767394</v>
      </c>
    </row>
    <row r="1166" spans="1:11" x14ac:dyDescent="0.25">
      <c r="A1166" s="1">
        <v>42235</v>
      </c>
      <c r="B1166" s="3">
        <v>81.165657999999993</v>
      </c>
      <c r="C1166" s="11">
        <f t="shared" si="73"/>
        <v>-2.295273854543799E-3</v>
      </c>
      <c r="D1166" s="3">
        <v>110.129997</v>
      </c>
      <c r="E1166" s="58">
        <f t="shared" si="72"/>
        <v>11101.29997</v>
      </c>
      <c r="F1166" s="11">
        <f t="shared" si="74"/>
        <v>-6.571521157867382E-4</v>
      </c>
      <c r="G1166" s="11">
        <f>B1166/MAX($B$2:B1166)-1</f>
        <v>-7.8087683493992532E-3</v>
      </c>
      <c r="H1166" s="11">
        <f>E1166/MAX($E$2:E1166)-1</f>
        <v>-3.456081787493348E-3</v>
      </c>
      <c r="K1166" s="44">
        <f t="shared" si="71"/>
        <v>0.50921940952310829</v>
      </c>
    </row>
    <row r="1167" spans="1:11" x14ac:dyDescent="0.25">
      <c r="A1167" s="1">
        <v>42236</v>
      </c>
      <c r="B1167" s="3">
        <v>80.015838000000002</v>
      </c>
      <c r="C1167" s="11">
        <f t="shared" si="73"/>
        <v>-1.4166336210814571E-2</v>
      </c>
      <c r="D1167" s="3">
        <v>107.08000199999999</v>
      </c>
      <c r="E1167" s="58">
        <f t="shared" si="72"/>
        <v>11070.800020000001</v>
      </c>
      <c r="F1167" s="11">
        <f t="shared" si="74"/>
        <v>-2.7474214805853448E-3</v>
      </c>
      <c r="G1167" s="11">
        <f>B1167/MAX($B$2:B1167)-1</f>
        <v>-2.1864482922383854E-2</v>
      </c>
      <c r="H1167" s="11">
        <f>E1167/MAX($E$2:E1167)-1</f>
        <v>-6.194007954737013E-3</v>
      </c>
      <c r="K1167" s="44">
        <f t="shared" si="71"/>
        <v>0.56496214243809761</v>
      </c>
    </row>
    <row r="1168" spans="1:11" x14ac:dyDescent="0.25">
      <c r="A1168" s="1">
        <v>42237</v>
      </c>
      <c r="B1168" s="3">
        <v>77.637574999999998</v>
      </c>
      <c r="C1168" s="11">
        <f t="shared" si="73"/>
        <v>-2.97224032072251E-2</v>
      </c>
      <c r="D1168" s="3">
        <v>102.400002</v>
      </c>
      <c r="E1168" s="58">
        <f t="shared" si="72"/>
        <v>11024.000019999999</v>
      </c>
      <c r="F1168" s="11">
        <f t="shared" si="74"/>
        <v>-4.2273367701931523E-3</v>
      </c>
      <c r="G1168" s="11">
        <f>B1168/MAX($B$2:B1168)-1</f>
        <v>-5.0937021152272277E-2</v>
      </c>
      <c r="H1168" s="11">
        <f>E1168/MAX($E$2:E1168)-1</f>
        <v>-1.0395160567348238E-2</v>
      </c>
      <c r="K1168" s="44">
        <f t="shared" si="71"/>
        <v>0.7308786279382844</v>
      </c>
    </row>
    <row r="1169" spans="1:11" x14ac:dyDescent="0.25">
      <c r="A1169" s="1">
        <v>42240</v>
      </c>
      <c r="B1169" s="3">
        <v>75.426378</v>
      </c>
      <c r="C1169" s="11">
        <f t="shared" si="73"/>
        <v>-2.8481015796796828E-2</v>
      </c>
      <c r="D1169" s="3">
        <v>98.459998999999996</v>
      </c>
      <c r="E1169" s="58">
        <f t="shared" si="72"/>
        <v>10984.599990000001</v>
      </c>
      <c r="F1169" s="11">
        <f t="shared" si="74"/>
        <v>-3.5740230341544284E-3</v>
      </c>
      <c r="G1169" s="11">
        <f>B1169/MAX($B$2:B1169)-1</f>
        <v>-7.7967298844989541E-2</v>
      </c>
      <c r="H1169" s="11">
        <f>E1169/MAX($E$2:E1169)-1</f>
        <v>-1.3932031058191185E-2</v>
      </c>
      <c r="K1169" s="44">
        <f t="shared" si="71"/>
        <v>0.84853956555275722</v>
      </c>
    </row>
    <row r="1170" spans="1:11" x14ac:dyDescent="0.25">
      <c r="A1170" s="1">
        <v>42241</v>
      </c>
      <c r="B1170" s="3">
        <v>73.726209999999995</v>
      </c>
      <c r="C1170" s="11">
        <f t="shared" si="73"/>
        <v>-2.2540761535705785E-2</v>
      </c>
      <c r="D1170" s="3">
        <v>98.089995999999999</v>
      </c>
      <c r="E1170" s="58">
        <f t="shared" si="72"/>
        <v>10980.899960000001</v>
      </c>
      <c r="F1170" s="11">
        <f t="shared" si="74"/>
        <v>-3.3683793705445339E-4</v>
      </c>
      <c r="G1170" s="11">
        <f>B1170/MAX($B$2:B1170)-1</f>
        <v>-9.8750618089847308E-2</v>
      </c>
      <c r="H1170" s="11">
        <f>E1170/MAX($E$2:E1170)-1</f>
        <v>-1.4264176158645059E-2</v>
      </c>
      <c r="K1170" s="44">
        <f t="shared" si="71"/>
        <v>0.88231758756959999</v>
      </c>
    </row>
    <row r="1171" spans="1:11" x14ac:dyDescent="0.25">
      <c r="A1171" s="1">
        <v>42242</v>
      </c>
      <c r="B1171" s="3">
        <v>75.298623000000006</v>
      </c>
      <c r="C1171" s="11">
        <f t="shared" si="73"/>
        <v>2.132773405821365E-2</v>
      </c>
      <c r="D1171" s="3">
        <v>103.029999</v>
      </c>
      <c r="E1171" s="58">
        <f t="shared" si="72"/>
        <v>11030.29999</v>
      </c>
      <c r="F1171" s="11">
        <f t="shared" si="74"/>
        <v>4.4987232540090348E-3</v>
      </c>
      <c r="G1171" s="11">
        <f>B1171/MAX($B$2:B1171)-1</f>
        <v>-7.9529010952338108E-2</v>
      </c>
      <c r="H1171" s="11">
        <f>E1171/MAX($E$2:E1171)-1</f>
        <v>-9.8296234856202203E-3</v>
      </c>
      <c r="K1171" s="44">
        <f t="shared" si="71"/>
        <v>0.80234983525011683</v>
      </c>
    </row>
    <row r="1172" spans="1:11" x14ac:dyDescent="0.25">
      <c r="A1172" s="1">
        <v>42243</v>
      </c>
      <c r="B1172" s="3">
        <v>75.731029000000007</v>
      </c>
      <c r="C1172" s="11">
        <f t="shared" si="73"/>
        <v>5.7425485722361787E-3</v>
      </c>
      <c r="D1172" s="3">
        <v>105.639999</v>
      </c>
      <c r="E1172" s="58">
        <f t="shared" si="72"/>
        <v>11056.39999</v>
      </c>
      <c r="F1172" s="11">
        <f t="shared" si="74"/>
        <v>2.3662094434115538E-3</v>
      </c>
      <c r="G1172" s="11">
        <f>B1172/MAX($B$2:B1172)-1</f>
        <v>-7.424316158839761E-2</v>
      </c>
      <c r="H1172" s="11">
        <f>E1172/MAX($E$2:E1172)-1</f>
        <v>-7.4866729901255091E-3</v>
      </c>
      <c r="K1172" s="44">
        <f t="shared" si="71"/>
        <v>0.8172657711380148</v>
      </c>
    </row>
    <row r="1173" spans="1:11" x14ac:dyDescent="0.25">
      <c r="A1173" s="1">
        <v>42244</v>
      </c>
      <c r="B1173" s="3">
        <v>75.780169999999998</v>
      </c>
      <c r="C1173" s="11">
        <f t="shared" si="73"/>
        <v>6.4888858171980809E-4</v>
      </c>
      <c r="D1173" s="3">
        <v>105.620003</v>
      </c>
      <c r="E1173" s="58">
        <f t="shared" si="72"/>
        <v>11056.20003</v>
      </c>
      <c r="F1173" s="11">
        <f t="shared" si="74"/>
        <v>-1.8085452785786841E-5</v>
      </c>
      <c r="G1173" s="11">
        <f>B1173/MAX($B$2:B1173)-1</f>
        <v>-7.364244854650337E-2</v>
      </c>
      <c r="H1173" s="11">
        <f>E1173/MAX($E$2:E1173)-1</f>
        <v>-7.5046230430404481E-3</v>
      </c>
      <c r="K1173" s="44">
        <f t="shared" si="71"/>
        <v>0.81019659402699729</v>
      </c>
    </row>
    <row r="1174" spans="1:11" x14ac:dyDescent="0.25">
      <c r="A1174" s="1">
        <v>42247</v>
      </c>
      <c r="B1174" s="3">
        <v>75.406726000000006</v>
      </c>
      <c r="C1174" s="11">
        <f t="shared" si="73"/>
        <v>-4.9279910562353198E-3</v>
      </c>
      <c r="D1174" s="3">
        <v>104.30999799999999</v>
      </c>
      <c r="E1174" s="58">
        <f t="shared" si="72"/>
        <v>11043.099979999999</v>
      </c>
      <c r="F1174" s="11">
        <f t="shared" si="74"/>
        <v>-1.1848600752930589E-3</v>
      </c>
      <c r="G1174" s="11">
        <f>B1174/MAX($B$2:B1174)-1</f>
        <v>-7.8207530274942205E-2</v>
      </c>
      <c r="H1174" s="11">
        <f>E1174/MAX($E$2:E1174)-1</f>
        <v>-8.6805911901096655E-3</v>
      </c>
      <c r="K1174" s="44">
        <f t="shared" si="71"/>
        <v>0.81613509483294633</v>
      </c>
    </row>
    <row r="1175" spans="1:11" x14ac:dyDescent="0.25">
      <c r="A1175" s="1">
        <v>42248</v>
      </c>
      <c r="B1175" s="3">
        <v>74.109491000000006</v>
      </c>
      <c r="C1175" s="11">
        <f t="shared" si="73"/>
        <v>-1.7203173626713357E-2</v>
      </c>
      <c r="D1175" s="3">
        <v>101.050003</v>
      </c>
      <c r="E1175" s="58">
        <f t="shared" si="72"/>
        <v>11010.500029999999</v>
      </c>
      <c r="F1175" s="11">
        <f t="shared" si="74"/>
        <v>-2.9520650957648767E-3</v>
      </c>
      <c r="G1175" s="11">
        <f>B1175/MAX($B$2:B1175)-1</f>
        <v>-9.4065286179419338E-2</v>
      </c>
      <c r="H1175" s="11">
        <f>E1175/MAX($E$2:E1175)-1</f>
        <v>-1.1607030615611635E-2</v>
      </c>
      <c r="K1175" s="44">
        <f t="shared" ref="K1175:K1238" si="75">CORREL(C1156:C1174,F1156:F1174)</f>
        <v>0.83468686715965501</v>
      </c>
    </row>
    <row r="1176" spans="1:11" x14ac:dyDescent="0.25">
      <c r="A1176" s="1">
        <v>42249</v>
      </c>
      <c r="B1176" s="3">
        <v>75.288792999999998</v>
      </c>
      <c r="C1176" s="11">
        <f t="shared" si="73"/>
        <v>1.5912968556213571E-2</v>
      </c>
      <c r="D1176" s="3">
        <v>103.900002</v>
      </c>
      <c r="E1176" s="58">
        <f t="shared" si="72"/>
        <v>11039.000019999999</v>
      </c>
      <c r="F1176" s="11">
        <f t="shared" si="74"/>
        <v>2.5884373936103842E-3</v>
      </c>
      <c r="G1176" s="11">
        <f>B1176/MAX($B$2:B1176)-1</f>
        <v>-7.9649175564410091E-2</v>
      </c>
      <c r="H1176" s="11">
        <f>E1176/MAX($E$2:E1176)-1</f>
        <v>-9.0486372940754567E-3</v>
      </c>
      <c r="K1176" s="44">
        <f t="shared" si="75"/>
        <v>0.87223065564759239</v>
      </c>
    </row>
    <row r="1177" spans="1:11" x14ac:dyDescent="0.25">
      <c r="A1177" s="1">
        <v>42250</v>
      </c>
      <c r="B1177" s="3">
        <v>75.622926000000007</v>
      </c>
      <c r="C1177" s="11">
        <f t="shared" si="73"/>
        <v>4.4380177538509407E-3</v>
      </c>
      <c r="D1177" s="3">
        <v>103.389999</v>
      </c>
      <c r="E1177" s="58">
        <f t="shared" si="72"/>
        <v>11033.89999</v>
      </c>
      <c r="F1177" s="11">
        <f t="shared" si="74"/>
        <v>-4.6200108621791689E-4</v>
      </c>
      <c r="G1177" s="11">
        <f>B1177/MAX($B$2:B1177)-1</f>
        <v>-7.5564642265793514E-2</v>
      </c>
      <c r="H1177" s="11">
        <f>E1177/MAX($E$2:E1177)-1</f>
        <v>-9.5064579000346816E-3</v>
      </c>
      <c r="K1177" s="44">
        <f t="shared" si="75"/>
        <v>0.88471743578091033</v>
      </c>
    </row>
    <row r="1178" spans="1:11" x14ac:dyDescent="0.25">
      <c r="A1178" s="1">
        <v>42251</v>
      </c>
      <c r="B1178" s="3">
        <v>74.463275999999993</v>
      </c>
      <c r="C1178" s="11">
        <f t="shared" si="73"/>
        <v>-1.5334635425241458E-2</v>
      </c>
      <c r="D1178" s="3">
        <v>102.160004</v>
      </c>
      <c r="E1178" s="58">
        <f t="shared" si="72"/>
        <v>11021.600039999999</v>
      </c>
      <c r="F1178" s="11">
        <f t="shared" si="74"/>
        <v>-1.1147418420638174E-3</v>
      </c>
      <c r="G1178" s="11">
        <f>B1178/MAX($B$2:B1178)-1</f>
        <v>-8.9740521450850319E-2</v>
      </c>
      <c r="H1178" s="11">
        <f>E1178/MAX($E$2:E1178)-1</f>
        <v>-1.0610602495707555E-2</v>
      </c>
      <c r="K1178" s="44">
        <f t="shared" si="75"/>
        <v>0.87568366469262837</v>
      </c>
    </row>
    <row r="1179" spans="1:11" x14ac:dyDescent="0.25">
      <c r="A1179" s="1">
        <v>42255</v>
      </c>
      <c r="B1179" s="3">
        <v>76.330510000000004</v>
      </c>
      <c r="C1179" s="11">
        <f t="shared" si="73"/>
        <v>2.5075904530442773E-2</v>
      </c>
      <c r="D1179" s="3">
        <v>105.040001</v>
      </c>
      <c r="E1179" s="58">
        <f t="shared" si="72"/>
        <v>11050.400009999999</v>
      </c>
      <c r="F1179" s="11">
        <f t="shared" si="74"/>
        <v>2.6130480053239195E-3</v>
      </c>
      <c r="G1179" s="11">
        <f>B1179/MAX($B$2:B1179)-1</f>
        <v>-6.6914941668821171E-2</v>
      </c>
      <c r="H1179" s="11">
        <f>E1179/MAX($E$2:E1179)-1</f>
        <v>-8.0252805040703645E-3</v>
      </c>
      <c r="K1179" s="44">
        <f t="shared" si="75"/>
        <v>0.8778007047396319</v>
      </c>
    </row>
    <row r="1180" spans="1:11" x14ac:dyDescent="0.25">
      <c r="A1180" s="1">
        <v>42256</v>
      </c>
      <c r="B1180" s="3">
        <v>74.708963999999995</v>
      </c>
      <c r="C1180" s="11">
        <f t="shared" si="73"/>
        <v>-2.1243746439005964E-2</v>
      </c>
      <c r="D1180" s="3">
        <v>103.860001</v>
      </c>
      <c r="E1180" s="58">
        <f t="shared" si="72"/>
        <v>11038.60001</v>
      </c>
      <c r="F1180" s="11">
        <f t="shared" si="74"/>
        <v>-1.0678346475531137E-3</v>
      </c>
      <c r="G1180" s="11">
        <f>B1180/MAX($B$2:B1180)-1</f>
        <v>-8.6737164054033866E-2</v>
      </c>
      <c r="H1180" s="11">
        <f>E1180/MAX($E$2:E1180)-1</f>
        <v>-9.0845454790448033E-3</v>
      </c>
      <c r="K1180" s="44">
        <f t="shared" si="75"/>
        <v>0.89459494222940672</v>
      </c>
    </row>
    <row r="1181" spans="1:11" x14ac:dyDescent="0.25">
      <c r="A1181" s="1">
        <v>42257</v>
      </c>
      <c r="B1181" s="3">
        <v>75.114453999999995</v>
      </c>
      <c r="C1181" s="11">
        <f t="shared" si="73"/>
        <v>5.4275950072069047E-3</v>
      </c>
      <c r="D1181" s="3">
        <v>104.989998</v>
      </c>
      <c r="E1181" s="58">
        <f t="shared" si="72"/>
        <v>11049.89998</v>
      </c>
      <c r="F1181" s="11">
        <f t="shared" si="74"/>
        <v>1.0236778205355073E-3</v>
      </c>
      <c r="G1181" s="11">
        <f>B1181/MAX($B$2:B1181)-1</f>
        <v>-8.1780343245385856E-2</v>
      </c>
      <c r="H1181" s="11">
        <f>E1181/MAX($E$2:E1181)-1</f>
        <v>-8.070167306225895E-3</v>
      </c>
      <c r="K1181" s="44">
        <f t="shared" si="75"/>
        <v>0.8817237302742803</v>
      </c>
    </row>
    <row r="1182" spans="1:11" x14ac:dyDescent="0.25">
      <c r="A1182" s="1">
        <v>42258</v>
      </c>
      <c r="B1182" s="3">
        <v>75.608953</v>
      </c>
      <c r="C1182" s="11">
        <f t="shared" si="73"/>
        <v>6.5832735734191019E-3</v>
      </c>
      <c r="D1182" s="3">
        <v>105.57</v>
      </c>
      <c r="E1182" s="58">
        <f t="shared" si="72"/>
        <v>11055.7</v>
      </c>
      <c r="F1182" s="11">
        <f t="shared" si="74"/>
        <v>5.2489343889975976E-4</v>
      </c>
      <c r="G1182" s="11">
        <f>B1182/MAX($B$2:B1182)-1</f>
        <v>-7.573545204447929E-2</v>
      </c>
      <c r="H1182" s="11">
        <f>E1182/MAX($E$2:E1182)-1</f>
        <v>-7.5495098451959786E-3</v>
      </c>
      <c r="K1182" s="44">
        <f t="shared" si="75"/>
        <v>0.89124323014150597</v>
      </c>
    </row>
    <row r="1183" spans="1:11" x14ac:dyDescent="0.25">
      <c r="A1183" s="1">
        <v>42261</v>
      </c>
      <c r="B1183" s="3">
        <v>75.361703000000006</v>
      </c>
      <c r="C1183" s="11">
        <f t="shared" si="73"/>
        <v>-3.270115379060916E-3</v>
      </c>
      <c r="D1183" s="3">
        <v>105.25</v>
      </c>
      <c r="E1183" s="58">
        <f t="shared" si="72"/>
        <v>11052.5</v>
      </c>
      <c r="F1183" s="11">
        <f t="shared" si="74"/>
        <v>-2.8944345450769533E-4</v>
      </c>
      <c r="G1183" s="11">
        <f>B1183/MAX($B$2:B1183)-1</f>
        <v>-7.875790375706937E-2</v>
      </c>
      <c r="H1183" s="11">
        <f>E1183/MAX($E$2:E1183)-1</f>
        <v>-7.8367681434942105E-3</v>
      </c>
      <c r="K1183" s="44">
        <f t="shared" si="75"/>
        <v>0.89067428101723689</v>
      </c>
    </row>
    <row r="1184" spans="1:11" x14ac:dyDescent="0.25">
      <c r="A1184" s="1">
        <v>42262</v>
      </c>
      <c r="B1184" s="3">
        <v>75.955108999999993</v>
      </c>
      <c r="C1184" s="11">
        <f t="shared" si="73"/>
        <v>7.8741054989161716E-3</v>
      </c>
      <c r="D1184" s="3">
        <v>106.489998</v>
      </c>
      <c r="E1184" s="58">
        <f t="shared" si="72"/>
        <v>11064.89998</v>
      </c>
      <c r="F1184" s="11">
        <f t="shared" si="74"/>
        <v>1.1219163085274954E-3</v>
      </c>
      <c r="G1184" s="11">
        <f>B1184/MAX($B$2:B1184)-1</f>
        <v>-7.1503946301209931E-2</v>
      </c>
      <c r="H1184" s="11">
        <f>E1184/MAX($E$2:E1184)-1</f>
        <v>-6.7236440329531133E-3</v>
      </c>
      <c r="K1184" s="44">
        <f t="shared" si="75"/>
        <v>0.89071867432060337</v>
      </c>
    </row>
    <row r="1185" spans="1:11" x14ac:dyDescent="0.25">
      <c r="A1185" s="1">
        <v>42263</v>
      </c>
      <c r="B1185" s="3">
        <v>76.410047000000006</v>
      </c>
      <c r="C1185" s="11">
        <f t="shared" si="73"/>
        <v>5.9895641779674456E-3</v>
      </c>
      <c r="D1185" s="3">
        <v>107.089996</v>
      </c>
      <c r="E1185" s="58">
        <f t="shared" si="72"/>
        <v>11070.899960000001</v>
      </c>
      <c r="F1185" s="11">
        <f t="shared" si="74"/>
        <v>5.4225343300396518E-4</v>
      </c>
      <c r="G1185" s="11">
        <f>B1185/MAX($B$2:B1185)-1</f>
        <v>-6.5942659598591469E-2</v>
      </c>
      <c r="H1185" s="11">
        <f>E1185/MAX($E$2:E1185)-1</f>
        <v>-6.1850365190082579E-3</v>
      </c>
      <c r="K1185" s="44">
        <f t="shared" si="75"/>
        <v>0.89391394273596092</v>
      </c>
    </row>
    <row r="1186" spans="1:11" x14ac:dyDescent="0.25">
      <c r="A1186" s="1">
        <v>42264</v>
      </c>
      <c r="B1186" s="3">
        <v>76.953992</v>
      </c>
      <c r="C1186" s="11">
        <f t="shared" si="73"/>
        <v>7.1187627983005123E-3</v>
      </c>
      <c r="D1186" s="3">
        <v>107.129997</v>
      </c>
      <c r="E1186" s="58">
        <f t="shared" si="72"/>
        <v>11071.29997</v>
      </c>
      <c r="F1186" s="11">
        <f t="shared" si="74"/>
        <v>3.6131660609765238E-5</v>
      </c>
      <c r="G1186" s="11">
        <f>B1186/MAX($B$2:B1186)-1</f>
        <v>-5.9293326952262415E-2</v>
      </c>
      <c r="H1186" s="11">
        <f>E1186/MAX($E$2:E1186)-1</f>
        <v>-6.1491283340389113E-3</v>
      </c>
      <c r="K1186" s="44">
        <f t="shared" si="75"/>
        <v>0.8952844118975597</v>
      </c>
    </row>
    <row r="1187" spans="1:11" x14ac:dyDescent="0.25">
      <c r="A1187" s="1">
        <v>42265</v>
      </c>
      <c r="B1187" s="3">
        <v>76.380377999999993</v>
      </c>
      <c r="C1187" s="11">
        <f t="shared" si="73"/>
        <v>-7.4539862727330151E-3</v>
      </c>
      <c r="D1187" s="3">
        <v>105.349998</v>
      </c>
      <c r="E1187" s="58">
        <f t="shared" si="72"/>
        <v>11053.499980000001</v>
      </c>
      <c r="F1187" s="11">
        <f t="shared" si="74"/>
        <v>-1.6077597073724239E-3</v>
      </c>
      <c r="G1187" s="11">
        <f>B1187/MAX($B$2:B1187)-1</f>
        <v>-6.6305341579828592E-2</v>
      </c>
      <c r="H1187" s="11">
        <f>E1187/MAX($E$2:E1187)-1</f>
        <v>-7.7470017206403563E-3</v>
      </c>
      <c r="K1187" s="44">
        <f t="shared" si="75"/>
        <v>0.88884888272409301</v>
      </c>
    </row>
    <row r="1188" spans="1:11" x14ac:dyDescent="0.25">
      <c r="A1188" s="1">
        <v>42268</v>
      </c>
      <c r="B1188" s="3">
        <v>77.201241999999993</v>
      </c>
      <c r="C1188" s="11">
        <f t="shared" si="73"/>
        <v>1.0747053385884007E-2</v>
      </c>
      <c r="D1188" s="3">
        <v>105.68</v>
      </c>
      <c r="E1188" s="58">
        <f t="shared" si="72"/>
        <v>11056.8</v>
      </c>
      <c r="F1188" s="11">
        <f t="shared" si="74"/>
        <v>2.9854978115255465E-4</v>
      </c>
      <c r="G1188" s="11">
        <f>B1188/MAX($B$2:B1188)-1</f>
        <v>-5.6270875239672336E-2</v>
      </c>
      <c r="H1188" s="11">
        <f>E1188/MAX($E$2:E1188)-1</f>
        <v>-7.4507648051561626E-3</v>
      </c>
      <c r="K1188" s="44">
        <f t="shared" si="75"/>
        <v>0.86231374283247886</v>
      </c>
    </row>
    <row r="1189" spans="1:11" x14ac:dyDescent="0.25">
      <c r="A1189" s="1">
        <v>42269</v>
      </c>
      <c r="B1189" s="3">
        <v>76.410047000000006</v>
      </c>
      <c r="C1189" s="11">
        <f t="shared" si="73"/>
        <v>-1.0248475018057193E-2</v>
      </c>
      <c r="D1189" s="3">
        <v>104.099998</v>
      </c>
      <c r="E1189" s="58">
        <f t="shared" si="72"/>
        <v>11040.999980000001</v>
      </c>
      <c r="F1189" s="11">
        <f t="shared" si="74"/>
        <v>-1.4289866869255814E-3</v>
      </c>
      <c r="G1189" s="11">
        <f>B1189/MAX($B$2:B1189)-1</f>
        <v>-6.5942659598591469E-2</v>
      </c>
      <c r="H1189" s="11">
        <f>E1189/MAX($E$2:E1189)-1</f>
        <v>-8.8691044483677484E-3</v>
      </c>
      <c r="K1189" s="44">
        <f t="shared" si="75"/>
        <v>0.81362307359794839</v>
      </c>
    </row>
    <row r="1190" spans="1:11" x14ac:dyDescent="0.25">
      <c r="A1190" s="1">
        <v>42270</v>
      </c>
      <c r="B1190" s="3">
        <v>76.775971999999996</v>
      </c>
      <c r="C1190" s="11">
        <f t="shared" si="73"/>
        <v>4.7889644669370512E-3</v>
      </c>
      <c r="D1190" s="3">
        <v>104.18</v>
      </c>
      <c r="E1190" s="58">
        <f t="shared" si="72"/>
        <v>11041.8</v>
      </c>
      <c r="F1190" s="11">
        <f t="shared" si="74"/>
        <v>7.2459016524585403E-5</v>
      </c>
      <c r="G1190" s="11">
        <f>B1190/MAX($B$2:B1190)-1</f>
        <v>-6.1469492185327379E-2</v>
      </c>
      <c r="H1190" s="11">
        <f>E1190/MAX($E$2:E1190)-1</f>
        <v>-8.7972880784289442E-3</v>
      </c>
      <c r="K1190" s="44">
        <f t="shared" si="75"/>
        <v>0.86718869166939683</v>
      </c>
    </row>
    <row r="1191" spans="1:11" x14ac:dyDescent="0.25">
      <c r="A1191" s="1">
        <v>42271</v>
      </c>
      <c r="B1191" s="3">
        <v>76.963883999999993</v>
      </c>
      <c r="C1191" s="11">
        <f t="shared" si="73"/>
        <v>2.4475365808458564E-3</v>
      </c>
      <c r="D1191" s="3">
        <v>103.800003</v>
      </c>
      <c r="E1191" s="58">
        <f t="shared" si="72"/>
        <v>11038.000029999999</v>
      </c>
      <c r="F1191" s="11">
        <f t="shared" si="74"/>
        <v>-3.4414407071311115E-4</v>
      </c>
      <c r="G1191" s="11">
        <f>B1191/MAX($B$2:B1191)-1</f>
        <v>-5.9172404435211212E-2</v>
      </c>
      <c r="H1191" s="11">
        <f>E1191/MAX($E$2:E1191)-1</f>
        <v>-9.1384046146114617E-3</v>
      </c>
      <c r="K1191" s="44">
        <f t="shared" si="75"/>
        <v>0.85527648381531185</v>
      </c>
    </row>
    <row r="1192" spans="1:11" x14ac:dyDescent="0.25">
      <c r="A1192" s="1">
        <v>42272</v>
      </c>
      <c r="B1192" s="3">
        <v>77.349592999999999</v>
      </c>
      <c r="C1192" s="11">
        <f t="shared" si="73"/>
        <v>5.0115584083569075E-3</v>
      </c>
      <c r="D1192" s="3">
        <v>102.91999800000001</v>
      </c>
      <c r="E1192" s="58">
        <f t="shared" si="72"/>
        <v>11029.199979999999</v>
      </c>
      <c r="F1192" s="11">
        <f t="shared" si="74"/>
        <v>-7.9725040551570185E-4</v>
      </c>
      <c r="G1192" s="11">
        <f>B1192/MAX($B$2:B1192)-1</f>
        <v>-5.4457391987844272E-2</v>
      </c>
      <c r="H1192" s="11">
        <f>E1192/MAX($E$2:E1192)-1</f>
        <v>-9.9283694233424091E-3</v>
      </c>
      <c r="K1192" s="44">
        <f t="shared" si="75"/>
        <v>0.8856610324169073</v>
      </c>
    </row>
    <row r="1193" spans="1:11" x14ac:dyDescent="0.25">
      <c r="A1193" s="1">
        <v>42275</v>
      </c>
      <c r="B1193" s="3">
        <v>76.340817999999999</v>
      </c>
      <c r="C1193" s="11">
        <f t="shared" si="73"/>
        <v>-1.3041762223622818E-2</v>
      </c>
      <c r="D1193" s="3">
        <v>99.989998</v>
      </c>
      <c r="E1193" s="58">
        <f t="shared" si="72"/>
        <v>10999.89998</v>
      </c>
      <c r="F1193" s="11">
        <f t="shared" si="74"/>
        <v>-2.6565843445699564E-3</v>
      </c>
      <c r="G1193" s="11">
        <f>B1193/MAX($B$2:B1193)-1</f>
        <v>-6.6788933853842991E-2</v>
      </c>
      <c r="H1193" s="11">
        <f>E1193/MAX($E$2:E1193)-1</f>
        <v>-1.2558578217135241E-2</v>
      </c>
      <c r="K1193" s="44">
        <f t="shared" si="75"/>
        <v>0.86741741374771453</v>
      </c>
    </row>
    <row r="1194" spans="1:11" x14ac:dyDescent="0.25">
      <c r="A1194" s="1">
        <v>42276</v>
      </c>
      <c r="B1194" s="3">
        <v>77.379261999999997</v>
      </c>
      <c r="C1194" s="11">
        <f t="shared" si="73"/>
        <v>1.3602736088051851E-2</v>
      </c>
      <c r="D1194" s="3">
        <v>99.470000999999996</v>
      </c>
      <c r="E1194" s="58">
        <f t="shared" si="72"/>
        <v>10994.70001</v>
      </c>
      <c r="F1194" s="11">
        <f t="shared" si="74"/>
        <v>-4.7272884384896619E-4</v>
      </c>
      <c r="G1194" s="11">
        <f>B1194/MAX($B$2:B1194)-1</f>
        <v>-5.4094710006607261E-2</v>
      </c>
      <c r="H1194" s="11">
        <f>E1194/MAX($E$2:E1194)-1</f>
        <v>-1.3025370258823221E-2</v>
      </c>
      <c r="K1194" s="44">
        <f t="shared" si="75"/>
        <v>0.87322616674183151</v>
      </c>
    </row>
    <row r="1195" spans="1:11" x14ac:dyDescent="0.25">
      <c r="A1195" s="1">
        <v>42277</v>
      </c>
      <c r="B1195" s="3">
        <v>78.180356000000003</v>
      </c>
      <c r="C1195" s="11">
        <f t="shared" si="73"/>
        <v>1.0352825541293043E-2</v>
      </c>
      <c r="D1195" s="3">
        <v>101.760002</v>
      </c>
      <c r="E1195" s="58">
        <f t="shared" si="72"/>
        <v>11017.60002</v>
      </c>
      <c r="F1195" s="11">
        <f t="shared" si="74"/>
        <v>2.0828226308285953E-3</v>
      </c>
      <c r="G1195" s="11">
        <f>B1195/MAX($B$2:B1195)-1</f>
        <v>-4.4301917560719439E-2</v>
      </c>
      <c r="H1195" s="11">
        <f>E1195/MAX($E$2:E1195)-1</f>
        <v>-1.0969677163944591E-2</v>
      </c>
      <c r="K1195" s="44">
        <f t="shared" si="75"/>
        <v>0.81001643454683536</v>
      </c>
    </row>
    <row r="1196" spans="1:11" x14ac:dyDescent="0.25">
      <c r="A1196" s="1">
        <v>42278</v>
      </c>
      <c r="B1196" s="3">
        <v>78.348483999999999</v>
      </c>
      <c r="C1196" s="11">
        <f t="shared" si="73"/>
        <v>2.1505146382295296E-3</v>
      </c>
      <c r="D1196" s="3">
        <v>102.220001</v>
      </c>
      <c r="E1196" s="58">
        <f t="shared" si="72"/>
        <v>11022.20001</v>
      </c>
      <c r="F1196" s="11">
        <f t="shared" si="74"/>
        <v>4.1751288771151235E-4</v>
      </c>
      <c r="G1196" s="11">
        <f>B1196/MAX($B$2:B1196)-1</f>
        <v>-4.22466748447059E-2</v>
      </c>
      <c r="H1196" s="11">
        <f>E1196/MAX($E$2:E1196)-1</f>
        <v>-1.0556744257823047E-2</v>
      </c>
      <c r="K1196" s="44">
        <f t="shared" si="75"/>
        <v>0.79187620076404985</v>
      </c>
    </row>
    <row r="1197" spans="1:11" x14ac:dyDescent="0.25">
      <c r="A1197" s="1">
        <v>42279</v>
      </c>
      <c r="B1197" s="3">
        <v>78.694631999999999</v>
      </c>
      <c r="C1197" s="11">
        <f t="shared" si="73"/>
        <v>4.4180561298416375E-3</v>
      </c>
      <c r="D1197" s="3">
        <v>104.010002</v>
      </c>
      <c r="E1197" s="58">
        <f t="shared" si="72"/>
        <v>11040.10002</v>
      </c>
      <c r="F1197" s="11">
        <f t="shared" si="74"/>
        <v>1.6239961154542125E-3</v>
      </c>
      <c r="G1197" s="11">
        <f>B1197/MAX($B$2:B1197)-1</f>
        <v>-3.8015266895627398E-2</v>
      </c>
      <c r="H1197" s="11">
        <f>E1197/MAX($E$2:E1197)-1</f>
        <v>-8.9498922540354187E-3</v>
      </c>
      <c r="K1197" s="44">
        <f t="shared" si="75"/>
        <v>0.79554724717439473</v>
      </c>
    </row>
    <row r="1198" spans="1:11" x14ac:dyDescent="0.25">
      <c r="A1198" s="1">
        <v>42282</v>
      </c>
      <c r="B1198" s="3">
        <v>81.661627999999993</v>
      </c>
      <c r="C1198" s="11">
        <f t="shared" si="73"/>
        <v>3.7702647875651731E-2</v>
      </c>
      <c r="D1198" s="3">
        <v>105.5</v>
      </c>
      <c r="E1198" s="58">
        <f t="shared" si="72"/>
        <v>11055</v>
      </c>
      <c r="F1198" s="11">
        <f t="shared" si="74"/>
        <v>1.3496236422684278E-3</v>
      </c>
      <c r="G1198" s="11">
        <f>B1198/MAX($B$2:B1198)-1</f>
        <v>-1.7458952416403717E-3</v>
      </c>
      <c r="H1198" s="11">
        <f>E1198/MAX($E$2:E1198)-1</f>
        <v>-7.6123475979488209E-3</v>
      </c>
      <c r="K1198" s="44">
        <f t="shared" si="75"/>
        <v>0.76906571589805295</v>
      </c>
    </row>
    <row r="1199" spans="1:11" x14ac:dyDescent="0.25">
      <c r="A1199" s="1">
        <v>42283</v>
      </c>
      <c r="B1199" s="3">
        <v>81.058338000000006</v>
      </c>
      <c r="C1199" s="11">
        <f t="shared" si="73"/>
        <v>-7.3876802945930381E-3</v>
      </c>
      <c r="D1199" s="3">
        <v>105</v>
      </c>
      <c r="E1199" s="58">
        <f t="shared" si="72"/>
        <v>11050</v>
      </c>
      <c r="F1199" s="11">
        <f t="shared" si="74"/>
        <v>-4.5228403437358661E-4</v>
      </c>
      <c r="G1199" s="11">
        <f>B1199/MAX($B$2:B1199)-1</f>
        <v>-9.1206774203603791E-3</v>
      </c>
      <c r="H1199" s="11">
        <f>E1199/MAX($E$2:E1199)-1</f>
        <v>-8.0611886890397111E-3</v>
      </c>
      <c r="K1199" s="44">
        <f t="shared" si="75"/>
        <v>0.6759220294867343</v>
      </c>
    </row>
    <row r="1200" spans="1:11" x14ac:dyDescent="0.25">
      <c r="A1200" s="1">
        <v>42284</v>
      </c>
      <c r="B1200" s="3">
        <v>82.195688000000004</v>
      </c>
      <c r="C1200" s="11">
        <f t="shared" si="73"/>
        <v>1.4031252404903711E-2</v>
      </c>
      <c r="D1200" s="3">
        <v>105.629997</v>
      </c>
      <c r="E1200" s="58">
        <f t="shared" si="72"/>
        <v>11056.29997</v>
      </c>
      <c r="F1200" s="11">
        <f t="shared" si="74"/>
        <v>5.701330316742109E-4</v>
      </c>
      <c r="G1200" s="11">
        <f>B1200/MAX($B$2:B1200)-1</f>
        <v>0</v>
      </c>
      <c r="H1200" s="11">
        <f>E1200/MAX($E$2:E1200)-1</f>
        <v>-7.495651607311693E-3</v>
      </c>
      <c r="K1200" s="44">
        <f t="shared" si="75"/>
        <v>0.66936215717754111</v>
      </c>
    </row>
    <row r="1201" spans="1:11" x14ac:dyDescent="0.25">
      <c r="A1201" s="1">
        <v>42285</v>
      </c>
      <c r="B1201" s="3">
        <v>82.680295999999998</v>
      </c>
      <c r="C1201" s="11">
        <f t="shared" si="73"/>
        <v>5.8957837301634895E-3</v>
      </c>
      <c r="D1201" s="3">
        <v>106.050003</v>
      </c>
      <c r="E1201" s="58">
        <f t="shared" si="72"/>
        <v>11060.500029999999</v>
      </c>
      <c r="F1201" s="11">
        <f t="shared" si="74"/>
        <v>3.7987934583862522E-4</v>
      </c>
      <c r="G1201" s="11">
        <f>B1201/MAX($B$2:B1201)-1</f>
        <v>0</v>
      </c>
      <c r="H1201" s="11">
        <f>E1201/MAX($E$2:E1201)-1</f>
        <v>-7.1186197047022892E-3</v>
      </c>
      <c r="K1201" s="44">
        <f t="shared" si="75"/>
        <v>0.68310423064824488</v>
      </c>
    </row>
    <row r="1202" spans="1:11" x14ac:dyDescent="0.25">
      <c r="A1202" s="1">
        <v>42286</v>
      </c>
      <c r="B1202" s="3">
        <v>82.779194000000004</v>
      </c>
      <c r="C1202" s="11">
        <f t="shared" si="73"/>
        <v>1.1961495638574573E-3</v>
      </c>
      <c r="D1202" s="3">
        <v>106.529999</v>
      </c>
      <c r="E1202" s="58">
        <f t="shared" si="72"/>
        <v>11065.29999</v>
      </c>
      <c r="F1202" s="11">
        <f t="shared" si="74"/>
        <v>4.3397314651065402E-4</v>
      </c>
      <c r="G1202" s="11">
        <f>B1202/MAX($B$2:B1202)-1</f>
        <v>0</v>
      </c>
      <c r="H1202" s="11">
        <f>E1202/MAX($E$2:E1202)-1</f>
        <v>-6.6877358479836557E-3</v>
      </c>
      <c r="K1202" s="44">
        <f t="shared" si="75"/>
        <v>0.68299827943238534</v>
      </c>
    </row>
    <row r="1203" spans="1:11" x14ac:dyDescent="0.25">
      <c r="A1203" s="1">
        <v>42289</v>
      </c>
      <c r="B1203" s="3">
        <v>83.105564999999999</v>
      </c>
      <c r="C1203" s="11">
        <f t="shared" si="73"/>
        <v>3.9426694587047393E-3</v>
      </c>
      <c r="D1203" s="3">
        <v>106.790001</v>
      </c>
      <c r="E1203" s="58">
        <f t="shared" si="72"/>
        <v>11067.900009999999</v>
      </c>
      <c r="F1203" s="11">
        <f t="shared" si="74"/>
        <v>2.3497058392900008E-4</v>
      </c>
      <c r="G1203" s="11">
        <f>B1203/MAX($B$2:B1203)-1</f>
        <v>0</v>
      </c>
      <c r="H1203" s="11">
        <f>E1203/MAX($E$2:E1203)-1</f>
        <v>-6.4543366852520823E-3</v>
      </c>
      <c r="K1203" s="44">
        <f t="shared" si="75"/>
        <v>0.67248888843430632</v>
      </c>
    </row>
    <row r="1204" spans="1:11" x14ac:dyDescent="0.25">
      <c r="A1204" s="1">
        <v>42290</v>
      </c>
      <c r="B1204" s="3">
        <v>82.680295999999998</v>
      </c>
      <c r="C1204" s="11">
        <f t="shared" si="73"/>
        <v>-5.1172144729417354E-3</v>
      </c>
      <c r="D1204" s="3">
        <v>106.099998</v>
      </c>
      <c r="E1204" s="58">
        <f t="shared" si="72"/>
        <v>11060.999980000001</v>
      </c>
      <c r="F1204" s="11">
        <f t="shared" si="74"/>
        <v>-6.2342720785014385E-4</v>
      </c>
      <c r="G1204" s="11">
        <f>B1204/MAX($B$2:B1204)-1</f>
        <v>-5.1172144729417779E-3</v>
      </c>
      <c r="H1204" s="11">
        <f>E1204/MAX($E$2:E1204)-1</f>
        <v>-7.0737400840039655E-3</v>
      </c>
      <c r="K1204" s="44">
        <f t="shared" si="75"/>
        <v>0.67497880044403402</v>
      </c>
    </row>
    <row r="1205" spans="1:11" x14ac:dyDescent="0.25">
      <c r="A1205" s="1">
        <v>42291</v>
      </c>
      <c r="B1205" s="3">
        <v>81.889100999999997</v>
      </c>
      <c r="C1205" s="11">
        <f t="shared" si="73"/>
        <v>-9.5693295534404216E-3</v>
      </c>
      <c r="D1205" s="3">
        <v>105.93</v>
      </c>
      <c r="E1205" s="58">
        <f t="shared" si="72"/>
        <v>11059.3</v>
      </c>
      <c r="F1205" s="11">
        <f t="shared" si="74"/>
        <v>-1.5369134825739624E-4</v>
      </c>
      <c r="G1205" s="11">
        <f>B1205/MAX($B$2:B1205)-1</f>
        <v>-1.4637575714694928E-2</v>
      </c>
      <c r="H1205" s="11">
        <f>E1205/MAX($E$2:E1205)-1</f>
        <v>-7.226344259610662E-3</v>
      </c>
      <c r="K1205" s="44">
        <f t="shared" si="75"/>
        <v>0.68256051920862293</v>
      </c>
    </row>
    <row r="1206" spans="1:11" x14ac:dyDescent="0.25">
      <c r="A1206" s="1">
        <v>42292</v>
      </c>
      <c r="B1206" s="3">
        <v>82.067121</v>
      </c>
      <c r="C1206" s="11">
        <f t="shared" si="73"/>
        <v>2.1739156716350278E-3</v>
      </c>
      <c r="D1206" s="3">
        <v>107.66999800000001</v>
      </c>
      <c r="E1206" s="58">
        <f t="shared" si="72"/>
        <v>11076.699979999999</v>
      </c>
      <c r="F1206" s="11">
        <f t="shared" si="74"/>
        <v>1.5733346595173422E-3</v>
      </c>
      <c r="G1206" s="11">
        <f>B1206/MAX($B$2:B1206)-1</f>
        <v>-1.2495480898300881E-2</v>
      </c>
      <c r="H1206" s="11">
        <f>E1206/MAX($E$2:E1206)-1</f>
        <v>-5.6643790579785636E-3</v>
      </c>
      <c r="K1206" s="44">
        <f t="shared" si="75"/>
        <v>0.66333017587400978</v>
      </c>
    </row>
    <row r="1207" spans="1:11" x14ac:dyDescent="0.25">
      <c r="A1207" s="1">
        <v>42293</v>
      </c>
      <c r="B1207" s="3">
        <v>83.204464000000002</v>
      </c>
      <c r="C1207" s="11">
        <f t="shared" si="73"/>
        <v>1.385869256946398E-2</v>
      </c>
      <c r="D1207" s="3">
        <v>108.120003</v>
      </c>
      <c r="E1207" s="58">
        <f t="shared" si="72"/>
        <v>11081.20003</v>
      </c>
      <c r="F1207" s="11">
        <f t="shared" si="74"/>
        <v>4.0626269630176951E-4</v>
      </c>
      <c r="G1207" s="11">
        <f>B1207/MAX($B$2:B1207)-1</f>
        <v>0</v>
      </c>
      <c r="H1207" s="11">
        <f>E1207/MAX($E$2:E1207)-1</f>
        <v>-5.260417587585775E-3</v>
      </c>
      <c r="K1207" s="44">
        <f t="shared" si="75"/>
        <v>0.59632729308173638</v>
      </c>
    </row>
    <row r="1208" spans="1:11" x14ac:dyDescent="0.25">
      <c r="A1208" s="1">
        <v>42296</v>
      </c>
      <c r="B1208" s="3">
        <v>83.965997000000002</v>
      </c>
      <c r="C1208" s="11">
        <f t="shared" si="73"/>
        <v>9.152549795885952E-3</v>
      </c>
      <c r="D1208" s="3">
        <v>108.739998</v>
      </c>
      <c r="E1208" s="58">
        <f t="shared" si="72"/>
        <v>11087.39998</v>
      </c>
      <c r="F1208" s="11">
        <f t="shared" si="74"/>
        <v>5.5950167700385533E-4</v>
      </c>
      <c r="G1208" s="11">
        <f>B1208/MAX($B$2:B1208)-1</f>
        <v>0</v>
      </c>
      <c r="H1208" s="11">
        <f>E1208/MAX($E$2:E1208)-1</f>
        <v>-4.7038591230439408E-3</v>
      </c>
      <c r="K1208" s="44">
        <f t="shared" si="75"/>
        <v>0.59615991091923037</v>
      </c>
    </row>
    <row r="1209" spans="1:11" x14ac:dyDescent="0.25">
      <c r="A1209" s="1">
        <v>42297</v>
      </c>
      <c r="B1209" s="3">
        <v>83.797869000000006</v>
      </c>
      <c r="C1209" s="11">
        <f t="shared" si="73"/>
        <v>-2.002334349701056E-3</v>
      </c>
      <c r="D1209" s="3">
        <v>108.18</v>
      </c>
      <c r="E1209" s="58">
        <f t="shared" si="72"/>
        <v>11081.8</v>
      </c>
      <c r="F1209" s="11">
        <f t="shared" si="74"/>
        <v>-5.0507603316398699E-4</v>
      </c>
      <c r="G1209" s="11">
        <f>B1209/MAX($B$2:B1209)-1</f>
        <v>-2.0023343497010959E-3</v>
      </c>
      <c r="H1209" s="11">
        <f>E1209/MAX($E$2:E1209)-1</f>
        <v>-5.2065593497014895E-3</v>
      </c>
      <c r="K1209" s="44">
        <f t="shared" si="75"/>
        <v>0.55474240987973999</v>
      </c>
    </row>
    <row r="1210" spans="1:11" x14ac:dyDescent="0.25">
      <c r="A1210" s="1">
        <v>42298</v>
      </c>
      <c r="B1210" s="3">
        <v>83.886875000000003</v>
      </c>
      <c r="C1210" s="11">
        <f t="shared" si="73"/>
        <v>1.0621511150838178E-3</v>
      </c>
      <c r="D1210" s="3">
        <v>107.519997</v>
      </c>
      <c r="E1210" s="58">
        <f t="shared" si="72"/>
        <v>11075.19997</v>
      </c>
      <c r="F1210" s="11">
        <f t="shared" si="74"/>
        <v>-5.9557382374700915E-4</v>
      </c>
      <c r="G1210" s="11">
        <f>B1210/MAX($B$2:B1210)-1</f>
        <v>-9.4231001627953503E-4</v>
      </c>
      <c r="H1210" s="11">
        <f>E1210/MAX($E$2:E1210)-1</f>
        <v>-5.7990322829879482E-3</v>
      </c>
      <c r="K1210" s="44">
        <f t="shared" si="75"/>
        <v>0.56497781866678798</v>
      </c>
    </row>
    <row r="1211" spans="1:11" x14ac:dyDescent="0.25">
      <c r="A1211" s="1">
        <v>42299</v>
      </c>
      <c r="B1211" s="3">
        <v>88.614288000000002</v>
      </c>
      <c r="C1211" s="11">
        <f t="shared" si="73"/>
        <v>5.6354620433768675E-2</v>
      </c>
      <c r="D1211" s="3">
        <v>109.709999</v>
      </c>
      <c r="E1211" s="58">
        <f t="shared" si="72"/>
        <v>11097.099990000001</v>
      </c>
      <c r="F1211" s="11">
        <f t="shared" si="74"/>
        <v>1.9773927386704288E-3</v>
      </c>
      <c r="G1211" s="11">
        <f>B1211/MAX($B$2:B1211)-1</f>
        <v>0</v>
      </c>
      <c r="H1211" s="11">
        <f>E1211/MAX($E$2:E1211)-1</f>
        <v>-3.8331065086452121E-3</v>
      </c>
      <c r="K1211" s="44">
        <f t="shared" si="75"/>
        <v>0.56706506107053323</v>
      </c>
    </row>
    <row r="1212" spans="1:11" x14ac:dyDescent="0.25">
      <c r="A1212" s="1">
        <v>42300</v>
      </c>
      <c r="B1212" s="3">
        <v>88.901099000000002</v>
      </c>
      <c r="C1212" s="11">
        <f t="shared" si="73"/>
        <v>3.2366225184814455E-3</v>
      </c>
      <c r="D1212" s="3">
        <v>112.779999</v>
      </c>
      <c r="E1212" s="58">
        <f t="shared" si="72"/>
        <v>11127.79999</v>
      </c>
      <c r="F1212" s="11">
        <f t="shared" si="74"/>
        <v>2.7664885445444118E-3</v>
      </c>
      <c r="G1212" s="11">
        <f>B1212/MAX($B$2:B1212)-1</f>
        <v>0</v>
      </c>
      <c r="H1212" s="11">
        <f>E1212/MAX($E$2:E1212)-1</f>
        <v>-1.0772222093470285E-3</v>
      </c>
      <c r="K1212" s="44">
        <f t="shared" si="75"/>
        <v>0.63113045352423758</v>
      </c>
    </row>
    <row r="1213" spans="1:11" x14ac:dyDescent="0.25">
      <c r="A1213" s="1">
        <v>42303</v>
      </c>
      <c r="B1213" s="3">
        <v>88.891206999999994</v>
      </c>
      <c r="C1213" s="11">
        <f t="shared" si="73"/>
        <v>-1.1126971557469479E-4</v>
      </c>
      <c r="D1213" s="3">
        <v>112.849998</v>
      </c>
      <c r="E1213" s="58">
        <f t="shared" si="72"/>
        <v>11128.499980000001</v>
      </c>
      <c r="F1213" s="11">
        <f t="shared" si="74"/>
        <v>6.2904617321485508E-5</v>
      </c>
      <c r="G1213" s="11">
        <f>B1213/MAX($B$2:B1213)-1</f>
        <v>-1.1126971557473553E-4</v>
      </c>
      <c r="H1213" s="11">
        <f>E1213/MAX($E$2:E1213)-1</f>
        <v>-1.014385354276448E-3</v>
      </c>
      <c r="K1213" s="44">
        <f t="shared" si="75"/>
        <v>0.47118061568826597</v>
      </c>
    </row>
    <row r="1214" spans="1:11" x14ac:dyDescent="0.25">
      <c r="A1214" s="1">
        <v>42304</v>
      </c>
      <c r="B1214" s="3">
        <v>89.494496999999996</v>
      </c>
      <c r="C1214" s="11">
        <f t="shared" si="73"/>
        <v>6.7868355078135149E-3</v>
      </c>
      <c r="D1214" s="3">
        <v>113.08000199999999</v>
      </c>
      <c r="E1214" s="58">
        <f t="shared" si="72"/>
        <v>11130.800020000001</v>
      </c>
      <c r="F1214" s="11">
        <f t="shared" si="74"/>
        <v>2.0668014594362976E-4</v>
      </c>
      <c r="G1214" s="11">
        <f>B1214/MAX($B$2:B1214)-1</f>
        <v>0</v>
      </c>
      <c r="H1214" s="11">
        <f>E1214/MAX($E$2:E1214)-1</f>
        <v>-8.0791486164588644E-4</v>
      </c>
      <c r="K1214" s="44">
        <f t="shared" si="75"/>
        <v>0.51992398891700442</v>
      </c>
    </row>
    <row r="1215" spans="1:11" x14ac:dyDescent="0.25">
      <c r="A1215" s="1">
        <v>42305</v>
      </c>
      <c r="B1215" s="3">
        <v>89.929659000000001</v>
      </c>
      <c r="C1215" s="11">
        <f t="shared" si="73"/>
        <v>4.8624442238052405E-3</v>
      </c>
      <c r="D1215" s="3">
        <v>114.019997</v>
      </c>
      <c r="E1215" s="58">
        <f t="shared" si="72"/>
        <v>11140.19997</v>
      </c>
      <c r="F1215" s="11">
        <f t="shared" si="74"/>
        <v>8.4449904617000561E-4</v>
      </c>
      <c r="G1215" s="11">
        <f>B1215/MAX($B$2:B1215)-1</f>
        <v>0</v>
      </c>
      <c r="H1215" s="11">
        <f>E1215/MAX($E$2:E1215)-1</f>
        <v>0</v>
      </c>
      <c r="K1215" s="44">
        <f t="shared" si="75"/>
        <v>0.53778285071924348</v>
      </c>
    </row>
    <row r="1216" spans="1:11" x14ac:dyDescent="0.25">
      <c r="A1216" s="1">
        <v>42306</v>
      </c>
      <c r="B1216" s="3">
        <v>89.089010999999999</v>
      </c>
      <c r="C1216" s="11">
        <f t="shared" si="73"/>
        <v>-9.3478392929300623E-3</v>
      </c>
      <c r="D1216" s="3">
        <v>113.839996</v>
      </c>
      <c r="E1216" s="58">
        <f t="shared" si="72"/>
        <v>11138.399960000001</v>
      </c>
      <c r="F1216" s="11">
        <f t="shared" si="74"/>
        <v>-1.6157788952140504E-4</v>
      </c>
      <c r="G1216" s="11">
        <f>B1216/MAX($B$2:B1216)-1</f>
        <v>-9.347839292930038E-3</v>
      </c>
      <c r="H1216" s="11">
        <f>E1216/MAX($E$2:E1216)-1</f>
        <v>-1.6157788952142482E-4</v>
      </c>
      <c r="K1216" s="44">
        <f t="shared" si="75"/>
        <v>0.53248005529184428</v>
      </c>
    </row>
    <row r="1217" spans="1:11" x14ac:dyDescent="0.25">
      <c r="A1217" s="1">
        <v>42307</v>
      </c>
      <c r="B1217" s="3">
        <v>88.386823000000007</v>
      </c>
      <c r="C1217" s="11">
        <f t="shared" si="73"/>
        <v>-7.8818699648601168E-3</v>
      </c>
      <c r="D1217" s="3">
        <v>113.33000199999999</v>
      </c>
      <c r="E1217" s="58">
        <f t="shared" si="72"/>
        <v>11133.300020000001</v>
      </c>
      <c r="F1217" s="11">
        <f t="shared" si="74"/>
        <v>-4.5787007274966451E-4</v>
      </c>
      <c r="G1217" s="11">
        <f>B1217/MAX($B$2:B1217)-1</f>
        <v>-1.7156030804030942E-2</v>
      </c>
      <c r="H1217" s="11">
        <f>E1217/MAX($E$2:E1217)-1</f>
        <v>-6.1937398059108695E-4</v>
      </c>
      <c r="K1217" s="44">
        <f t="shared" si="75"/>
        <v>0.58365180841478637</v>
      </c>
    </row>
    <row r="1218" spans="1:11" x14ac:dyDescent="0.25">
      <c r="A1218" s="1">
        <v>42310</v>
      </c>
      <c r="B1218" s="3">
        <v>88.159350000000003</v>
      </c>
      <c r="C1218" s="11">
        <f t="shared" si="73"/>
        <v>-2.5736076066452049E-3</v>
      </c>
      <c r="D1218" s="3">
        <v>114.610001</v>
      </c>
      <c r="E1218" s="58">
        <f t="shared" si="72"/>
        <v>11146.10001</v>
      </c>
      <c r="F1218" s="11">
        <f t="shared" si="74"/>
        <v>1.1497031407583971E-3</v>
      </c>
      <c r="G1218" s="11">
        <f>B1218/MAX($B$2:B1218)-1</f>
        <v>-1.9685485519299051E-2</v>
      </c>
      <c r="H1218" s="11">
        <f>E1218/MAX($E$2:E1218)-1</f>
        <v>0</v>
      </c>
      <c r="K1218" s="44">
        <f t="shared" si="75"/>
        <v>0.57168697221377618</v>
      </c>
    </row>
    <row r="1219" spans="1:11" x14ac:dyDescent="0.25">
      <c r="A1219" s="1">
        <v>42311</v>
      </c>
      <c r="B1219" s="3">
        <v>87.259365000000003</v>
      </c>
      <c r="C1219" s="11">
        <f t="shared" si="73"/>
        <v>-1.0208616556269992E-2</v>
      </c>
      <c r="D1219" s="3">
        <v>115.010002</v>
      </c>
      <c r="E1219" s="58">
        <f t="shared" ref="E1219:E1259" si="76">10000+(10*D1219)</f>
        <v>11150.10002</v>
      </c>
      <c r="F1219" s="11">
        <f t="shared" si="74"/>
        <v>3.5887081547905002E-4</v>
      </c>
      <c r="G1219" s="11">
        <f>B1219/MAX($B$2:B1219)-1</f>
        <v>-2.9693140502178417E-2</v>
      </c>
      <c r="H1219" s="11">
        <f>E1219/MAX($E$2:E1219)-1</f>
        <v>0</v>
      </c>
      <c r="K1219" s="44">
        <f t="shared" si="75"/>
        <v>0.51662050024291772</v>
      </c>
    </row>
    <row r="1220" spans="1:11" x14ac:dyDescent="0.25">
      <c r="A1220" s="1">
        <v>42312</v>
      </c>
      <c r="B1220" s="3">
        <v>87.209912000000003</v>
      </c>
      <c r="C1220" s="11">
        <f t="shared" ref="C1220:C1259" si="77">(B1220-B1219)/B1219</f>
        <v>-5.667357308868767E-4</v>
      </c>
      <c r="D1220" s="3">
        <v>115.019997</v>
      </c>
      <c r="E1220" s="58">
        <f t="shared" si="76"/>
        <v>11150.19997</v>
      </c>
      <c r="F1220" s="11">
        <f t="shared" ref="F1220:F1259" si="78">(E1220-E1219)/E1219</f>
        <v>8.9640451494181237E-6</v>
      </c>
      <c r="G1220" s="11">
        <f>B1220/MAX($B$2:B1220)-1</f>
        <v>-3.0243048069380496E-2</v>
      </c>
      <c r="H1220" s="11">
        <f>E1220/MAX($E$2:E1220)-1</f>
        <v>0</v>
      </c>
      <c r="K1220" s="44">
        <f t="shared" si="75"/>
        <v>0.5104731530972717</v>
      </c>
    </row>
    <row r="1221" spans="1:11" x14ac:dyDescent="0.25">
      <c r="A1221" s="1">
        <v>42313</v>
      </c>
      <c r="B1221" s="3">
        <v>86.735189000000005</v>
      </c>
      <c r="C1221" s="11">
        <f t="shared" si="77"/>
        <v>-5.4434523451875206E-3</v>
      </c>
      <c r="D1221" s="3">
        <v>114.709999</v>
      </c>
      <c r="E1221" s="58">
        <f t="shared" si="76"/>
        <v>11147.099990000001</v>
      </c>
      <c r="F1221" s="11">
        <f t="shared" si="78"/>
        <v>-2.7802012594748559E-4</v>
      </c>
      <c r="G1221" s="11">
        <f>B1221/MAX($B$2:B1221)-1</f>
        <v>-3.5521873823629146E-2</v>
      </c>
      <c r="H1221" s="11">
        <f>E1221/MAX($E$2:E1221)-1</f>
        <v>-2.7802012594746461E-4</v>
      </c>
      <c r="K1221" s="44">
        <f t="shared" si="75"/>
        <v>0.51425741388697843</v>
      </c>
    </row>
    <row r="1222" spans="1:11" x14ac:dyDescent="0.25">
      <c r="A1222" s="1">
        <v>42314</v>
      </c>
      <c r="B1222" s="3">
        <v>85.311036000000001</v>
      </c>
      <c r="C1222" s="11">
        <f t="shared" si="77"/>
        <v>-1.6419552622408004E-2</v>
      </c>
      <c r="D1222" s="3">
        <v>114.790001</v>
      </c>
      <c r="E1222" s="58">
        <f t="shared" si="76"/>
        <v>11147.900009999999</v>
      </c>
      <c r="F1222" s="11">
        <f t="shared" si="78"/>
        <v>7.1769339174893964E-5</v>
      </c>
      <c r="G1222" s="11">
        <f>B1222/MAX($B$2:B1222)-1</f>
        <v>-5.1358173169543497E-2</v>
      </c>
      <c r="H1222" s="11">
        <f>E1222/MAX($E$2:E1222)-1</f>
        <v>-2.0627074009327284E-4</v>
      </c>
      <c r="K1222" s="44">
        <f t="shared" si="75"/>
        <v>0.52533968074450055</v>
      </c>
    </row>
    <row r="1223" spans="1:11" x14ac:dyDescent="0.25">
      <c r="A1223" s="1">
        <v>42317</v>
      </c>
      <c r="B1223" s="3">
        <v>84.954995999999994</v>
      </c>
      <c r="C1223" s="11">
        <f t="shared" si="77"/>
        <v>-4.1734342553290203E-3</v>
      </c>
      <c r="D1223" s="3">
        <v>113.57</v>
      </c>
      <c r="E1223" s="58">
        <f t="shared" si="76"/>
        <v>11135.7</v>
      </c>
      <c r="F1223" s="11">
        <f t="shared" si="78"/>
        <v>-1.0943774153925746E-3</v>
      </c>
      <c r="G1223" s="11">
        <f>B1223/MAX($B$2:B1223)-1</f>
        <v>-5.5317267465675668E-2</v>
      </c>
      <c r="H1223" s="11">
        <f>E1223/MAX($E$2:E1223)-1</f>
        <v>-1.3004224174464341E-3</v>
      </c>
      <c r="K1223" s="44">
        <f t="shared" si="75"/>
        <v>0.52637496538598683</v>
      </c>
    </row>
    <row r="1224" spans="1:11" x14ac:dyDescent="0.25">
      <c r="A1224" s="1">
        <v>42318</v>
      </c>
      <c r="B1224" s="3">
        <v>86.181352000000004</v>
      </c>
      <c r="C1224" s="11">
        <f t="shared" si="77"/>
        <v>1.4435360576086777E-2</v>
      </c>
      <c r="D1224" s="3">
        <v>113.279999</v>
      </c>
      <c r="E1224" s="58">
        <f t="shared" si="76"/>
        <v>11132.79999</v>
      </c>
      <c r="F1224" s="11">
        <f t="shared" si="78"/>
        <v>-2.6042458040367487E-4</v>
      </c>
      <c r="G1224" s="11">
        <f>B1224/MAX($B$2:B1224)-1</f>
        <v>-4.1680431591539779E-2</v>
      </c>
      <c r="H1224" s="11">
        <f>E1224/MAX($E$2:E1224)-1</f>
        <v>-1.5605083358877225E-3</v>
      </c>
      <c r="K1224" s="44">
        <f t="shared" si="75"/>
        <v>0.51496078955286584</v>
      </c>
    </row>
    <row r="1225" spans="1:11" x14ac:dyDescent="0.25">
      <c r="A1225" s="1">
        <v>42319</v>
      </c>
      <c r="B1225" s="3">
        <v>87.506614999999996</v>
      </c>
      <c r="C1225" s="11">
        <f t="shared" si="77"/>
        <v>1.5377607443429206E-2</v>
      </c>
      <c r="D1225" s="3">
        <v>113.139999</v>
      </c>
      <c r="E1225" s="58">
        <f t="shared" si="76"/>
        <v>11131.39999</v>
      </c>
      <c r="F1225" s="11">
        <f t="shared" si="78"/>
        <v>-1.2575452727590377E-4</v>
      </c>
      <c r="G1225" s="11">
        <f>B1225/MAX($B$2:B1225)-1</f>
        <v>-2.6943769463197986E-2</v>
      </c>
      <c r="H1225" s="11">
        <f>E1225/MAX($E$2:E1225)-1</f>
        <v>-1.6860666221755194E-3</v>
      </c>
      <c r="K1225" s="44">
        <f t="shared" si="75"/>
        <v>0.46127630602313741</v>
      </c>
    </row>
    <row r="1226" spans="1:11" x14ac:dyDescent="0.25">
      <c r="A1226" s="1">
        <v>42320</v>
      </c>
      <c r="B1226" s="3">
        <v>85.864873000000003</v>
      </c>
      <c r="C1226" s="11">
        <f t="shared" si="77"/>
        <v>-1.8761347356425494E-2</v>
      </c>
      <c r="D1226" s="3">
        <v>112.040001</v>
      </c>
      <c r="E1226" s="58">
        <f t="shared" si="76"/>
        <v>11120.400009999999</v>
      </c>
      <c r="F1226" s="11">
        <f t="shared" si="78"/>
        <v>-9.8819375908533002E-4</v>
      </c>
      <c r="G1226" s="11">
        <f>B1226/MAX($B$2:B1226)-1</f>
        <v>-4.5199615401632975E-2</v>
      </c>
      <c r="H1226" s="11">
        <f>E1226/MAX($E$2:E1226)-1</f>
        <v>-2.6725942207473929E-3</v>
      </c>
      <c r="K1226" s="44">
        <f t="shared" si="75"/>
        <v>0.45837545155659559</v>
      </c>
    </row>
    <row r="1227" spans="1:11" x14ac:dyDescent="0.25">
      <c r="A1227" s="1">
        <v>42321</v>
      </c>
      <c r="B1227" s="3">
        <v>85.904433999999995</v>
      </c>
      <c r="C1227" s="11">
        <f t="shared" si="77"/>
        <v>4.6073555597050687E-4</v>
      </c>
      <c r="D1227" s="3">
        <v>109.839996</v>
      </c>
      <c r="E1227" s="58">
        <f t="shared" si="76"/>
        <v>11098.399960000001</v>
      </c>
      <c r="F1227" s="11">
        <f t="shared" si="78"/>
        <v>-1.9783505971201786E-3</v>
      </c>
      <c r="G1227" s="11">
        <f>B1227/MAX($B$2:B1227)-1</f>
        <v>-4.4759704915594112E-2</v>
      </c>
      <c r="H1227" s="11">
        <f>E1227/MAX($E$2:E1227)-1</f>
        <v>-4.6456574894951919E-3</v>
      </c>
      <c r="K1227" s="44">
        <f t="shared" si="75"/>
        <v>0.50802148687265525</v>
      </c>
    </row>
    <row r="1228" spans="1:11" x14ac:dyDescent="0.25">
      <c r="A1228" s="1">
        <v>42324</v>
      </c>
      <c r="B1228" s="3">
        <v>87.051668000000006</v>
      </c>
      <c r="C1228" s="11">
        <f t="shared" si="77"/>
        <v>1.3354770488331391E-2</v>
      </c>
      <c r="D1228" s="3">
        <v>111.41999800000001</v>
      </c>
      <c r="E1228" s="58">
        <f t="shared" si="76"/>
        <v>11114.199979999999</v>
      </c>
      <c r="F1228" s="11">
        <f t="shared" si="78"/>
        <v>1.4236304383464268E-3</v>
      </c>
      <c r="G1228" s="11">
        <f>B1228/MAX($B$2:B1228)-1</f>
        <v>-3.200269001353595E-2</v>
      </c>
      <c r="H1228" s="11">
        <f>E1228/MAX($E$2:E1228)-1</f>
        <v>-3.2286407505568437E-3</v>
      </c>
      <c r="K1228" s="44">
        <f t="shared" si="75"/>
        <v>0.45314900162076499</v>
      </c>
    </row>
    <row r="1229" spans="1:11" x14ac:dyDescent="0.25">
      <c r="A1229" s="1">
        <v>42325</v>
      </c>
      <c r="B1229" s="3">
        <v>86.201136000000005</v>
      </c>
      <c r="C1229" s="11">
        <f t="shared" si="77"/>
        <v>-9.7704273742348184E-3</v>
      </c>
      <c r="D1229" s="3">
        <v>111.489998</v>
      </c>
      <c r="E1229" s="58">
        <f t="shared" si="76"/>
        <v>11114.89998</v>
      </c>
      <c r="F1229" s="11">
        <f t="shared" si="78"/>
        <v>6.2982490980941275E-5</v>
      </c>
      <c r="G1229" s="11">
        <f>B1229/MAX($B$2:B1229)-1</f>
        <v>-4.1460437429213348E-2</v>
      </c>
      <c r="H1229" s="11">
        <f>E1229/MAX($E$2:E1229)-1</f>
        <v>-3.1658616074129453E-3</v>
      </c>
      <c r="K1229" s="44">
        <f t="shared" si="75"/>
        <v>0.47365325425013849</v>
      </c>
    </row>
    <row r="1230" spans="1:11" x14ac:dyDescent="0.25">
      <c r="A1230" s="1">
        <v>42326</v>
      </c>
      <c r="B1230" s="3">
        <v>87.793418000000003</v>
      </c>
      <c r="C1230" s="11">
        <f t="shared" si="77"/>
        <v>1.8471705523695155E-2</v>
      </c>
      <c r="D1230" s="3">
        <v>113.629997</v>
      </c>
      <c r="E1230" s="58">
        <f t="shared" si="76"/>
        <v>11136.29997</v>
      </c>
      <c r="F1230" s="11">
        <f t="shared" si="78"/>
        <v>1.9253425616520832E-3</v>
      </c>
      <c r="G1230" s="11">
        <f>B1230/MAX($B$2:B1230)-1</f>
        <v>-2.3754576896594215E-2</v>
      </c>
      <c r="H1230" s="11">
        <f>E1230/MAX($E$2:E1230)-1</f>
        <v>-1.2466144138578716E-3</v>
      </c>
      <c r="K1230" s="44">
        <f t="shared" si="75"/>
        <v>0.47529354687981085</v>
      </c>
    </row>
    <row r="1231" spans="1:11" x14ac:dyDescent="0.25">
      <c r="A1231" s="1">
        <v>42327</v>
      </c>
      <c r="B1231" s="3">
        <v>88.337370000000007</v>
      </c>
      <c r="C1231" s="11">
        <f t="shared" si="77"/>
        <v>6.195817549784933E-3</v>
      </c>
      <c r="D1231" s="3">
        <v>113.709999</v>
      </c>
      <c r="E1231" s="58">
        <f t="shared" si="76"/>
        <v>11137.099990000001</v>
      </c>
      <c r="F1231" s="11">
        <f t="shared" si="78"/>
        <v>7.1838941314058925E-5</v>
      </c>
      <c r="G1231" s="11">
        <f>B1231/MAX($B$2:B1231)-1</f>
        <v>-1.770593837123291E-2</v>
      </c>
      <c r="H1231" s="11">
        <f>E1231/MAX($E$2:E1231)-1</f>
        <v>-1.1748650280035688E-3</v>
      </c>
      <c r="K1231" s="44">
        <f t="shared" si="75"/>
        <v>0.40530057252327178</v>
      </c>
    </row>
    <row r="1232" spans="1:11" x14ac:dyDescent="0.25">
      <c r="A1232" s="1">
        <v>42328</v>
      </c>
      <c r="B1232" s="3">
        <v>86.913208999999995</v>
      </c>
      <c r="C1232" s="11">
        <f t="shared" si="77"/>
        <v>-1.6121840620792902E-2</v>
      </c>
      <c r="D1232" s="3">
        <v>114.480003</v>
      </c>
      <c r="E1232" s="58">
        <f t="shared" si="76"/>
        <v>11144.80003</v>
      </c>
      <c r="F1232" s="11">
        <f t="shared" si="78"/>
        <v>6.9138644772100285E-4</v>
      </c>
      <c r="G1232" s="11">
        <f>B1232/MAX($B$2:B1232)-1</f>
        <v>-3.3542326675563228E-2</v>
      </c>
      <c r="H1232" s="11">
        <f>E1232/MAX($E$2:E1232)-1</f>
        <v>-4.8429086604084848E-4</v>
      </c>
      <c r="K1232" s="44">
        <f t="shared" si="75"/>
        <v>0.43433775821075726</v>
      </c>
    </row>
    <row r="1233" spans="1:11" x14ac:dyDescent="0.25">
      <c r="A1233" s="1">
        <v>42331</v>
      </c>
      <c r="B1233" s="3">
        <v>88.159350000000003</v>
      </c>
      <c r="C1233" s="11">
        <f t="shared" si="77"/>
        <v>1.4337763089612866E-2</v>
      </c>
      <c r="D1233" s="3">
        <v>114.150002</v>
      </c>
      <c r="E1233" s="58">
        <f t="shared" si="76"/>
        <v>11141.500019999999</v>
      </c>
      <c r="F1233" s="11">
        <f t="shared" si="78"/>
        <v>-2.9610311455725944E-4</v>
      </c>
      <c r="G1233" s="11">
        <f>B1233/MAX($B$2:B1233)-1</f>
        <v>-1.9685485519299051E-2</v>
      </c>
      <c r="H1233" s="11">
        <f>E1233/MAX($E$2:E1233)-1</f>
        <v>-7.8025058056430119E-4</v>
      </c>
      <c r="K1233" s="44">
        <f t="shared" si="75"/>
        <v>0.35376101228294643</v>
      </c>
    </row>
    <row r="1234" spans="1:11" x14ac:dyDescent="0.25">
      <c r="A1234" s="1">
        <v>42332</v>
      </c>
      <c r="B1234" s="3">
        <v>88.456052</v>
      </c>
      <c r="C1234" s="11">
        <f t="shared" si="77"/>
        <v>3.3655193691876839E-3</v>
      </c>
      <c r="D1234" s="3">
        <v>114.050003</v>
      </c>
      <c r="E1234" s="58">
        <f t="shared" si="76"/>
        <v>11140.500029999999</v>
      </c>
      <c r="F1234" s="11">
        <f t="shared" si="78"/>
        <v>-8.9753623677707683E-5</v>
      </c>
      <c r="G1234" s="11">
        <f>B1234/MAX($B$2:B1234)-1</f>
        <v>-1.6386218032918398E-2</v>
      </c>
      <c r="H1234" s="11">
        <f>E1234/MAX($E$2:E1234)-1</f>
        <v>-8.6993417392500216E-4</v>
      </c>
      <c r="K1234" s="44">
        <f t="shared" si="75"/>
        <v>0.30592723297383412</v>
      </c>
    </row>
    <row r="1235" spans="1:11" x14ac:dyDescent="0.25">
      <c r="A1235" s="1">
        <v>42333</v>
      </c>
      <c r="B1235" s="3">
        <v>88.802200999999997</v>
      </c>
      <c r="C1235" s="11">
        <f t="shared" si="77"/>
        <v>3.9132313976662321E-3</v>
      </c>
      <c r="D1235" s="3">
        <v>114.150002</v>
      </c>
      <c r="E1235" s="58">
        <f t="shared" si="76"/>
        <v>11141.500019999999</v>
      </c>
      <c r="F1235" s="11">
        <f t="shared" si="78"/>
        <v>8.9761680113765297E-5</v>
      </c>
      <c r="G1235" s="11">
        <f>B1235/MAX($B$2:B1235)-1</f>
        <v>-1.2537109698147586E-2</v>
      </c>
      <c r="H1235" s="11">
        <f>E1235/MAX($E$2:E1235)-1</f>
        <v>-7.8025058056430119E-4</v>
      </c>
      <c r="K1235" s="44">
        <f t="shared" si="75"/>
        <v>0.28683513667433685</v>
      </c>
    </row>
    <row r="1236" spans="1:11" x14ac:dyDescent="0.25">
      <c r="A1236" s="1">
        <v>42335</v>
      </c>
      <c r="B1236" s="3">
        <v>89.573617999999996</v>
      </c>
      <c r="C1236" s="11">
        <f t="shared" si="77"/>
        <v>8.686913064238121E-3</v>
      </c>
      <c r="D1236" s="3">
        <v>114.30999799999999</v>
      </c>
      <c r="E1236" s="58">
        <f t="shared" si="76"/>
        <v>11143.099979999999</v>
      </c>
      <c r="F1236" s="11">
        <f t="shared" si="78"/>
        <v>1.4360364377574676E-4</v>
      </c>
      <c r="G1236" s="11">
        <f>B1236/MAX($B$2:B1236)-1</f>
        <v>-3.9591054159340278E-3</v>
      </c>
      <c r="H1236" s="11">
        <f>E1236/MAX($E$2:E1236)-1</f>
        <v>-6.3675898361492678E-4</v>
      </c>
      <c r="K1236" s="44">
        <f t="shared" si="75"/>
        <v>0.28436457179895086</v>
      </c>
    </row>
    <row r="1237" spans="1:11" x14ac:dyDescent="0.25">
      <c r="A1237" s="1">
        <v>42338</v>
      </c>
      <c r="B1237" s="3">
        <v>88.762640000000005</v>
      </c>
      <c r="C1237" s="11">
        <f t="shared" si="77"/>
        <v>-9.0537595567479652E-3</v>
      </c>
      <c r="D1237" s="3">
        <v>114.019997</v>
      </c>
      <c r="E1237" s="58">
        <f t="shared" si="76"/>
        <v>11140.19997</v>
      </c>
      <c r="F1237" s="11">
        <f t="shared" si="78"/>
        <v>-2.6025163600832952E-4</v>
      </c>
      <c r="G1237" s="11">
        <f>B1237/MAX($B$2:B1237)-1</f>
        <v>-1.2977020184186339E-2</v>
      </c>
      <c r="H1237" s="11">
        <f>E1237/MAX($E$2:E1237)-1</f>
        <v>-8.9684490205599321E-4</v>
      </c>
      <c r="K1237" s="44">
        <f t="shared" si="75"/>
        <v>0.26987975745131249</v>
      </c>
    </row>
    <row r="1238" spans="1:11" x14ac:dyDescent="0.25">
      <c r="A1238" s="1">
        <v>42339</v>
      </c>
      <c r="B1238" s="3">
        <v>90.631846999999993</v>
      </c>
      <c r="C1238" s="11">
        <f t="shared" si="77"/>
        <v>2.1058488120677669E-2</v>
      </c>
      <c r="D1238" s="3">
        <v>115.160004</v>
      </c>
      <c r="E1238" s="58">
        <f t="shared" si="76"/>
        <v>11151.600039999999</v>
      </c>
      <c r="F1238" s="11">
        <f t="shared" si="78"/>
        <v>1.0233272320693976E-3</v>
      </c>
      <c r="G1238" s="11">
        <f>B1238/MAX($B$2:B1238)-1</f>
        <v>0</v>
      </c>
      <c r="H1238" s="11">
        <f>E1238/MAX($E$2:E1238)-1</f>
        <v>0</v>
      </c>
      <c r="K1238" s="44">
        <f t="shared" si="75"/>
        <v>0.31249534880465257</v>
      </c>
    </row>
    <row r="1239" spans="1:11" x14ac:dyDescent="0.25">
      <c r="A1239" s="1">
        <v>42340</v>
      </c>
      <c r="B1239" s="3">
        <v>89.850537000000003</v>
      </c>
      <c r="C1239" s="11">
        <f t="shared" si="77"/>
        <v>-8.6207004034684481E-3</v>
      </c>
      <c r="D1239" s="3">
        <v>114.449997</v>
      </c>
      <c r="E1239" s="58">
        <f t="shared" si="76"/>
        <v>11144.499970000001</v>
      </c>
      <c r="F1239" s="11">
        <f t="shared" si="78"/>
        <v>-6.3668621314709527E-4</v>
      </c>
      <c r="G1239" s="11">
        <f>B1239/MAX($B$2:B1239)-1</f>
        <v>-8.6207004034684065E-3</v>
      </c>
      <c r="H1239" s="11">
        <f>E1239/MAX($E$2:E1239)-1</f>
        <v>-6.3668621314705298E-4</v>
      </c>
      <c r="K1239" s="44">
        <f t="shared" ref="K1239:K1259" si="79">CORREL(C1220:C1238,F1220:F1238)</f>
        <v>0.41368188611549356</v>
      </c>
    </row>
    <row r="1240" spans="1:11" x14ac:dyDescent="0.25">
      <c r="A1240" s="1">
        <v>42341</v>
      </c>
      <c r="B1240" s="3">
        <v>88.802200999999997</v>
      </c>
      <c r="C1240" s="11">
        <f t="shared" si="77"/>
        <v>-1.166755408484655E-2</v>
      </c>
      <c r="D1240" s="3">
        <v>112.510002</v>
      </c>
      <c r="E1240" s="58">
        <f t="shared" si="76"/>
        <v>11125.10002</v>
      </c>
      <c r="F1240" s="11">
        <f t="shared" si="78"/>
        <v>-1.7407645073555416E-3</v>
      </c>
      <c r="G1240" s="11">
        <f>B1240/MAX($B$2:B1240)-1</f>
        <v>-2.0187672000108292E-2</v>
      </c>
      <c r="H1240" s="11">
        <f>E1240/MAX($E$2:E1240)-1</f>
        <v>-2.3763423997404942E-3</v>
      </c>
      <c r="K1240" s="44">
        <f t="shared" si="79"/>
        <v>0.43327196448918903</v>
      </c>
    </row>
    <row r="1241" spans="1:11" x14ac:dyDescent="0.25">
      <c r="A1241" s="1">
        <v>42342</v>
      </c>
      <c r="B1241" s="3">
        <v>91.403265000000005</v>
      </c>
      <c r="C1241" s="11">
        <f t="shared" si="77"/>
        <v>2.9290535264998759E-2</v>
      </c>
      <c r="D1241" s="3">
        <v>115.139999</v>
      </c>
      <c r="E1241" s="58">
        <f t="shared" si="76"/>
        <v>11151.39999</v>
      </c>
      <c r="F1241" s="11">
        <f t="shared" si="78"/>
        <v>2.3640209933141823E-3</v>
      </c>
      <c r="G1241" s="11">
        <f>B1241/MAX($B$2:B1241)-1</f>
        <v>0</v>
      </c>
      <c r="H1241" s="11">
        <f>E1241/MAX($E$2:E1241)-1</f>
        <v>-1.7939129746569193E-5</v>
      </c>
      <c r="K1241" s="44">
        <f t="shared" si="79"/>
        <v>0.47917233310706026</v>
      </c>
    </row>
    <row r="1242" spans="1:11" x14ac:dyDescent="0.25">
      <c r="A1242" s="1">
        <v>42345</v>
      </c>
      <c r="B1242" s="3">
        <v>90.809866999999997</v>
      </c>
      <c r="C1242" s="11">
        <f t="shared" si="77"/>
        <v>-6.4920875638305436E-3</v>
      </c>
      <c r="D1242" s="3">
        <v>114.620003</v>
      </c>
      <c r="E1242" s="58">
        <f t="shared" si="76"/>
        <v>11146.20003</v>
      </c>
      <c r="F1242" s="11">
        <f t="shared" si="78"/>
        <v>-4.6630557639964262E-4</v>
      </c>
      <c r="G1242" s="11">
        <f>B1242/MAX($B$2:B1242)-1</f>
        <v>-6.4920875638305731E-3</v>
      </c>
      <c r="H1242" s="11">
        <f>E1242/MAX($E$2:E1242)-1</f>
        <v>-4.8423634103000879E-4</v>
      </c>
      <c r="K1242" s="44">
        <f t="shared" si="79"/>
        <v>0.63219498768753457</v>
      </c>
    </row>
    <row r="1243" spans="1:11" x14ac:dyDescent="0.25">
      <c r="A1243" s="1">
        <v>42346</v>
      </c>
      <c r="B1243" s="3">
        <v>91.541724000000002</v>
      </c>
      <c r="C1243" s="11">
        <f t="shared" si="77"/>
        <v>8.0592233440888658E-3</v>
      </c>
      <c r="D1243" s="3">
        <v>114.629997</v>
      </c>
      <c r="E1243" s="58">
        <f t="shared" si="76"/>
        <v>11146.29997</v>
      </c>
      <c r="F1243" s="11">
        <f t="shared" si="78"/>
        <v>8.9662844495049441E-6</v>
      </c>
      <c r="G1243" s="11">
        <f>B1243/MAX($B$2:B1243)-1</f>
        <v>0</v>
      </c>
      <c r="H1243" s="11">
        <f>E1243/MAX($E$2:E1243)-1</f>
        <v>-4.7527439838124241E-4</v>
      </c>
      <c r="K1243" s="44">
        <f t="shared" si="79"/>
        <v>0.62912984708827735</v>
      </c>
    </row>
    <row r="1244" spans="1:11" x14ac:dyDescent="0.25">
      <c r="A1244" s="1">
        <v>42347</v>
      </c>
      <c r="B1244" s="3">
        <v>89.939550999999994</v>
      </c>
      <c r="C1244" s="11">
        <f t="shared" si="77"/>
        <v>-1.7502106471143232E-2</v>
      </c>
      <c r="D1244" s="3">
        <v>112.889999</v>
      </c>
      <c r="E1244" s="58">
        <f t="shared" si="76"/>
        <v>11128.89999</v>
      </c>
      <c r="F1244" s="11">
        <f t="shared" si="78"/>
        <v>-1.5610543451039154E-3</v>
      </c>
      <c r="G1244" s="11">
        <f>B1244/MAX($B$2:B1244)-1</f>
        <v>-1.7502106471143253E-2</v>
      </c>
      <c r="H1244" s="11">
        <f>E1244/MAX($E$2:E1244)-1</f>
        <v>-2.0355868143204781E-3</v>
      </c>
      <c r="K1244" s="44">
        <f t="shared" si="79"/>
        <v>0.65225218150400299</v>
      </c>
    </row>
    <row r="1245" spans="1:11" x14ac:dyDescent="0.25">
      <c r="A1245" s="1">
        <v>42348</v>
      </c>
      <c r="B1245" s="3">
        <v>90.555987999999999</v>
      </c>
      <c r="C1245" s="11">
        <f t="shared" si="77"/>
        <v>6.8539034623377746E-3</v>
      </c>
      <c r="D1245" s="3">
        <v>113.400002</v>
      </c>
      <c r="E1245" s="58">
        <f t="shared" si="76"/>
        <v>11134.000019999999</v>
      </c>
      <c r="F1245" s="11">
        <f t="shared" si="78"/>
        <v>4.582690117246355E-4</v>
      </c>
      <c r="G1245" s="11">
        <f>B1245/MAX($B$2:B1245)-1</f>
        <v>-1.0768160756946199E-2</v>
      </c>
      <c r="H1245" s="11">
        <f>E1245/MAX($E$2:E1245)-1</f>
        <v>-1.5782506489534498E-3</v>
      </c>
      <c r="K1245" s="44">
        <f t="shared" si="79"/>
        <v>0.71240543347078045</v>
      </c>
    </row>
    <row r="1246" spans="1:11" x14ac:dyDescent="0.25">
      <c r="A1246" s="1">
        <v>42349</v>
      </c>
      <c r="B1246" s="3">
        <v>89.919670999999994</v>
      </c>
      <c r="C1246" s="11">
        <f t="shared" si="77"/>
        <v>-7.0267799408251759E-3</v>
      </c>
      <c r="D1246" s="3">
        <v>110.790001</v>
      </c>
      <c r="E1246" s="58">
        <f t="shared" si="76"/>
        <v>11107.900009999999</v>
      </c>
      <c r="F1246" s="11">
        <f t="shared" si="78"/>
        <v>-2.3441719016630749E-3</v>
      </c>
      <c r="G1246" s="11">
        <f>B1246/MAX($B$2:B1246)-1</f>
        <v>-1.7719275201764861E-2</v>
      </c>
      <c r="H1246" s="11">
        <f>E1246/MAX($E$2:E1246)-1</f>
        <v>-3.9187228597915569E-3</v>
      </c>
      <c r="K1246" s="44">
        <f t="shared" si="79"/>
        <v>0.70064914453150229</v>
      </c>
    </row>
    <row r="1247" spans="1:11" x14ac:dyDescent="0.25">
      <c r="A1247" s="1">
        <v>42352</v>
      </c>
      <c r="B1247" s="3">
        <v>91.301672999999994</v>
      </c>
      <c r="C1247" s="11">
        <f t="shared" si="77"/>
        <v>1.536929555714233E-2</v>
      </c>
      <c r="D1247" s="3">
        <v>111.629997</v>
      </c>
      <c r="E1247" s="58">
        <f t="shared" si="76"/>
        <v>11116.29997</v>
      </c>
      <c r="F1247" s="11">
        <f t="shared" si="78"/>
        <v>7.5621494543869658E-4</v>
      </c>
      <c r="G1247" s="11">
        <f>B1247/MAX($B$2:B1247)-1</f>
        <v>-2.6223124222568561E-3</v>
      </c>
      <c r="H1247" s="11">
        <f>E1247/MAX($E$2:E1247)-1</f>
        <v>-3.1654713111464172E-3</v>
      </c>
      <c r="K1247" s="44">
        <f t="shared" si="79"/>
        <v>0.73443941007501845</v>
      </c>
    </row>
    <row r="1248" spans="1:11" x14ac:dyDescent="0.25">
      <c r="A1248" s="1">
        <v>42353</v>
      </c>
      <c r="B1248" s="3">
        <v>92.793042999999997</v>
      </c>
      <c r="C1248" s="11">
        <f t="shared" si="77"/>
        <v>1.6334530912703028E-2</v>
      </c>
      <c r="D1248" s="3">
        <v>112.30999799999999</v>
      </c>
      <c r="E1248" s="58">
        <f t="shared" si="76"/>
        <v>11123.099979999999</v>
      </c>
      <c r="F1248" s="11">
        <f t="shared" si="78"/>
        <v>6.1171523063883462E-4</v>
      </c>
      <c r="G1248" s="11">
        <f>B1248/MAX($B$2:B1248)-1</f>
        <v>0</v>
      </c>
      <c r="H1248" s="11">
        <f>E1248/MAX($E$2:E1248)-1</f>
        <v>-2.555692447520741E-3</v>
      </c>
      <c r="K1248" s="44">
        <f t="shared" si="79"/>
        <v>0.72997620749372638</v>
      </c>
    </row>
    <row r="1249" spans="1:11" x14ac:dyDescent="0.25">
      <c r="A1249" s="1">
        <v>42354</v>
      </c>
      <c r="B1249" s="3">
        <v>93.538728000000006</v>
      </c>
      <c r="C1249" s="11">
        <f t="shared" si="77"/>
        <v>8.0360011471981678E-3</v>
      </c>
      <c r="D1249" s="3">
        <v>113.980003</v>
      </c>
      <c r="E1249" s="58">
        <f t="shared" si="76"/>
        <v>11139.80003</v>
      </c>
      <c r="F1249" s="11">
        <f t="shared" si="78"/>
        <v>1.5013845088175937E-3</v>
      </c>
      <c r="G1249" s="11">
        <f>B1249/MAX($B$2:B1249)-1</f>
        <v>0</v>
      </c>
      <c r="H1249" s="11">
        <f>E1249/MAX($E$2:E1249)-1</f>
        <v>-1.0581450157531869E-3</v>
      </c>
      <c r="K1249" s="44">
        <f t="shared" si="79"/>
        <v>0.75403523340473899</v>
      </c>
    </row>
    <row r="1250" spans="1:11" x14ac:dyDescent="0.25">
      <c r="A1250" s="1">
        <v>42355</v>
      </c>
      <c r="B1250" s="3">
        <v>92.494765999999998</v>
      </c>
      <c r="C1250" s="11">
        <f t="shared" si="77"/>
        <v>-1.1160746167085012E-2</v>
      </c>
      <c r="D1250" s="3">
        <v>112.32</v>
      </c>
      <c r="E1250" s="58">
        <f t="shared" si="76"/>
        <v>11123.2</v>
      </c>
      <c r="F1250" s="11">
        <f t="shared" si="78"/>
        <v>-1.4901551154684063E-3</v>
      </c>
      <c r="G1250" s="11">
        <f>B1250/MAX($B$2:B1250)-1</f>
        <v>-1.1160746167085067E-2</v>
      </c>
      <c r="H1250" s="11">
        <f>E1250/MAX($E$2:E1250)-1</f>
        <v>-2.5467233310134674E-3</v>
      </c>
      <c r="K1250" s="44">
        <f t="shared" si="79"/>
        <v>0.71991093738608336</v>
      </c>
    </row>
    <row r="1251" spans="1:11" x14ac:dyDescent="0.25">
      <c r="A1251" s="1">
        <v>42356</v>
      </c>
      <c r="B1251" s="3">
        <v>91.112763000000001</v>
      </c>
      <c r="C1251" s="11">
        <f t="shared" si="77"/>
        <v>-1.494141841496196E-2</v>
      </c>
      <c r="D1251" s="3">
        <v>109.83000199999999</v>
      </c>
      <c r="E1251" s="58">
        <f t="shared" si="76"/>
        <v>11098.300020000001</v>
      </c>
      <c r="F1251" s="11">
        <f t="shared" si="78"/>
        <v>-2.238562643843511E-3</v>
      </c>
      <c r="G1251" s="11">
        <f>B1251/MAX($B$2:B1251)-1</f>
        <v>-2.5935407203741323E-2</v>
      </c>
      <c r="H1251" s="11">
        <f>E1251/MAX($E$2:E1251)-1</f>
        <v>-4.779584975143969E-3</v>
      </c>
      <c r="K1251" s="44">
        <f t="shared" si="79"/>
        <v>0.73977540513960527</v>
      </c>
    </row>
    <row r="1252" spans="1:11" x14ac:dyDescent="0.25">
      <c r="A1252" s="1">
        <v>42359</v>
      </c>
      <c r="B1252" s="3">
        <v>91.649658000000002</v>
      </c>
      <c r="C1252" s="11">
        <f t="shared" si="77"/>
        <v>5.892643163504999E-3</v>
      </c>
      <c r="D1252" s="3">
        <v>111.050003</v>
      </c>
      <c r="E1252" s="58">
        <f t="shared" si="76"/>
        <v>11110.500029999999</v>
      </c>
      <c r="F1252" s="11">
        <f t="shared" si="78"/>
        <v>1.0992683544338582E-3</v>
      </c>
      <c r="G1252" s="11">
        <f>B1252/MAX($B$2:B1252)-1</f>
        <v>-2.0195592140188179E-2</v>
      </c>
      <c r="H1252" s="11">
        <f>E1252/MAX($E$2:E1252)-1</f>
        <v>-3.685570667220639E-3</v>
      </c>
      <c r="K1252" s="44">
        <f t="shared" si="79"/>
        <v>0.8679351676072008</v>
      </c>
    </row>
    <row r="1253" spans="1:11" x14ac:dyDescent="0.25">
      <c r="A1253" s="1">
        <v>42360</v>
      </c>
      <c r="B1253" s="3">
        <v>93.001834000000002</v>
      </c>
      <c r="C1253" s="11">
        <f t="shared" si="77"/>
        <v>1.4753748453703995E-2</v>
      </c>
      <c r="D1253" s="3">
        <v>111.779999</v>
      </c>
      <c r="E1253" s="58">
        <f t="shared" si="76"/>
        <v>11117.79999</v>
      </c>
      <c r="F1253" s="11">
        <f t="shared" si="78"/>
        <v>6.5703253501546346E-4</v>
      </c>
      <c r="G1253" s="11">
        <f>B1253/MAX($B$2:B1253)-1</f>
        <v>-5.7398043727941994E-3</v>
      </c>
      <c r="H1253" s="11">
        <f>E1253/MAX($E$2:E1253)-1</f>
        <v>-3.0309596720435872E-3</v>
      </c>
      <c r="K1253" s="44">
        <f t="shared" si="79"/>
        <v>0.88120890654940176</v>
      </c>
    </row>
    <row r="1254" spans="1:11" x14ac:dyDescent="0.25">
      <c r="A1254" s="1">
        <v>42361</v>
      </c>
      <c r="B1254" s="3">
        <v>93.310047999999995</v>
      </c>
      <c r="C1254" s="11">
        <f t="shared" si="77"/>
        <v>3.3140636774968593E-3</v>
      </c>
      <c r="D1254" s="3">
        <v>112.610001</v>
      </c>
      <c r="E1254" s="58">
        <f t="shared" si="76"/>
        <v>11126.10001</v>
      </c>
      <c r="F1254" s="11">
        <f t="shared" si="78"/>
        <v>7.4655237614151273E-4</v>
      </c>
      <c r="G1254" s="11">
        <f>B1254/MAX($B$2:B1254)-1</f>
        <v>-2.4447627724850651E-3</v>
      </c>
      <c r="H1254" s="11">
        <f>E1254/MAX($E$2:E1254)-1</f>
        <v>-2.2866700660472139E-3</v>
      </c>
      <c r="K1254" s="44">
        <f t="shared" si="79"/>
        <v>0.88233764415721061</v>
      </c>
    </row>
    <row r="1255" spans="1:11" x14ac:dyDescent="0.25">
      <c r="A1255" s="1">
        <v>42362</v>
      </c>
      <c r="B1255" s="3">
        <v>93.379644999999996</v>
      </c>
      <c r="C1255" s="11">
        <f t="shared" si="77"/>
        <v>7.4586822632436854E-4</v>
      </c>
      <c r="D1255" s="3">
        <v>112.589996</v>
      </c>
      <c r="E1255" s="58">
        <f t="shared" si="76"/>
        <v>11125.899960000001</v>
      </c>
      <c r="F1255" s="11">
        <f t="shared" si="78"/>
        <v>-1.7980244633758645E-5</v>
      </c>
      <c r="G1255" s="11">
        <f>B1255/MAX($B$2:B1255)-1</f>
        <v>-1.7007180170336422E-3</v>
      </c>
      <c r="H1255" s="11">
        <f>E1255/MAX($E$2:E1255)-1</f>
        <v>-2.3046091957937831E-3</v>
      </c>
      <c r="K1255" s="44">
        <f t="shared" si="79"/>
        <v>0.87387894703612179</v>
      </c>
    </row>
    <row r="1256" spans="1:11" x14ac:dyDescent="0.25">
      <c r="A1256" s="1">
        <v>42366</v>
      </c>
      <c r="B1256" s="3">
        <v>93.787289000000001</v>
      </c>
      <c r="C1256" s="11">
        <f t="shared" si="77"/>
        <v>4.3654481659252909E-3</v>
      </c>
      <c r="D1256" s="3">
        <v>112.529999</v>
      </c>
      <c r="E1256" s="58">
        <f t="shared" si="76"/>
        <v>11125.29999</v>
      </c>
      <c r="F1256" s="11">
        <f t="shared" si="78"/>
        <v>-5.3925525320031876E-5</v>
      </c>
      <c r="G1256" s="11">
        <f>B1256/MAX($B$2:B1256)-1</f>
        <v>0</v>
      </c>
      <c r="H1256" s="11">
        <f>E1256/MAX($E$2:E1256)-1</f>
        <v>-2.3584104438523212E-3</v>
      </c>
      <c r="K1256" s="44">
        <f t="shared" si="79"/>
        <v>0.8747033122589436</v>
      </c>
    </row>
    <row r="1257" spans="1:11" x14ac:dyDescent="0.25">
      <c r="A1257" s="1">
        <v>42367</v>
      </c>
      <c r="B1257" s="3">
        <v>94.443488000000002</v>
      </c>
      <c r="C1257" s="11">
        <f t="shared" si="77"/>
        <v>6.996673077947704E-3</v>
      </c>
      <c r="D1257" s="3">
        <v>114.300003</v>
      </c>
      <c r="E1257" s="58">
        <f t="shared" si="76"/>
        <v>11143.000029999999</v>
      </c>
      <c r="F1257" s="11">
        <f t="shared" si="78"/>
        <v>1.5909719302768857E-3</v>
      </c>
      <c r="G1257" s="11">
        <f>B1257/MAX($B$2:B1257)-1</f>
        <v>0</v>
      </c>
      <c r="H1257" s="11">
        <f>E1257/MAX($E$2:E1257)-1</f>
        <v>-7.7119067839170885E-4</v>
      </c>
      <c r="K1257" s="44">
        <f t="shared" si="79"/>
        <v>0.88720041074266009</v>
      </c>
    </row>
    <row r="1258" spans="1:11" x14ac:dyDescent="0.25">
      <c r="A1258" s="1">
        <v>42368</v>
      </c>
      <c r="B1258" s="3">
        <v>94.105447999999996</v>
      </c>
      <c r="C1258" s="11">
        <f t="shared" si="77"/>
        <v>-3.5792833064361893E-3</v>
      </c>
      <c r="D1258" s="3">
        <v>113.269997</v>
      </c>
      <c r="E1258" s="58">
        <f t="shared" si="76"/>
        <v>11132.69997</v>
      </c>
      <c r="F1258" s="11">
        <f t="shared" si="78"/>
        <v>-9.2435250581252818E-4</v>
      </c>
      <c r="G1258" s="11">
        <f>B1258/MAX($B$2:B1258)-1</f>
        <v>-3.5792833064361984E-3</v>
      </c>
      <c r="H1258" s="11">
        <f>E1258/MAX($E$2:E1258)-1</f>
        <v>-1.6948303321681069E-3</v>
      </c>
      <c r="K1258" s="44">
        <f t="shared" si="79"/>
        <v>0.87282444516651292</v>
      </c>
    </row>
    <row r="1259" spans="1:11" x14ac:dyDescent="0.25">
      <c r="A1259" s="1">
        <v>42369</v>
      </c>
      <c r="B1259" s="3">
        <v>92.663786000000002</v>
      </c>
      <c r="C1259" s="11">
        <f t="shared" si="77"/>
        <v>-1.5319644405709581E-2</v>
      </c>
      <c r="D1259" s="3">
        <v>111.860001</v>
      </c>
      <c r="E1259" s="58">
        <f t="shared" si="76"/>
        <v>11118.60001</v>
      </c>
      <c r="F1259" s="11">
        <f t="shared" si="78"/>
        <v>-1.2665355248947354E-3</v>
      </c>
      <c r="G1259" s="11">
        <f>B1259/MAX($B$2:B1259)-1</f>
        <v>-1.8844094364663833E-2</v>
      </c>
      <c r="H1259" s="11">
        <f>E1259/MAX($E$2:E1259)-1</f>
        <v>-2.9592192942385909E-3</v>
      </c>
      <c r="K1259" s="44">
        <f t="shared" si="79"/>
        <v>0.8768529174496551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Title</vt:lpstr>
      <vt:lpstr>Data</vt:lpstr>
      <vt:lpstr>Statistics</vt:lpstr>
      <vt:lpstr>Returns</vt:lpstr>
      <vt:lpstr>Metrics</vt:lpstr>
      <vt:lpstr>Distributions of Returns</vt:lpstr>
      <vt:lpstr>Gaussian Model</vt:lpstr>
      <vt:lpstr>Gaussian Model Returns</vt:lpstr>
      <vt:lpstr>Benchmark</vt:lpstr>
      <vt:lpstr>Drawdown</vt:lpstr>
      <vt:lpstr>Correlation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 Hang</dc:creator>
  <cp:lastModifiedBy>Tin Hang</cp:lastModifiedBy>
  <dcterms:created xsi:type="dcterms:W3CDTF">2019-05-18T22:13:28Z</dcterms:created>
  <dcterms:modified xsi:type="dcterms:W3CDTF">2019-08-29T17:25:56Z</dcterms:modified>
</cp:coreProperties>
</file>