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Q:\WorkingOnExcel\"/>
    </mc:Choice>
  </mc:AlternateContent>
  <xr:revisionPtr revIDLastSave="0" documentId="13_ncr:1_{3400F307-508E-48E9-959D-199F45FE5518}" xr6:coauthVersionLast="45" xr6:coauthVersionMax="45" xr10:uidLastSave="{00000000-0000-0000-0000-000000000000}"/>
  <bookViews>
    <workbookView xWindow="-120" yWindow="-120" windowWidth="29040" windowHeight="15840" xr2:uid="{70BDFF71-B753-4BE0-B91E-EF407644E8B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4" i="1" l="1"/>
  <c r="S14" i="1" s="1"/>
  <c r="Q13" i="1"/>
  <c r="S13" i="1" s="1"/>
  <c r="R14" i="1"/>
  <c r="R13" i="1"/>
  <c r="Q9" i="1"/>
  <c r="R9" i="1"/>
  <c r="R8" i="1"/>
  <c r="Q8" i="1"/>
  <c r="R4" i="1"/>
  <c r="R3" i="1"/>
  <c r="Q4" i="1"/>
  <c r="Q3" i="1"/>
  <c r="M5" i="1"/>
  <c r="K5" i="1" s="1"/>
  <c r="M6" i="1"/>
  <c r="K6" i="1" s="1"/>
  <c r="K7" i="1"/>
  <c r="L7" i="1"/>
  <c r="M7" i="1"/>
  <c r="M8" i="1"/>
  <c r="K8" i="1" s="1"/>
  <c r="L9" i="1"/>
  <c r="M9" i="1"/>
  <c r="K9" i="1" s="1"/>
  <c r="K10" i="1"/>
  <c r="L10" i="1"/>
  <c r="M10" i="1"/>
  <c r="L11" i="1"/>
  <c r="M11" i="1"/>
  <c r="K11" i="1" s="1"/>
  <c r="M12" i="1"/>
  <c r="K12" i="1" s="1"/>
  <c r="K13" i="1"/>
  <c r="M13" i="1"/>
  <c r="L13" i="1" s="1"/>
  <c r="M14" i="1"/>
  <c r="K14" i="1" s="1"/>
  <c r="K15" i="1"/>
  <c r="L15" i="1"/>
  <c r="M15" i="1"/>
  <c r="M16" i="1"/>
  <c r="K16" i="1" s="1"/>
  <c r="M17" i="1"/>
  <c r="K17" i="1" s="1"/>
  <c r="K18" i="1"/>
  <c r="L18" i="1"/>
  <c r="M18" i="1"/>
  <c r="L19" i="1"/>
  <c r="M19" i="1"/>
  <c r="K19" i="1" s="1"/>
  <c r="M20" i="1"/>
  <c r="K20" i="1" s="1"/>
  <c r="K21" i="1"/>
  <c r="M21" i="1"/>
  <c r="L21" i="1" s="1"/>
  <c r="M22" i="1"/>
  <c r="K22" i="1" s="1"/>
  <c r="K23" i="1"/>
  <c r="L23" i="1"/>
  <c r="M23" i="1"/>
  <c r="M24" i="1"/>
  <c r="K24" i="1" s="1"/>
  <c r="M25" i="1"/>
  <c r="K25" i="1" s="1"/>
  <c r="K26" i="1"/>
  <c r="L26" i="1"/>
  <c r="M26" i="1"/>
  <c r="L27" i="1"/>
  <c r="M27" i="1"/>
  <c r="K27" i="1" s="1"/>
  <c r="M28" i="1"/>
  <c r="L28" i="1" s="1"/>
  <c r="K29" i="1"/>
  <c r="M29" i="1"/>
  <c r="L29" i="1" s="1"/>
  <c r="M30" i="1"/>
  <c r="K30" i="1" s="1"/>
  <c r="K31" i="1"/>
  <c r="L31" i="1"/>
  <c r="M31" i="1"/>
  <c r="M32" i="1"/>
  <c r="K32" i="1" s="1"/>
  <c r="M33" i="1"/>
  <c r="K33" i="1" s="1"/>
  <c r="K34" i="1"/>
  <c r="L34" i="1"/>
  <c r="M34" i="1"/>
  <c r="L35" i="1"/>
  <c r="M35" i="1"/>
  <c r="K35" i="1" s="1"/>
  <c r="M36" i="1"/>
  <c r="L36" i="1" s="1"/>
  <c r="K37" i="1"/>
  <c r="M37" i="1"/>
  <c r="L37" i="1" s="1"/>
  <c r="M38" i="1"/>
  <c r="K38" i="1" s="1"/>
  <c r="M4" i="1"/>
  <c r="L4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J5" i="1"/>
  <c r="J6" i="1"/>
  <c r="J7" i="1"/>
  <c r="J8" i="1"/>
  <c r="J9" i="1"/>
  <c r="J10" i="1"/>
  <c r="J11" i="1"/>
  <c r="H11" i="1" s="1"/>
  <c r="J12" i="1"/>
  <c r="H12" i="1" s="1"/>
  <c r="J13" i="1"/>
  <c r="J14" i="1"/>
  <c r="J15" i="1"/>
  <c r="J16" i="1"/>
  <c r="J17" i="1"/>
  <c r="J18" i="1"/>
  <c r="J19" i="1"/>
  <c r="H19" i="1" s="1"/>
  <c r="J20" i="1"/>
  <c r="H20" i="1" s="1"/>
  <c r="J21" i="1"/>
  <c r="J22" i="1"/>
  <c r="J23" i="1"/>
  <c r="J24" i="1"/>
  <c r="J25" i="1"/>
  <c r="J26" i="1"/>
  <c r="J27" i="1"/>
  <c r="H27" i="1" s="1"/>
  <c r="J28" i="1"/>
  <c r="H28" i="1" s="1"/>
  <c r="J29" i="1"/>
  <c r="J30" i="1"/>
  <c r="J31" i="1"/>
  <c r="J32" i="1"/>
  <c r="J33" i="1"/>
  <c r="J34" i="1"/>
  <c r="J35" i="1"/>
  <c r="H35" i="1" s="1"/>
  <c r="J36" i="1"/>
  <c r="H36" i="1" s="1"/>
  <c r="J37" i="1"/>
  <c r="J38" i="1"/>
  <c r="J4" i="1"/>
  <c r="H4" i="1" s="1"/>
  <c r="H5" i="1"/>
  <c r="H6" i="1"/>
  <c r="H7" i="1"/>
  <c r="H8" i="1"/>
  <c r="H9" i="1"/>
  <c r="H10" i="1"/>
  <c r="H13" i="1"/>
  <c r="H14" i="1"/>
  <c r="H15" i="1"/>
  <c r="H16" i="1"/>
  <c r="H17" i="1"/>
  <c r="H18" i="1"/>
  <c r="H21" i="1"/>
  <c r="H22" i="1"/>
  <c r="H23" i="1"/>
  <c r="H24" i="1"/>
  <c r="H25" i="1"/>
  <c r="H26" i="1"/>
  <c r="H29" i="1"/>
  <c r="H30" i="1"/>
  <c r="H31" i="1"/>
  <c r="H32" i="1"/>
  <c r="H33" i="1"/>
  <c r="H34" i="1"/>
  <c r="H37" i="1"/>
  <c r="H38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F4" i="1"/>
  <c r="G4" i="1"/>
  <c r="E4" i="1"/>
  <c r="S9" i="1" l="1"/>
  <c r="S8" i="1"/>
  <c r="S4" i="1"/>
  <c r="S3" i="1"/>
  <c r="L20" i="1"/>
  <c r="L12" i="1"/>
  <c r="K28" i="1"/>
  <c r="L25" i="1"/>
  <c r="L17" i="1"/>
  <c r="L33" i="1"/>
  <c r="L38" i="1"/>
  <c r="L30" i="1"/>
  <c r="L22" i="1"/>
  <c r="L14" i="1"/>
  <c r="L6" i="1"/>
  <c r="K36" i="1"/>
  <c r="L32" i="1"/>
  <c r="L24" i="1"/>
  <c r="L16" i="1"/>
  <c r="L8" i="1"/>
  <c r="L5" i="1"/>
  <c r="K4" i="1"/>
</calcChain>
</file>

<file path=xl/sharedStrings.xml><?xml version="1.0" encoding="utf-8"?>
<sst xmlns="http://schemas.openxmlformats.org/spreadsheetml/2006/main" count="205" uniqueCount="19">
  <si>
    <t>Date</t>
  </si>
  <si>
    <t>Prices</t>
  </si>
  <si>
    <t>Change (%)</t>
  </si>
  <si>
    <t>Upside Change (%)</t>
  </si>
  <si>
    <t>Downside Change (%)</t>
  </si>
  <si>
    <t>SP500</t>
  </si>
  <si>
    <t xml:space="preserve">INTC </t>
  </si>
  <si>
    <t>AMD</t>
  </si>
  <si>
    <t>Stock</t>
  </si>
  <si>
    <t>Cov (Rs; Rm)</t>
  </si>
  <si>
    <t>Var (Rm)</t>
  </si>
  <si>
    <t>Beta</t>
  </si>
  <si>
    <t>INTC</t>
  </si>
  <si>
    <t>BETA</t>
  </si>
  <si>
    <t>Upside Beta</t>
  </si>
  <si>
    <t>Downside Beta</t>
  </si>
  <si>
    <t>https://en.wikipedia.org/wiki/Upside_beta</t>
  </si>
  <si>
    <r>
      <t>Beta</t>
    </r>
    <r>
      <rPr>
        <sz val="11"/>
        <color theme="1"/>
        <rFont val="Calibri"/>
        <family val="2"/>
        <scheme val="minor"/>
      </rPr>
      <t xml:space="preserve"> is a measure of a </t>
    </r>
    <r>
      <rPr>
        <b/>
        <sz val="11"/>
        <color theme="1"/>
        <rFont val="Calibri"/>
        <family val="2"/>
        <scheme val="minor"/>
      </rPr>
      <t>stock's</t>
    </r>
    <r>
      <rPr>
        <sz val="11"/>
        <color theme="1"/>
        <rFont val="Calibri"/>
        <family val="2"/>
        <scheme val="minor"/>
      </rPr>
      <t xml:space="preserve"> volatility in relation to the market.For example,  the market has a </t>
    </r>
    <r>
      <rPr>
        <b/>
        <sz val="11"/>
        <color theme="1"/>
        <rFont val="Calibri"/>
        <family val="2"/>
        <scheme val="minor"/>
      </rPr>
      <t>beta</t>
    </r>
    <r>
      <rPr>
        <sz val="11"/>
        <color theme="1"/>
        <rFont val="Calibri"/>
        <family val="2"/>
        <scheme val="minor"/>
      </rPr>
      <t xml:space="preserve"> of 1.0, and individual stocks are ranked according to how much they deviate from the market. A </t>
    </r>
    <r>
      <rPr>
        <b/>
        <sz val="11"/>
        <color theme="1"/>
        <rFont val="Calibri"/>
        <family val="2"/>
        <scheme val="minor"/>
      </rPr>
      <t>stock</t>
    </r>
    <r>
      <rPr>
        <sz val="11"/>
        <color theme="1"/>
        <rFont val="Calibri"/>
        <family val="2"/>
        <scheme val="minor"/>
      </rPr>
      <t xml:space="preserve"> that swings more than the market over time has a </t>
    </r>
    <r>
      <rPr>
        <b/>
        <sz val="11"/>
        <color theme="1"/>
        <rFont val="Calibri"/>
        <family val="2"/>
        <scheme val="minor"/>
      </rPr>
      <t>beta</t>
    </r>
    <r>
      <rPr>
        <sz val="11"/>
        <color theme="1"/>
        <rFont val="Calibri"/>
        <family val="2"/>
        <scheme val="minor"/>
      </rPr>
      <t xml:space="preserve"> above 1.0. </t>
    </r>
  </si>
  <si>
    <t>https://en.wikipedia.org/wiki/Downside_beta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</si>
</sst>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1" xfId="0" applyFont="1" applyBorder="1"/>
    <xf numFmtId="0" fontId="0" fillId="0" borderId="0" xfId="0" applyFont="1"/>
    <xf numFmtId="14" fontId="0" fillId="0" borderId="0" xfId="0" applyNumberFormat="1" applyFont="1"/>
    <xf numFmtId="2" fontId="0" fillId="0" borderId="0" xfId="0" applyNumberFormat="1" applyFont="1"/>
    <xf numFmtId="10" fontId="0" fillId="0" borderId="0" xfId="1" applyNumberFormat="1" applyFont="1"/>
    <xf numFmtId="0" fontId="3" fillId="0" borderId="0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5" xfId="0" applyFont="1" applyBorder="1"/>
    <xf numFmtId="165" fontId="4" fillId="0" borderId="5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1" xfId="0" applyFont="1" applyBorder="1"/>
    <xf numFmtId="165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6" fillId="0" borderId="0" xfId="0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B50EE-9958-49B8-B5A3-80A2E3E79E32}">
  <dimension ref="A1:AA38"/>
  <sheetViews>
    <sheetView tabSelected="1" workbookViewId="0">
      <selection activeCell="Z22" sqref="Z22"/>
    </sheetView>
  </sheetViews>
  <sheetFormatPr defaultRowHeight="15" x14ac:dyDescent="0.25"/>
  <cols>
    <col min="1" max="1" width="9.7109375" style="2" bestFit="1" customWidth="1"/>
    <col min="2" max="2" width="10.28515625" style="2" bestFit="1" customWidth="1"/>
    <col min="3" max="3" width="10" style="2" bestFit="1" customWidth="1"/>
    <col min="4" max="4" width="12" style="2" bestFit="1" customWidth="1"/>
    <col min="17" max="17" width="12.140625" bestFit="1" customWidth="1"/>
    <col min="18" max="18" width="8.42578125" bestFit="1" customWidth="1"/>
    <col min="19" max="19" width="14.7109375" bestFit="1" customWidth="1"/>
  </cols>
  <sheetData>
    <row r="1" spans="1:27" ht="15.75" customHeight="1" thickBot="1" x14ac:dyDescent="0.3">
      <c r="B1" s="7" t="s">
        <v>1</v>
      </c>
      <c r="C1" s="8"/>
      <c r="D1" s="9"/>
      <c r="E1" s="7" t="s">
        <v>2</v>
      </c>
      <c r="F1" s="8"/>
      <c r="G1" s="9"/>
      <c r="H1" s="7" t="s">
        <v>3</v>
      </c>
      <c r="I1" s="8"/>
      <c r="J1" s="9"/>
      <c r="K1" s="7" t="s">
        <v>4</v>
      </c>
      <c r="L1" s="8"/>
      <c r="M1" s="9"/>
      <c r="P1" s="24" t="s">
        <v>13</v>
      </c>
      <c r="Q1" s="25"/>
      <c r="R1" s="25"/>
      <c r="S1" s="26"/>
      <c r="U1" s="27" t="s">
        <v>17</v>
      </c>
      <c r="V1" s="27"/>
      <c r="W1" s="27"/>
      <c r="X1" s="27"/>
      <c r="Y1" s="27"/>
      <c r="Z1" s="27"/>
      <c r="AA1" s="27"/>
    </row>
    <row r="2" spans="1:27" s="6" customFormat="1" x14ac:dyDescent="0.25">
      <c r="A2" s="1" t="s">
        <v>0</v>
      </c>
      <c r="B2" s="1" t="s">
        <v>7</v>
      </c>
      <c r="C2" s="1" t="s">
        <v>6</v>
      </c>
      <c r="D2" s="1" t="s">
        <v>5</v>
      </c>
      <c r="E2" s="1" t="s">
        <v>7</v>
      </c>
      <c r="F2" s="1" t="s">
        <v>6</v>
      </c>
      <c r="G2" s="1" t="s">
        <v>5</v>
      </c>
      <c r="H2" s="1" t="s">
        <v>7</v>
      </c>
      <c r="I2" s="1" t="s">
        <v>6</v>
      </c>
      <c r="J2" s="1" t="s">
        <v>5</v>
      </c>
      <c r="K2" s="1" t="s">
        <v>7</v>
      </c>
      <c r="L2" s="1" t="s">
        <v>6</v>
      </c>
      <c r="M2" s="1" t="s">
        <v>5</v>
      </c>
      <c r="P2" s="16" t="s">
        <v>8</v>
      </c>
      <c r="Q2" s="17" t="s">
        <v>9</v>
      </c>
      <c r="R2" s="17" t="s">
        <v>10</v>
      </c>
      <c r="S2" s="17" t="s">
        <v>11</v>
      </c>
      <c r="U2" s="27"/>
      <c r="V2" s="27"/>
      <c r="W2" s="27"/>
      <c r="X2" s="27"/>
      <c r="Y2" s="27"/>
      <c r="Z2" s="27"/>
      <c r="AA2" s="27"/>
    </row>
    <row r="3" spans="1:27" x14ac:dyDescent="0.25">
      <c r="A3" s="3">
        <v>42370</v>
      </c>
      <c r="B3" s="4">
        <v>2.2000000000000002</v>
      </c>
      <c r="C3" s="4">
        <v>28.307226</v>
      </c>
      <c r="D3" s="2">
        <v>1940.23999</v>
      </c>
      <c r="P3" s="10" t="s">
        <v>7</v>
      </c>
      <c r="Q3" s="11">
        <f>COVAR(E4:E38,G4:G38)</f>
        <v>3.8592186109780006E-3</v>
      </c>
      <c r="R3" s="11">
        <f>VAR(G4:G38)</f>
        <v>9.3202398701883041E-4</v>
      </c>
      <c r="S3" s="12">
        <f>Q3/R3</f>
        <v>4.1406859316165106</v>
      </c>
      <c r="U3" s="27"/>
      <c r="V3" s="27"/>
      <c r="W3" s="27"/>
      <c r="X3" s="27"/>
      <c r="Y3" s="27"/>
      <c r="Z3" s="27"/>
      <c r="AA3" s="27"/>
    </row>
    <row r="4" spans="1:27" x14ac:dyDescent="0.25">
      <c r="A4" s="3">
        <v>42401</v>
      </c>
      <c r="B4" s="4">
        <v>2.14</v>
      </c>
      <c r="C4" s="4">
        <v>27.002279000000001</v>
      </c>
      <c r="D4" s="2">
        <v>1932.2299800000001</v>
      </c>
      <c r="E4" s="5">
        <f>B4/B3-1</f>
        <v>-2.7272727272727337E-2</v>
      </c>
      <c r="F4" s="5">
        <f t="shared" ref="F4:G4" si="0">C4/C3-1</f>
        <v>-4.6099430583554812E-2</v>
      </c>
      <c r="G4" s="5">
        <f t="shared" si="0"/>
        <v>-4.1283604302990717E-3</v>
      </c>
      <c r="H4" s="5">
        <f>IF(J4&gt;0,E4,0)</f>
        <v>0</v>
      </c>
      <c r="I4" s="5">
        <f>IF(J4&gt;0,F4,0)</f>
        <v>0</v>
      </c>
      <c r="J4" s="5">
        <f>IF(G4&gt;0,G4,0)</f>
        <v>0</v>
      </c>
      <c r="K4" s="5">
        <f>IF(M4&lt;0,E4,0)</f>
        <v>-2.7272727272727337E-2</v>
      </c>
      <c r="L4" s="5">
        <f>IF(M4&lt;0,F4,0)</f>
        <v>-4.6099430583554812E-2</v>
      </c>
      <c r="M4" s="5">
        <f>IF(G4&lt;0,G4,0)</f>
        <v>-4.1283604302990717E-3</v>
      </c>
      <c r="P4" s="13" t="s">
        <v>12</v>
      </c>
      <c r="Q4" s="14">
        <f>COVAR(F4:F38,G4:G38)</f>
        <v>5.8256275977177079E-4</v>
      </c>
      <c r="R4" s="14">
        <f>VAR(G4:G38)</f>
        <v>9.3202398701883041E-4</v>
      </c>
      <c r="S4" s="15">
        <f>Q4/R4</f>
        <v>0.62505125177642107</v>
      </c>
      <c r="U4" s="27"/>
      <c r="V4" s="27"/>
      <c r="W4" s="27"/>
      <c r="X4" s="27"/>
      <c r="Y4" s="27"/>
      <c r="Z4" s="27"/>
      <c r="AA4" s="27"/>
    </row>
    <row r="5" spans="1:27" ht="15.75" thickBot="1" x14ac:dyDescent="0.3">
      <c r="A5" s="3">
        <v>42430</v>
      </c>
      <c r="B5" s="4">
        <v>2.85</v>
      </c>
      <c r="C5" s="4">
        <v>29.780743000000001</v>
      </c>
      <c r="D5" s="2">
        <v>2059.73999</v>
      </c>
      <c r="E5" s="5">
        <f t="shared" ref="E5:E38" si="1">B5/B4-1</f>
        <v>0.33177570093457942</v>
      </c>
      <c r="F5" s="5">
        <f t="shared" ref="F5:F38" si="2">C5/C4-1</f>
        <v>0.10289738877225885</v>
      </c>
      <c r="G5" s="5">
        <f t="shared" ref="G5:G38" si="3">D5/D4-1</f>
        <v>6.5991114577365062E-2</v>
      </c>
      <c r="H5" s="5">
        <f t="shared" ref="H5:H38" si="4">IF(J5&gt;0,E5,0)</f>
        <v>0.33177570093457942</v>
      </c>
      <c r="I5" s="5">
        <f t="shared" ref="I5:I38" si="5">IF(J5&gt;0,F5,0)</f>
        <v>0.10289738877225885</v>
      </c>
      <c r="J5" s="5">
        <f t="shared" ref="J5:J38" si="6">IF(G5&gt;0,G5,0)</f>
        <v>6.5991114577365062E-2</v>
      </c>
      <c r="K5" s="5">
        <f t="shared" ref="K5:K38" si="7">IF(M5&lt;0,E5,0)</f>
        <v>0</v>
      </c>
      <c r="L5" s="5">
        <f t="shared" ref="L5:L38" si="8">IF(M5&lt;0,F5,0)</f>
        <v>0</v>
      </c>
      <c r="M5" s="5">
        <f t="shared" ref="M5:M38" si="9">IF(G5&lt;0,G5,0)</f>
        <v>0</v>
      </c>
      <c r="U5" s="28"/>
      <c r="V5" s="28"/>
      <c r="W5" s="28"/>
      <c r="X5" s="28"/>
      <c r="Y5" s="28"/>
      <c r="Z5" s="28"/>
      <c r="AA5" s="28"/>
    </row>
    <row r="6" spans="1:27" ht="15.75" thickBot="1" x14ac:dyDescent="0.3">
      <c r="A6" s="3">
        <v>42461</v>
      </c>
      <c r="B6" s="4">
        <v>3.55</v>
      </c>
      <c r="C6" s="4">
        <v>27.875143000000001</v>
      </c>
      <c r="D6" s="2">
        <v>2065.3000489999999</v>
      </c>
      <c r="E6" s="5">
        <f t="shared" si="1"/>
        <v>0.24561403508771917</v>
      </c>
      <c r="F6" s="5">
        <f t="shared" si="2"/>
        <v>-6.3987658064810549E-2</v>
      </c>
      <c r="G6" s="5">
        <f t="shared" si="3"/>
        <v>2.6993984808731941E-3</v>
      </c>
      <c r="H6" s="5">
        <f t="shared" si="4"/>
        <v>0.24561403508771917</v>
      </c>
      <c r="I6" s="5">
        <f t="shared" si="5"/>
        <v>-6.3987658064810549E-2</v>
      </c>
      <c r="J6" s="5">
        <f t="shared" si="6"/>
        <v>2.6993984808731941E-3</v>
      </c>
      <c r="K6" s="5">
        <f t="shared" si="7"/>
        <v>0</v>
      </c>
      <c r="L6" s="5">
        <f t="shared" si="8"/>
        <v>0</v>
      </c>
      <c r="M6" s="5">
        <f t="shared" si="9"/>
        <v>0</v>
      </c>
      <c r="P6" s="18" t="s">
        <v>14</v>
      </c>
      <c r="Q6" s="19"/>
      <c r="R6" s="19"/>
      <c r="S6" s="20"/>
      <c r="U6" s="29" t="s">
        <v>16</v>
      </c>
    </row>
    <row r="7" spans="1:27" x14ac:dyDescent="0.25">
      <c r="A7" s="3">
        <v>42491</v>
      </c>
      <c r="B7" s="4">
        <v>4.57</v>
      </c>
      <c r="C7" s="4">
        <v>29.081102000000001</v>
      </c>
      <c r="D7" s="2">
        <v>2096.9499510000001</v>
      </c>
      <c r="E7" s="5">
        <f t="shared" si="1"/>
        <v>0.28732394366197189</v>
      </c>
      <c r="F7" s="5">
        <f t="shared" si="2"/>
        <v>4.3262881198492753E-2</v>
      </c>
      <c r="G7" s="5">
        <f t="shared" si="3"/>
        <v>1.5324602357572603E-2</v>
      </c>
      <c r="H7" s="5">
        <f t="shared" si="4"/>
        <v>0.28732394366197189</v>
      </c>
      <c r="I7" s="5">
        <f t="shared" si="5"/>
        <v>4.3262881198492753E-2</v>
      </c>
      <c r="J7" s="5">
        <f t="shared" si="6"/>
        <v>1.5324602357572603E-2</v>
      </c>
      <c r="K7" s="5">
        <f t="shared" si="7"/>
        <v>0</v>
      </c>
      <c r="L7" s="5">
        <f t="shared" si="8"/>
        <v>0</v>
      </c>
      <c r="M7" s="5">
        <f t="shared" si="9"/>
        <v>0</v>
      </c>
      <c r="P7" s="16" t="s">
        <v>8</v>
      </c>
      <c r="Q7" s="17" t="s">
        <v>9</v>
      </c>
      <c r="R7" s="17" t="s">
        <v>10</v>
      </c>
      <c r="S7" s="17" t="s">
        <v>14</v>
      </c>
    </row>
    <row r="8" spans="1:27" x14ac:dyDescent="0.25">
      <c r="A8" s="3">
        <v>42522</v>
      </c>
      <c r="B8" s="4">
        <v>5.14</v>
      </c>
      <c r="C8" s="4">
        <v>30.455825999999998</v>
      </c>
      <c r="D8" s="2">
        <v>2098.860107</v>
      </c>
      <c r="E8" s="5">
        <f t="shared" si="1"/>
        <v>0.12472647702406991</v>
      </c>
      <c r="F8" s="5">
        <f t="shared" si="2"/>
        <v>4.7272073802430148E-2</v>
      </c>
      <c r="G8" s="5">
        <f t="shared" si="3"/>
        <v>9.1092112097812539E-4</v>
      </c>
      <c r="H8" s="5">
        <f t="shared" si="4"/>
        <v>0.12472647702406991</v>
      </c>
      <c r="I8" s="5">
        <f t="shared" si="5"/>
        <v>4.7272073802430148E-2</v>
      </c>
      <c r="J8" s="5">
        <f t="shared" si="6"/>
        <v>9.1092112097812539E-4</v>
      </c>
      <c r="K8" s="5">
        <f t="shared" si="7"/>
        <v>0</v>
      </c>
      <c r="L8" s="5">
        <f t="shared" si="8"/>
        <v>0</v>
      </c>
      <c r="M8" s="5">
        <f t="shared" si="9"/>
        <v>0</v>
      </c>
      <c r="P8" s="10" t="s">
        <v>7</v>
      </c>
      <c r="Q8" s="11">
        <f>COVAR(H4:H38,J4:J38)</f>
        <v>1.5343071497223699E-3</v>
      </c>
      <c r="R8" s="11">
        <f>VAR(J4:J38)</f>
        <v>2.9469003966273421E-4</v>
      </c>
      <c r="S8" s="12">
        <f>Q8/R8</f>
        <v>5.2065117351042751</v>
      </c>
    </row>
    <row r="9" spans="1:27" x14ac:dyDescent="0.25">
      <c r="A9" s="3">
        <v>42552</v>
      </c>
      <c r="B9" s="4">
        <v>6.86</v>
      </c>
      <c r="C9" s="4">
        <v>32.368594999999999</v>
      </c>
      <c r="D9" s="2">
        <v>2173.6000979999999</v>
      </c>
      <c r="E9" s="5">
        <f t="shared" si="1"/>
        <v>0.33463035019455267</v>
      </c>
      <c r="F9" s="5">
        <f t="shared" si="2"/>
        <v>6.2804699501501027E-2</v>
      </c>
      <c r="G9" s="5">
        <f t="shared" si="3"/>
        <v>3.5609801125254359E-2</v>
      </c>
      <c r="H9" s="5">
        <f t="shared" si="4"/>
        <v>0.33463035019455267</v>
      </c>
      <c r="I9" s="5">
        <f t="shared" si="5"/>
        <v>6.2804699501501027E-2</v>
      </c>
      <c r="J9" s="5">
        <f t="shared" si="6"/>
        <v>3.5609801125254359E-2</v>
      </c>
      <c r="K9" s="5">
        <f t="shared" si="7"/>
        <v>0</v>
      </c>
      <c r="L9" s="5">
        <f t="shared" si="8"/>
        <v>0</v>
      </c>
      <c r="M9" s="5">
        <f t="shared" si="9"/>
        <v>0</v>
      </c>
      <c r="P9" s="13" t="s">
        <v>12</v>
      </c>
      <c r="Q9" s="14">
        <f>COVAR(I4:I38,J4:J38)</f>
        <v>3.7352607376781168E-4</v>
      </c>
      <c r="R9" s="14">
        <f>VAR(J4:J38)</f>
        <v>2.9469003966273421E-4</v>
      </c>
      <c r="S9" s="15">
        <f>Q9/R9</f>
        <v>1.2675218822981036</v>
      </c>
    </row>
    <row r="10" spans="1:27" ht="15.75" thickBot="1" x14ac:dyDescent="0.3">
      <c r="A10" s="3">
        <v>42583</v>
      </c>
      <c r="B10" s="4">
        <v>7.4</v>
      </c>
      <c r="C10" s="4">
        <v>33.324989000000002</v>
      </c>
      <c r="D10" s="2">
        <v>2170.9499510000001</v>
      </c>
      <c r="E10" s="5">
        <f t="shared" si="1"/>
        <v>7.871720116618075E-2</v>
      </c>
      <c r="F10" s="5">
        <f t="shared" si="2"/>
        <v>2.9546972922365189E-2</v>
      </c>
      <c r="G10" s="5">
        <f t="shared" si="3"/>
        <v>-1.2192431360480427E-3</v>
      </c>
      <c r="H10" s="5">
        <f t="shared" si="4"/>
        <v>0</v>
      </c>
      <c r="I10" s="5">
        <f t="shared" si="5"/>
        <v>0</v>
      </c>
      <c r="J10" s="5">
        <f t="shared" si="6"/>
        <v>0</v>
      </c>
      <c r="K10" s="5">
        <f t="shared" si="7"/>
        <v>7.871720116618075E-2</v>
      </c>
      <c r="L10" s="5">
        <f t="shared" si="8"/>
        <v>2.9546972922365189E-2</v>
      </c>
      <c r="M10" s="5">
        <f t="shared" si="9"/>
        <v>-1.2192431360480427E-3</v>
      </c>
    </row>
    <row r="11" spans="1:27" ht="15.75" thickBot="1" x14ac:dyDescent="0.3">
      <c r="A11" s="3">
        <v>42614</v>
      </c>
      <c r="B11" s="4">
        <v>6.91</v>
      </c>
      <c r="C11" s="4">
        <v>35.31776</v>
      </c>
      <c r="D11" s="2">
        <v>2168.2700199999999</v>
      </c>
      <c r="E11" s="5">
        <f t="shared" si="1"/>
        <v>-6.6216216216216206E-2</v>
      </c>
      <c r="F11" s="5">
        <f t="shared" si="2"/>
        <v>5.9798099258187243E-2</v>
      </c>
      <c r="G11" s="5">
        <f t="shared" si="3"/>
        <v>-1.2344508443253854E-3</v>
      </c>
      <c r="H11" s="5">
        <f t="shared" si="4"/>
        <v>0</v>
      </c>
      <c r="I11" s="5">
        <f t="shared" si="5"/>
        <v>0</v>
      </c>
      <c r="J11" s="5">
        <f t="shared" si="6"/>
        <v>0</v>
      </c>
      <c r="K11" s="5">
        <f t="shared" si="7"/>
        <v>-6.6216216216216206E-2</v>
      </c>
      <c r="L11" s="5">
        <f t="shared" si="8"/>
        <v>5.9798099258187243E-2</v>
      </c>
      <c r="M11" s="5">
        <f t="shared" si="9"/>
        <v>-1.2344508443253854E-3</v>
      </c>
      <c r="P11" s="21" t="s">
        <v>15</v>
      </c>
      <c r="Q11" s="22"/>
      <c r="R11" s="22"/>
      <c r="S11" s="23"/>
      <c r="U11" s="30" t="s">
        <v>18</v>
      </c>
    </row>
    <row r="12" spans="1:27" x14ac:dyDescent="0.25">
      <c r="A12" s="3">
        <v>42644</v>
      </c>
      <c r="B12" s="4">
        <v>7.23</v>
      </c>
      <c r="C12" s="4">
        <v>32.623305999999999</v>
      </c>
      <c r="D12" s="2">
        <v>2126.1499020000001</v>
      </c>
      <c r="E12" s="5">
        <f t="shared" si="1"/>
        <v>4.6309696092619479E-2</v>
      </c>
      <c r="F12" s="5">
        <f t="shared" si="2"/>
        <v>-7.6291758027689172E-2</v>
      </c>
      <c r="G12" s="5">
        <f t="shared" si="3"/>
        <v>-1.9425679279557517E-2</v>
      </c>
      <c r="H12" s="5">
        <f t="shared" si="4"/>
        <v>0</v>
      </c>
      <c r="I12" s="5">
        <f t="shared" si="5"/>
        <v>0</v>
      </c>
      <c r="J12" s="5">
        <f t="shared" si="6"/>
        <v>0</v>
      </c>
      <c r="K12" s="5">
        <f t="shared" si="7"/>
        <v>4.6309696092619479E-2</v>
      </c>
      <c r="L12" s="5">
        <f t="shared" si="8"/>
        <v>-7.6291758027689172E-2</v>
      </c>
      <c r="M12" s="5">
        <f t="shared" si="9"/>
        <v>-1.9425679279557517E-2</v>
      </c>
      <c r="P12" s="16" t="s">
        <v>8</v>
      </c>
      <c r="Q12" s="17" t="s">
        <v>9</v>
      </c>
      <c r="R12" s="17" t="s">
        <v>10</v>
      </c>
      <c r="S12" s="17" t="s">
        <v>15</v>
      </c>
    </row>
    <row r="13" spans="1:27" x14ac:dyDescent="0.25">
      <c r="A13" s="3">
        <v>42675</v>
      </c>
      <c r="B13" s="4">
        <v>8.91</v>
      </c>
      <c r="C13" s="4">
        <v>32.464264</v>
      </c>
      <c r="D13" s="2">
        <v>2198.8100589999999</v>
      </c>
      <c r="E13" s="5">
        <f t="shared" si="1"/>
        <v>0.23236514522821561</v>
      </c>
      <c r="F13" s="5">
        <f t="shared" si="2"/>
        <v>-4.8751037065342118E-3</v>
      </c>
      <c r="G13" s="5">
        <f t="shared" si="3"/>
        <v>3.4174522187570444E-2</v>
      </c>
      <c r="H13" s="5">
        <f t="shared" si="4"/>
        <v>0.23236514522821561</v>
      </c>
      <c r="I13" s="5">
        <f t="shared" si="5"/>
        <v>-4.8751037065342118E-3</v>
      </c>
      <c r="J13" s="5">
        <f t="shared" si="6"/>
        <v>3.4174522187570444E-2</v>
      </c>
      <c r="K13" s="5">
        <f t="shared" si="7"/>
        <v>0</v>
      </c>
      <c r="L13" s="5">
        <f t="shared" si="8"/>
        <v>0</v>
      </c>
      <c r="M13" s="5">
        <f t="shared" si="9"/>
        <v>0</v>
      </c>
      <c r="P13" s="10" t="s">
        <v>7</v>
      </c>
      <c r="Q13" s="11">
        <f>COVAR(K4:K38,M4:M38)</f>
        <v>1.2389043829536853E-3</v>
      </c>
      <c r="R13" s="11">
        <f>VAR(J9:J43)</f>
        <v>2.3594100158805446E-4</v>
      </c>
      <c r="S13" s="12">
        <f>Q13/R13</f>
        <v>5.2509075345741447</v>
      </c>
    </row>
    <row r="14" spans="1:27" x14ac:dyDescent="0.25">
      <c r="A14" s="3">
        <v>42705</v>
      </c>
      <c r="B14" s="4">
        <v>11.34</v>
      </c>
      <c r="C14" s="4">
        <v>34.190029000000003</v>
      </c>
      <c r="D14" s="2">
        <v>2238.830078</v>
      </c>
      <c r="E14" s="5">
        <f t="shared" si="1"/>
        <v>0.27272727272727271</v>
      </c>
      <c r="F14" s="5">
        <f t="shared" si="2"/>
        <v>5.315891344402579E-2</v>
      </c>
      <c r="G14" s="5">
        <f t="shared" si="3"/>
        <v>1.8200762196895148E-2</v>
      </c>
      <c r="H14" s="5">
        <f t="shared" si="4"/>
        <v>0.27272727272727271</v>
      </c>
      <c r="I14" s="5">
        <f t="shared" si="5"/>
        <v>5.315891344402579E-2</v>
      </c>
      <c r="J14" s="5">
        <f t="shared" si="6"/>
        <v>1.8200762196895148E-2</v>
      </c>
      <c r="K14" s="5">
        <f t="shared" si="7"/>
        <v>0</v>
      </c>
      <c r="L14" s="5">
        <f t="shared" si="8"/>
        <v>0</v>
      </c>
      <c r="M14" s="5">
        <f t="shared" si="9"/>
        <v>0</v>
      </c>
      <c r="P14" s="13" t="s">
        <v>12</v>
      </c>
      <c r="Q14" s="14">
        <f>COVAR(L4:L38,M4:M38)</f>
        <v>9.8572232113406665E-5</v>
      </c>
      <c r="R14" s="14">
        <f>VAR(J9:J43)</f>
        <v>2.3594100158805446E-4</v>
      </c>
      <c r="S14" s="15">
        <f>Q14/R14</f>
        <v>0.41778339266996362</v>
      </c>
    </row>
    <row r="15" spans="1:27" x14ac:dyDescent="0.25">
      <c r="A15" s="3">
        <v>42736</v>
      </c>
      <c r="B15" s="4">
        <v>10.37</v>
      </c>
      <c r="C15" s="4">
        <v>34.708488000000003</v>
      </c>
      <c r="D15" s="2">
        <v>2278.8701169999999</v>
      </c>
      <c r="E15" s="5">
        <f t="shared" si="1"/>
        <v>-8.5537918871252283E-2</v>
      </c>
      <c r="F15" s="5">
        <f t="shared" si="2"/>
        <v>1.5164040954747326E-2</v>
      </c>
      <c r="G15" s="5">
        <f t="shared" si="3"/>
        <v>1.7884358171464498E-2</v>
      </c>
      <c r="H15" s="5">
        <f t="shared" si="4"/>
        <v>-8.5537918871252283E-2</v>
      </c>
      <c r="I15" s="5">
        <f t="shared" si="5"/>
        <v>1.5164040954747326E-2</v>
      </c>
      <c r="J15" s="5">
        <f t="shared" si="6"/>
        <v>1.7884358171464498E-2</v>
      </c>
      <c r="K15" s="5">
        <f t="shared" si="7"/>
        <v>0</v>
      </c>
      <c r="L15" s="5">
        <f t="shared" si="8"/>
        <v>0</v>
      </c>
      <c r="M15" s="5">
        <f t="shared" si="9"/>
        <v>0</v>
      </c>
    </row>
    <row r="16" spans="1:27" x14ac:dyDescent="0.25">
      <c r="A16" s="3">
        <v>42767</v>
      </c>
      <c r="B16" s="4">
        <v>14.46</v>
      </c>
      <c r="C16" s="4">
        <v>34.124043</v>
      </c>
      <c r="D16" s="2">
        <v>2363.639893</v>
      </c>
      <c r="E16" s="5">
        <f t="shared" si="1"/>
        <v>0.39440694310511115</v>
      </c>
      <c r="F16" s="5">
        <f t="shared" si="2"/>
        <v>-1.6838676464385416E-2</v>
      </c>
      <c r="G16" s="5">
        <f t="shared" si="3"/>
        <v>3.7198160337279074E-2</v>
      </c>
      <c r="H16" s="5">
        <f t="shared" si="4"/>
        <v>0.39440694310511115</v>
      </c>
      <c r="I16" s="5">
        <f t="shared" si="5"/>
        <v>-1.6838676464385416E-2</v>
      </c>
      <c r="J16" s="5">
        <f t="shared" si="6"/>
        <v>3.7198160337279074E-2</v>
      </c>
      <c r="K16" s="5">
        <f t="shared" si="7"/>
        <v>0</v>
      </c>
      <c r="L16" s="5">
        <f t="shared" si="8"/>
        <v>0</v>
      </c>
      <c r="M16" s="5">
        <f t="shared" si="9"/>
        <v>0</v>
      </c>
    </row>
    <row r="17" spans="1:13" x14ac:dyDescent="0.25">
      <c r="A17" s="3">
        <v>42795</v>
      </c>
      <c r="B17" s="4">
        <v>14.55</v>
      </c>
      <c r="C17" s="4">
        <v>34.244231999999997</v>
      </c>
      <c r="D17" s="2">
        <v>2362.719971</v>
      </c>
      <c r="E17" s="5">
        <f t="shared" si="1"/>
        <v>6.2240663900414717E-3</v>
      </c>
      <c r="F17" s="5">
        <f t="shared" si="2"/>
        <v>3.5221207522213582E-3</v>
      </c>
      <c r="G17" s="5">
        <f t="shared" si="3"/>
        <v>-3.8919718808450021E-4</v>
      </c>
      <c r="H17" s="5">
        <f t="shared" si="4"/>
        <v>0</v>
      </c>
      <c r="I17" s="5">
        <f t="shared" si="5"/>
        <v>0</v>
      </c>
      <c r="J17" s="5">
        <f t="shared" si="6"/>
        <v>0</v>
      </c>
      <c r="K17" s="5">
        <f t="shared" si="7"/>
        <v>6.2240663900414717E-3</v>
      </c>
      <c r="L17" s="5">
        <f t="shared" si="8"/>
        <v>3.5221207522213582E-3</v>
      </c>
      <c r="M17" s="5">
        <f t="shared" si="9"/>
        <v>-3.8919718808450021E-4</v>
      </c>
    </row>
    <row r="18" spans="1:13" x14ac:dyDescent="0.25">
      <c r="A18" s="3">
        <v>42826</v>
      </c>
      <c r="B18" s="4">
        <v>13.3</v>
      </c>
      <c r="C18" s="4">
        <v>34.320186999999997</v>
      </c>
      <c r="D18" s="2">
        <v>2384.1999510000001</v>
      </c>
      <c r="E18" s="5">
        <f t="shared" si="1"/>
        <v>-8.5910652920962227E-2</v>
      </c>
      <c r="F18" s="5">
        <f t="shared" si="2"/>
        <v>2.2180377705653953E-3</v>
      </c>
      <c r="G18" s="5">
        <f t="shared" si="3"/>
        <v>9.0912085493182193E-3</v>
      </c>
      <c r="H18" s="5">
        <f t="shared" si="4"/>
        <v>-8.5910652920962227E-2</v>
      </c>
      <c r="I18" s="5">
        <f t="shared" si="5"/>
        <v>2.2180377705653953E-3</v>
      </c>
      <c r="J18" s="5">
        <f t="shared" si="6"/>
        <v>9.0912085493182193E-3</v>
      </c>
      <c r="K18" s="5">
        <f t="shared" si="7"/>
        <v>0</v>
      </c>
      <c r="L18" s="5">
        <f t="shared" si="8"/>
        <v>0</v>
      </c>
      <c r="M18" s="5">
        <f t="shared" si="9"/>
        <v>0</v>
      </c>
    </row>
    <row r="19" spans="1:13" x14ac:dyDescent="0.25">
      <c r="A19" s="3">
        <v>42856</v>
      </c>
      <c r="B19" s="4">
        <v>11.19</v>
      </c>
      <c r="C19" s="4">
        <v>34.282207</v>
      </c>
      <c r="D19" s="2">
        <v>2411.8000489999999</v>
      </c>
      <c r="E19" s="5">
        <f t="shared" si="1"/>
        <v>-0.15864661654135348</v>
      </c>
      <c r="F19" s="5">
        <f t="shared" si="2"/>
        <v>-1.1066373268886487E-3</v>
      </c>
      <c r="G19" s="5">
        <f t="shared" si="3"/>
        <v>1.157625139134133E-2</v>
      </c>
      <c r="H19" s="5">
        <f t="shared" si="4"/>
        <v>-0.15864661654135348</v>
      </c>
      <c r="I19" s="5">
        <f t="shared" si="5"/>
        <v>-1.1066373268886487E-3</v>
      </c>
      <c r="J19" s="5">
        <f t="shared" si="6"/>
        <v>1.157625139134133E-2</v>
      </c>
      <c r="K19" s="5">
        <f t="shared" si="7"/>
        <v>0</v>
      </c>
      <c r="L19" s="5">
        <f t="shared" si="8"/>
        <v>0</v>
      </c>
      <c r="M19" s="5">
        <f t="shared" si="9"/>
        <v>0</v>
      </c>
    </row>
    <row r="20" spans="1:13" x14ac:dyDescent="0.25">
      <c r="A20" s="3">
        <v>42887</v>
      </c>
      <c r="B20" s="4">
        <v>12.48</v>
      </c>
      <c r="C20" s="4">
        <v>32.270031000000003</v>
      </c>
      <c r="D20" s="2">
        <v>2423.4099120000001</v>
      </c>
      <c r="E20" s="5">
        <f t="shared" si="1"/>
        <v>0.11528150134048265</v>
      </c>
      <c r="F20" s="5">
        <f t="shared" si="2"/>
        <v>-5.8694470866475945E-2</v>
      </c>
      <c r="G20" s="5">
        <f t="shared" si="3"/>
        <v>4.8137750908554544E-3</v>
      </c>
      <c r="H20" s="5">
        <f t="shared" si="4"/>
        <v>0.11528150134048265</v>
      </c>
      <c r="I20" s="5">
        <f t="shared" si="5"/>
        <v>-5.8694470866475945E-2</v>
      </c>
      <c r="J20" s="5">
        <f t="shared" si="6"/>
        <v>4.8137750908554544E-3</v>
      </c>
      <c r="K20" s="5">
        <f t="shared" si="7"/>
        <v>0</v>
      </c>
      <c r="L20" s="5">
        <f t="shared" si="8"/>
        <v>0</v>
      </c>
      <c r="M20" s="5">
        <f t="shared" si="9"/>
        <v>0</v>
      </c>
    </row>
    <row r="21" spans="1:13" x14ac:dyDescent="0.25">
      <c r="A21" s="3">
        <v>42917</v>
      </c>
      <c r="B21" s="4">
        <v>13.61</v>
      </c>
      <c r="C21" s="4">
        <v>33.924660000000003</v>
      </c>
      <c r="D21" s="2">
        <v>2470.3000489999999</v>
      </c>
      <c r="E21" s="5">
        <f t="shared" si="1"/>
        <v>9.0544871794871806E-2</v>
      </c>
      <c r="F21" s="5">
        <f t="shared" si="2"/>
        <v>5.1274478168304105E-2</v>
      </c>
      <c r="G21" s="5">
        <f t="shared" si="3"/>
        <v>1.9348826118030571E-2</v>
      </c>
      <c r="H21" s="5">
        <f t="shared" si="4"/>
        <v>9.0544871794871806E-2</v>
      </c>
      <c r="I21" s="5">
        <f t="shared" si="5"/>
        <v>5.1274478168304105E-2</v>
      </c>
      <c r="J21" s="5">
        <f t="shared" si="6"/>
        <v>1.9348826118030571E-2</v>
      </c>
      <c r="K21" s="5">
        <f t="shared" si="7"/>
        <v>0</v>
      </c>
      <c r="L21" s="5">
        <f t="shared" si="8"/>
        <v>0</v>
      </c>
      <c r="M21" s="5">
        <f t="shared" si="9"/>
        <v>0</v>
      </c>
    </row>
    <row r="22" spans="1:13" x14ac:dyDescent="0.25">
      <c r="A22" s="3">
        <v>42948</v>
      </c>
      <c r="B22" s="4">
        <v>13.02</v>
      </c>
      <c r="C22" s="4">
        <v>33.542084000000003</v>
      </c>
      <c r="D22" s="2">
        <v>2471.6499020000001</v>
      </c>
      <c r="E22" s="5">
        <f t="shared" si="1"/>
        <v>-4.3350477590007319E-2</v>
      </c>
      <c r="F22" s="5">
        <f t="shared" si="2"/>
        <v>-1.1277224296426303E-2</v>
      </c>
      <c r="G22" s="5">
        <f t="shared" si="3"/>
        <v>5.4643281108557318E-4</v>
      </c>
      <c r="H22" s="5">
        <f t="shared" si="4"/>
        <v>-4.3350477590007319E-2</v>
      </c>
      <c r="I22" s="5">
        <f t="shared" si="5"/>
        <v>-1.1277224296426303E-2</v>
      </c>
      <c r="J22" s="5">
        <f t="shared" si="6"/>
        <v>5.4643281108557318E-4</v>
      </c>
      <c r="K22" s="5">
        <f t="shared" si="7"/>
        <v>0</v>
      </c>
      <c r="L22" s="5">
        <f t="shared" si="8"/>
        <v>0</v>
      </c>
      <c r="M22" s="5">
        <f t="shared" si="9"/>
        <v>0</v>
      </c>
    </row>
    <row r="23" spans="1:13" x14ac:dyDescent="0.25">
      <c r="A23" s="3">
        <v>42979</v>
      </c>
      <c r="B23" s="4">
        <v>12.75</v>
      </c>
      <c r="C23" s="4">
        <v>36.693851000000002</v>
      </c>
      <c r="D23" s="2">
        <v>2519.360107</v>
      </c>
      <c r="E23" s="5">
        <f t="shared" si="1"/>
        <v>-2.0737327188940058E-2</v>
      </c>
      <c r="F23" s="5">
        <f t="shared" si="2"/>
        <v>9.3964555094429913E-2</v>
      </c>
      <c r="G23" s="5">
        <f t="shared" si="3"/>
        <v>1.9302978533243698E-2</v>
      </c>
      <c r="H23" s="5">
        <f t="shared" si="4"/>
        <v>-2.0737327188940058E-2</v>
      </c>
      <c r="I23" s="5">
        <f t="shared" si="5"/>
        <v>9.3964555094429913E-2</v>
      </c>
      <c r="J23" s="5">
        <f t="shared" si="6"/>
        <v>1.9302978533243698E-2</v>
      </c>
      <c r="K23" s="5">
        <f t="shared" si="7"/>
        <v>0</v>
      </c>
      <c r="L23" s="5">
        <f t="shared" si="8"/>
        <v>0</v>
      </c>
      <c r="M23" s="5">
        <f t="shared" si="9"/>
        <v>0</v>
      </c>
    </row>
    <row r="24" spans="1:13" x14ac:dyDescent="0.25">
      <c r="A24" s="3">
        <v>43009</v>
      </c>
      <c r="B24" s="4">
        <v>10.99</v>
      </c>
      <c r="C24" s="4">
        <v>43.834114</v>
      </c>
      <c r="D24" s="2">
        <v>2575.26001</v>
      </c>
      <c r="E24" s="5">
        <f t="shared" si="1"/>
        <v>-0.13803921568627453</v>
      </c>
      <c r="F24" s="5">
        <f t="shared" si="2"/>
        <v>0.19459017806552925</v>
      </c>
      <c r="G24" s="5">
        <f t="shared" si="3"/>
        <v>2.218813533034969E-2</v>
      </c>
      <c r="H24" s="5">
        <f t="shared" si="4"/>
        <v>-0.13803921568627453</v>
      </c>
      <c r="I24" s="5">
        <f t="shared" si="5"/>
        <v>0.19459017806552925</v>
      </c>
      <c r="J24" s="5">
        <f t="shared" si="6"/>
        <v>2.218813533034969E-2</v>
      </c>
      <c r="K24" s="5">
        <f t="shared" si="7"/>
        <v>0</v>
      </c>
      <c r="L24" s="5">
        <f t="shared" si="8"/>
        <v>0</v>
      </c>
      <c r="M24" s="5">
        <f t="shared" si="9"/>
        <v>0</v>
      </c>
    </row>
    <row r="25" spans="1:13" x14ac:dyDescent="0.25">
      <c r="A25" s="3">
        <v>43040</v>
      </c>
      <c r="B25" s="4">
        <v>10.89</v>
      </c>
      <c r="C25" s="4">
        <v>43.207779000000002</v>
      </c>
      <c r="D25" s="2">
        <v>2584.8400879999999</v>
      </c>
      <c r="E25" s="5">
        <f t="shared" si="1"/>
        <v>-9.099181073703333E-3</v>
      </c>
      <c r="F25" s="5">
        <f t="shared" si="2"/>
        <v>-1.4288756925713075E-2</v>
      </c>
      <c r="G25" s="5">
        <f t="shared" si="3"/>
        <v>3.7200430103365711E-3</v>
      </c>
      <c r="H25" s="5">
        <f t="shared" si="4"/>
        <v>-9.099181073703333E-3</v>
      </c>
      <c r="I25" s="5">
        <f t="shared" si="5"/>
        <v>-1.4288756925713075E-2</v>
      </c>
      <c r="J25" s="5">
        <f t="shared" si="6"/>
        <v>3.7200430103365711E-3</v>
      </c>
      <c r="K25" s="5">
        <f t="shared" si="7"/>
        <v>0</v>
      </c>
      <c r="L25" s="5">
        <f t="shared" si="8"/>
        <v>0</v>
      </c>
      <c r="M25" s="5">
        <f t="shared" si="9"/>
        <v>0</v>
      </c>
    </row>
    <row r="26" spans="1:13" x14ac:dyDescent="0.25">
      <c r="A26" s="3">
        <v>43070</v>
      </c>
      <c r="B26" s="4">
        <v>10.28</v>
      </c>
      <c r="C26" s="4">
        <v>44.743316999999998</v>
      </c>
      <c r="D26" s="2">
        <v>2673.610107</v>
      </c>
      <c r="E26" s="5">
        <f t="shared" si="1"/>
        <v>-5.6014692378328901E-2</v>
      </c>
      <c r="F26" s="5">
        <f t="shared" si="2"/>
        <v>3.5538461720052705E-2</v>
      </c>
      <c r="G26" s="5">
        <f t="shared" si="3"/>
        <v>3.4342557364422932E-2</v>
      </c>
      <c r="H26" s="5">
        <f t="shared" si="4"/>
        <v>-5.6014692378328901E-2</v>
      </c>
      <c r="I26" s="5">
        <f t="shared" si="5"/>
        <v>3.5538461720052705E-2</v>
      </c>
      <c r="J26" s="5">
        <f t="shared" si="6"/>
        <v>3.4342557364422932E-2</v>
      </c>
      <c r="K26" s="5">
        <f t="shared" si="7"/>
        <v>0</v>
      </c>
      <c r="L26" s="5">
        <f t="shared" si="8"/>
        <v>0</v>
      </c>
      <c r="M26" s="5">
        <f t="shared" si="9"/>
        <v>0</v>
      </c>
    </row>
    <row r="27" spans="1:13" x14ac:dyDescent="0.25">
      <c r="A27" s="3">
        <v>43101</v>
      </c>
      <c r="B27" s="4">
        <v>13.74</v>
      </c>
      <c r="C27" s="4">
        <v>46.662551999999998</v>
      </c>
      <c r="D27" s="2">
        <v>2823.8100589999999</v>
      </c>
      <c r="E27" s="5">
        <f t="shared" si="1"/>
        <v>0.33657587548638146</v>
      </c>
      <c r="F27" s="5">
        <f t="shared" si="2"/>
        <v>4.2894338835004042E-2</v>
      </c>
      <c r="G27" s="5">
        <f t="shared" si="3"/>
        <v>5.6178704444133087E-2</v>
      </c>
      <c r="H27" s="5">
        <f t="shared" si="4"/>
        <v>0.33657587548638146</v>
      </c>
      <c r="I27" s="5">
        <f t="shared" si="5"/>
        <v>4.2894338835004042E-2</v>
      </c>
      <c r="J27" s="5">
        <f t="shared" si="6"/>
        <v>5.6178704444133087E-2</v>
      </c>
      <c r="K27" s="5">
        <f t="shared" si="7"/>
        <v>0</v>
      </c>
      <c r="L27" s="5">
        <f t="shared" si="8"/>
        <v>0</v>
      </c>
      <c r="M27" s="5">
        <f t="shared" si="9"/>
        <v>0</v>
      </c>
    </row>
    <row r="28" spans="1:13" x14ac:dyDescent="0.25">
      <c r="A28" s="3">
        <v>43132</v>
      </c>
      <c r="B28" s="4">
        <v>12.11</v>
      </c>
      <c r="C28" s="4">
        <v>47.777259999999998</v>
      </c>
      <c r="D28" s="2">
        <v>2713.830078</v>
      </c>
      <c r="E28" s="5">
        <f t="shared" si="1"/>
        <v>-0.11863173216885015</v>
      </c>
      <c r="F28" s="5">
        <f t="shared" si="2"/>
        <v>2.3888706301361307E-2</v>
      </c>
      <c r="G28" s="5">
        <f t="shared" si="3"/>
        <v>-3.8947372061896912E-2</v>
      </c>
      <c r="H28" s="5">
        <f t="shared" si="4"/>
        <v>0</v>
      </c>
      <c r="I28" s="5">
        <f t="shared" si="5"/>
        <v>0</v>
      </c>
      <c r="J28" s="5">
        <f t="shared" si="6"/>
        <v>0</v>
      </c>
      <c r="K28" s="5">
        <f t="shared" si="7"/>
        <v>-0.11863173216885015</v>
      </c>
      <c r="L28" s="5">
        <f t="shared" si="8"/>
        <v>2.3888706301361307E-2</v>
      </c>
      <c r="M28" s="5">
        <f t="shared" si="9"/>
        <v>-3.8947372061896912E-2</v>
      </c>
    </row>
    <row r="29" spans="1:13" x14ac:dyDescent="0.25">
      <c r="A29" s="3">
        <v>43160</v>
      </c>
      <c r="B29" s="4">
        <v>10.050000000000001</v>
      </c>
      <c r="C29" s="4">
        <v>50.824115999999997</v>
      </c>
      <c r="D29" s="2">
        <v>2640.8701169999999</v>
      </c>
      <c r="E29" s="5">
        <f t="shared" si="1"/>
        <v>-0.17010734929810067</v>
      </c>
      <c r="F29" s="5">
        <f t="shared" si="2"/>
        <v>6.3772095762712144E-2</v>
      </c>
      <c r="G29" s="5">
        <f t="shared" si="3"/>
        <v>-2.6884498624825115E-2</v>
      </c>
      <c r="H29" s="5">
        <f t="shared" si="4"/>
        <v>0</v>
      </c>
      <c r="I29" s="5">
        <f t="shared" si="5"/>
        <v>0</v>
      </c>
      <c r="J29" s="5">
        <f t="shared" si="6"/>
        <v>0</v>
      </c>
      <c r="K29" s="5">
        <f t="shared" si="7"/>
        <v>-0.17010734929810067</v>
      </c>
      <c r="L29" s="5">
        <f t="shared" si="8"/>
        <v>6.3772095762712144E-2</v>
      </c>
      <c r="M29" s="5">
        <f t="shared" si="9"/>
        <v>-2.6884498624825115E-2</v>
      </c>
    </row>
    <row r="30" spans="1:13" x14ac:dyDescent="0.25">
      <c r="A30" s="3">
        <v>43191</v>
      </c>
      <c r="B30" s="4">
        <v>10.88</v>
      </c>
      <c r="C30" s="4">
        <v>50.375202000000002</v>
      </c>
      <c r="D30" s="2">
        <v>2648.0500489999999</v>
      </c>
      <c r="E30" s="5">
        <f t="shared" si="1"/>
        <v>8.2587064676616917E-2</v>
      </c>
      <c r="F30" s="5">
        <f t="shared" si="2"/>
        <v>-8.8326966670703166E-3</v>
      </c>
      <c r="G30" s="5">
        <f t="shared" si="3"/>
        <v>2.718775131643536E-3</v>
      </c>
      <c r="H30" s="5">
        <f t="shared" si="4"/>
        <v>8.2587064676616917E-2</v>
      </c>
      <c r="I30" s="5">
        <f t="shared" si="5"/>
        <v>-8.8326966670703166E-3</v>
      </c>
      <c r="J30" s="5">
        <f t="shared" si="6"/>
        <v>2.718775131643536E-3</v>
      </c>
      <c r="K30" s="5">
        <f t="shared" si="7"/>
        <v>0</v>
      </c>
      <c r="L30" s="5">
        <f t="shared" si="8"/>
        <v>0</v>
      </c>
      <c r="M30" s="5">
        <f t="shared" si="9"/>
        <v>0</v>
      </c>
    </row>
    <row r="31" spans="1:13" x14ac:dyDescent="0.25">
      <c r="A31" s="3">
        <v>43221</v>
      </c>
      <c r="B31" s="4">
        <v>13.73</v>
      </c>
      <c r="C31" s="4">
        <v>53.868876999999998</v>
      </c>
      <c r="D31" s="2">
        <v>2705.2700199999999</v>
      </c>
      <c r="E31" s="5">
        <f t="shared" si="1"/>
        <v>0.26194852941176472</v>
      </c>
      <c r="F31" s="5">
        <f t="shared" si="2"/>
        <v>6.9353071775275277E-2</v>
      </c>
      <c r="G31" s="5">
        <f t="shared" si="3"/>
        <v>2.1608341965291933E-2</v>
      </c>
      <c r="H31" s="5">
        <f t="shared" si="4"/>
        <v>0.26194852941176472</v>
      </c>
      <c r="I31" s="5">
        <f t="shared" si="5"/>
        <v>6.9353071775275277E-2</v>
      </c>
      <c r="J31" s="5">
        <f t="shared" si="6"/>
        <v>2.1608341965291933E-2</v>
      </c>
      <c r="K31" s="5">
        <f t="shared" si="7"/>
        <v>0</v>
      </c>
      <c r="L31" s="5">
        <f t="shared" si="8"/>
        <v>0</v>
      </c>
      <c r="M31" s="5">
        <f t="shared" si="9"/>
        <v>0</v>
      </c>
    </row>
    <row r="32" spans="1:13" x14ac:dyDescent="0.25">
      <c r="A32" s="3">
        <v>43252</v>
      </c>
      <c r="B32" s="4">
        <v>14.99</v>
      </c>
      <c r="C32" s="4">
        <v>48.791245000000004</v>
      </c>
      <c r="D32" s="2">
        <v>2718.3701169999999</v>
      </c>
      <c r="E32" s="5">
        <f t="shared" si="1"/>
        <v>9.1769847050254816E-2</v>
      </c>
      <c r="F32" s="5">
        <f t="shared" si="2"/>
        <v>-9.4259102524078875E-2</v>
      </c>
      <c r="G32" s="5">
        <f t="shared" si="3"/>
        <v>4.8424360241865472E-3</v>
      </c>
      <c r="H32" s="5">
        <f t="shared" si="4"/>
        <v>9.1769847050254816E-2</v>
      </c>
      <c r="I32" s="5">
        <f t="shared" si="5"/>
        <v>-9.4259102524078875E-2</v>
      </c>
      <c r="J32" s="5">
        <f t="shared" si="6"/>
        <v>4.8424360241865472E-3</v>
      </c>
      <c r="K32" s="5">
        <f t="shared" si="7"/>
        <v>0</v>
      </c>
      <c r="L32" s="5">
        <f t="shared" si="8"/>
        <v>0</v>
      </c>
      <c r="M32" s="5">
        <f t="shared" si="9"/>
        <v>0</v>
      </c>
    </row>
    <row r="33" spans="1:13" x14ac:dyDescent="0.25">
      <c r="A33" s="3">
        <v>43282</v>
      </c>
      <c r="B33" s="4">
        <v>18.329999999999998</v>
      </c>
      <c r="C33" s="4">
        <v>47.210999000000001</v>
      </c>
      <c r="D33" s="2">
        <v>2816.290039</v>
      </c>
      <c r="E33" s="5">
        <f t="shared" si="1"/>
        <v>0.22281521014009331</v>
      </c>
      <c r="F33" s="5">
        <f t="shared" si="2"/>
        <v>-3.2387900739159314E-2</v>
      </c>
      <c r="G33" s="5">
        <f t="shared" si="3"/>
        <v>3.6021556221367268E-2</v>
      </c>
      <c r="H33" s="5">
        <f t="shared" si="4"/>
        <v>0.22281521014009331</v>
      </c>
      <c r="I33" s="5">
        <f t="shared" si="5"/>
        <v>-3.2387900739159314E-2</v>
      </c>
      <c r="J33" s="5">
        <f t="shared" si="6"/>
        <v>3.6021556221367268E-2</v>
      </c>
      <c r="K33" s="5">
        <f t="shared" si="7"/>
        <v>0</v>
      </c>
      <c r="L33" s="5">
        <f t="shared" si="8"/>
        <v>0</v>
      </c>
      <c r="M33" s="5">
        <f t="shared" si="9"/>
        <v>0</v>
      </c>
    </row>
    <row r="34" spans="1:13" x14ac:dyDescent="0.25">
      <c r="A34" s="3">
        <v>43313</v>
      </c>
      <c r="B34" s="4">
        <v>25.17</v>
      </c>
      <c r="C34" s="4">
        <v>47.534900999999998</v>
      </c>
      <c r="D34" s="2">
        <v>2901.5200199999999</v>
      </c>
      <c r="E34" s="5">
        <f t="shared" si="1"/>
        <v>0.37315875613747984</v>
      </c>
      <c r="F34" s="5">
        <f t="shared" si="2"/>
        <v>6.8607317544795432E-3</v>
      </c>
      <c r="G34" s="5">
        <f t="shared" si="3"/>
        <v>3.0263211466054596E-2</v>
      </c>
      <c r="H34" s="5">
        <f t="shared" si="4"/>
        <v>0.37315875613747984</v>
      </c>
      <c r="I34" s="5">
        <f t="shared" si="5"/>
        <v>6.8607317544795432E-3</v>
      </c>
      <c r="J34" s="5">
        <f t="shared" si="6"/>
        <v>3.0263211466054596E-2</v>
      </c>
      <c r="K34" s="5">
        <f t="shared" si="7"/>
        <v>0</v>
      </c>
      <c r="L34" s="5">
        <f t="shared" si="8"/>
        <v>0</v>
      </c>
      <c r="M34" s="5">
        <f t="shared" si="9"/>
        <v>0</v>
      </c>
    </row>
    <row r="35" spans="1:13" x14ac:dyDescent="0.25">
      <c r="A35" s="3">
        <v>43344</v>
      </c>
      <c r="B35" s="4">
        <v>30.889999</v>
      </c>
      <c r="C35" s="4">
        <v>46.698250000000002</v>
      </c>
      <c r="D35" s="2">
        <v>2913.9799800000001</v>
      </c>
      <c r="E35" s="5">
        <f t="shared" si="1"/>
        <v>0.22725462852602285</v>
      </c>
      <c r="F35" s="5">
        <f t="shared" si="2"/>
        <v>-1.7600772956274713E-2</v>
      </c>
      <c r="G35" s="5">
        <f t="shared" si="3"/>
        <v>4.2942871026614426E-3</v>
      </c>
      <c r="H35" s="5">
        <f t="shared" si="4"/>
        <v>0.22725462852602285</v>
      </c>
      <c r="I35" s="5">
        <f t="shared" si="5"/>
        <v>-1.7600772956274713E-2</v>
      </c>
      <c r="J35" s="5">
        <f t="shared" si="6"/>
        <v>4.2942871026614426E-3</v>
      </c>
      <c r="K35" s="5">
        <f t="shared" si="7"/>
        <v>0</v>
      </c>
      <c r="L35" s="5">
        <f t="shared" si="8"/>
        <v>0</v>
      </c>
      <c r="M35" s="5">
        <f t="shared" si="9"/>
        <v>0</v>
      </c>
    </row>
    <row r="36" spans="1:13" x14ac:dyDescent="0.25">
      <c r="A36" s="3">
        <v>43374</v>
      </c>
      <c r="B36" s="4">
        <v>18.209999</v>
      </c>
      <c r="C36" s="4">
        <v>46.293380999999997</v>
      </c>
      <c r="D36" s="2">
        <v>2711.73999</v>
      </c>
      <c r="E36" s="5">
        <f t="shared" si="1"/>
        <v>-0.41048884462573143</v>
      </c>
      <c r="F36" s="5">
        <f t="shared" si="2"/>
        <v>-8.6698966235352337E-3</v>
      </c>
      <c r="G36" s="5">
        <f t="shared" si="3"/>
        <v>-6.9403356024429486E-2</v>
      </c>
      <c r="H36" s="5">
        <f t="shared" si="4"/>
        <v>0</v>
      </c>
      <c r="I36" s="5">
        <f t="shared" si="5"/>
        <v>0</v>
      </c>
      <c r="J36" s="5">
        <f t="shared" si="6"/>
        <v>0</v>
      </c>
      <c r="K36" s="5">
        <f t="shared" si="7"/>
        <v>-0.41048884462573143</v>
      </c>
      <c r="L36" s="5">
        <f t="shared" si="8"/>
        <v>-8.6698966235352337E-3</v>
      </c>
      <c r="M36" s="5">
        <f t="shared" si="9"/>
        <v>-6.9403356024429486E-2</v>
      </c>
    </row>
    <row r="37" spans="1:13" x14ac:dyDescent="0.25">
      <c r="A37" s="3">
        <v>43405</v>
      </c>
      <c r="B37" s="4">
        <v>21.299999</v>
      </c>
      <c r="C37" s="4">
        <v>48.692974</v>
      </c>
      <c r="D37" s="2">
        <v>2760.169922</v>
      </c>
      <c r="E37" s="5">
        <f t="shared" si="1"/>
        <v>0.16968699449132307</v>
      </c>
      <c r="F37" s="5">
        <f t="shared" si="2"/>
        <v>5.1834472837488432E-2</v>
      </c>
      <c r="G37" s="5">
        <f t="shared" si="3"/>
        <v>1.7859356788848979E-2</v>
      </c>
      <c r="H37" s="5">
        <f t="shared" si="4"/>
        <v>0.16968699449132307</v>
      </c>
      <c r="I37" s="5">
        <f t="shared" si="5"/>
        <v>5.1834472837488432E-2</v>
      </c>
      <c r="J37" s="5">
        <f t="shared" si="6"/>
        <v>1.7859356788848979E-2</v>
      </c>
      <c r="K37" s="5">
        <f t="shared" si="7"/>
        <v>0</v>
      </c>
      <c r="L37" s="5">
        <f t="shared" si="8"/>
        <v>0</v>
      </c>
      <c r="M37" s="5">
        <f t="shared" si="9"/>
        <v>0</v>
      </c>
    </row>
    <row r="38" spans="1:13" x14ac:dyDescent="0.25">
      <c r="A38" s="3">
        <v>43435</v>
      </c>
      <c r="B38" s="4">
        <v>18.459999</v>
      </c>
      <c r="C38" s="4">
        <v>46.634402999999999</v>
      </c>
      <c r="D38" s="2">
        <v>2506.8500979999999</v>
      </c>
      <c r="E38" s="5">
        <f t="shared" si="1"/>
        <v>-0.13333333959311455</v>
      </c>
      <c r="F38" s="5">
        <f t="shared" si="2"/>
        <v>-4.2276551027669806E-2</v>
      </c>
      <c r="G38" s="5">
        <f t="shared" si="3"/>
        <v>-9.1776894596563907E-2</v>
      </c>
      <c r="H38" s="5">
        <f t="shared" si="4"/>
        <v>0</v>
      </c>
      <c r="I38" s="5">
        <f t="shared" si="5"/>
        <v>0</v>
      </c>
      <c r="J38" s="5">
        <f t="shared" si="6"/>
        <v>0</v>
      </c>
      <c r="K38" s="5">
        <f t="shared" si="7"/>
        <v>-0.13333333959311455</v>
      </c>
      <c r="L38" s="5">
        <f t="shared" si="8"/>
        <v>-4.2276551027669806E-2</v>
      </c>
      <c r="M38" s="5">
        <f t="shared" si="9"/>
        <v>-9.1776894596563907E-2</v>
      </c>
    </row>
  </sheetData>
  <mergeCells count="8">
    <mergeCell ref="P11:S11"/>
    <mergeCell ref="U1:AA4"/>
    <mergeCell ref="B1:D1"/>
    <mergeCell ref="E1:G1"/>
    <mergeCell ref="H1:J1"/>
    <mergeCell ref="K1:M1"/>
    <mergeCell ref="P1:S1"/>
    <mergeCell ref="P6:S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2019-11-22T05:02:30Z</dcterms:created>
  <dcterms:modified xsi:type="dcterms:W3CDTF">2019-11-22T05:31:49Z</dcterms:modified>
</cp:coreProperties>
</file>