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F5A8434E-5C06-42CA-BAE5-9BF5A9D745F0}" xr6:coauthVersionLast="45" xr6:coauthVersionMax="45" xr10:uidLastSave="{00000000-0000-0000-0000-000000000000}"/>
  <bookViews>
    <workbookView xWindow="-28920" yWindow="-120" windowWidth="29040" windowHeight="15840" activeTab="1" xr2:uid="{9BAB9964-7982-4CD9-B003-5862FF44C37A}"/>
  </bookViews>
  <sheets>
    <sheet name="Data" sheetId="2" r:id="rId1"/>
    <sheet name="Type Errors" sheetId="1" r:id="rId2"/>
    <sheet name="Decision Matri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4" i="1"/>
  <c r="L7" i="1" s="1"/>
  <c r="L3" i="1"/>
  <c r="L6" i="1"/>
  <c r="L8" i="1" l="1"/>
  <c r="L10" i="1"/>
  <c r="I21" i="1"/>
  <c r="K12" i="1"/>
  <c r="K11" i="1"/>
  <c r="K10" i="1"/>
  <c r="K9" i="1"/>
  <c r="K3" i="1"/>
  <c r="K7" i="1"/>
  <c r="K6" i="1"/>
  <c r="K4" i="1"/>
  <c r="L11" i="1" l="1"/>
  <c r="L12" i="1" s="1"/>
  <c r="K8" i="1"/>
</calcChain>
</file>

<file path=xl/sharedStrings.xml><?xml version="1.0" encoding="utf-8"?>
<sst xmlns="http://schemas.openxmlformats.org/spreadsheetml/2006/main" count="89" uniqueCount="66">
  <si>
    <t>Date</t>
  </si>
  <si>
    <t>Open</t>
  </si>
  <si>
    <t>High</t>
  </si>
  <si>
    <t>Low</t>
  </si>
  <si>
    <t>Close</t>
  </si>
  <si>
    <t>Adj Close</t>
  </si>
  <si>
    <t>Volume</t>
  </si>
  <si>
    <t>Power - Normal Distribution (What if analysis)</t>
  </si>
  <si>
    <t>Hypothetic mean</t>
  </si>
  <si>
    <t>Standard Deviation</t>
  </si>
  <si>
    <t>Alpha</t>
  </si>
  <si>
    <t>Sample Size</t>
  </si>
  <si>
    <t>Standard Error</t>
  </si>
  <si>
    <t>Right critical value</t>
  </si>
  <si>
    <t>Effect Size</t>
  </si>
  <si>
    <t>Actual mean</t>
  </si>
  <si>
    <t>Beta</t>
  </si>
  <si>
    <t>Power</t>
  </si>
  <si>
    <r>
      <t xml:space="preserve">The stock price mean is 132.59 , and so takes a sample of 60 and uses a one tail test with </t>
    </r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 = .05.</t>
    </r>
  </si>
  <si>
    <t>Suppose the stock price are being follows a normal distribution with standard deviation 49.94.</t>
  </si>
  <si>
    <r>
      <t>(i.e.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> ≤ 132.59).</t>
    </r>
  </si>
  <si>
    <t>x is the value of stock price</t>
  </si>
  <si>
    <r>
      <t xml:space="preserve">The null hypothesis is rejected provided the sample mean is greater than the critical value of </t>
    </r>
    <r>
      <rPr>
        <i/>
        <sz val="11"/>
        <color theme="1"/>
        <rFont val="Calibri"/>
        <family val="2"/>
        <scheme val="minor"/>
      </rPr>
      <t>x</t>
    </r>
  </si>
  <si>
    <t>the null hypothesis is not rejected even though it is false (type II error)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</si>
  <si>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True</t>
    </r>
  </si>
  <si>
    <r>
      <t>H</t>
    </r>
    <r>
      <rPr>
        <vertAlign val="subscript"/>
        <sz val="11"/>
        <color theme="1"/>
        <rFont val="Mathematica1"/>
        <charset val="2"/>
      </rPr>
      <t>a</t>
    </r>
    <r>
      <rPr>
        <sz val="11"/>
        <color theme="1"/>
        <rFont val="Calibri"/>
        <family val="2"/>
        <scheme val="minor"/>
      </rPr>
      <t>: True</t>
    </r>
  </si>
  <si>
    <r>
      <t xml:space="preserve">Type I Error
False Positive
</t>
    </r>
    <r>
      <rPr>
        <sz val="11"/>
        <color theme="1"/>
        <rFont val="Mathematica1"/>
        <charset val="2"/>
      </rPr>
      <t>a</t>
    </r>
  </si>
  <si>
    <r>
      <t xml:space="preserve">Type II Error
False Negative
</t>
    </r>
    <r>
      <rPr>
        <sz val="11"/>
        <color theme="1"/>
        <rFont val="Mathematica1"/>
        <charset val="2"/>
      </rPr>
      <t>b</t>
    </r>
  </si>
  <si>
    <t>Negative</t>
  </si>
  <si>
    <t>Positive</t>
  </si>
  <si>
    <r>
      <t>Reject H</t>
    </r>
    <r>
      <rPr>
        <vertAlign val="subscript"/>
        <sz val="11"/>
        <color rgb="FFFF0000"/>
        <rFont val="Calibri"/>
        <family val="2"/>
        <scheme val="minor"/>
      </rPr>
      <t>0</t>
    </r>
  </si>
  <si>
    <r>
      <t>Accept H</t>
    </r>
    <r>
      <rPr>
        <vertAlign val="subscript"/>
        <sz val="11"/>
        <color rgb="FF00B050"/>
        <rFont val="Mathematica1"/>
        <charset val="2"/>
      </rPr>
      <t>a</t>
    </r>
  </si>
  <si>
    <r>
      <t>Correct Decision
True Negative
(1-</t>
    </r>
    <r>
      <rPr>
        <b/>
        <sz val="11"/>
        <color theme="1"/>
        <rFont val="Mathematica1"/>
        <charset val="2"/>
      </rPr>
      <t>a</t>
    </r>
    <r>
      <rPr>
        <b/>
        <sz val="11"/>
        <color theme="1"/>
        <rFont val="Calibri"/>
        <family val="2"/>
      </rPr>
      <t>)</t>
    </r>
  </si>
  <si>
    <r>
      <t>Correct Decision
True Positive
(1-</t>
    </r>
    <r>
      <rPr>
        <b/>
        <sz val="11"/>
        <color theme="1"/>
        <rFont val="Mathematica1"/>
        <charset val="2"/>
      </rPr>
      <t>b</t>
    </r>
    <r>
      <rPr>
        <b/>
        <sz val="11"/>
        <color theme="1"/>
        <rFont val="Calibri"/>
        <family val="2"/>
      </rPr>
      <t>)</t>
    </r>
  </si>
  <si>
    <t>ACTUAL</t>
  </si>
  <si>
    <t>DECISION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</si>
  <si>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Null Hypothesis</t>
    </r>
  </si>
  <si>
    <r>
      <t>H</t>
    </r>
    <r>
      <rPr>
        <vertAlign val="subscript"/>
        <sz val="11"/>
        <color theme="1"/>
        <rFont val="Mathematica1"/>
        <charset val="2"/>
      </rPr>
      <t>a</t>
    </r>
    <r>
      <rPr>
        <sz val="11"/>
        <color theme="1"/>
        <rFont val="Calibri"/>
        <family val="2"/>
        <scheme val="minor"/>
      </rPr>
      <t>: Alternative Hypothesis</t>
    </r>
  </si>
  <si>
    <t>Sensitivity</t>
  </si>
  <si>
    <t>Specificity</t>
  </si>
  <si>
    <t>Positive Predictive Value</t>
  </si>
  <si>
    <t>Negative Predictive Value</t>
  </si>
  <si>
    <t>Prevalence</t>
  </si>
  <si>
    <t>Accuracy</t>
  </si>
  <si>
    <t>True Positive / (True Positive + False Negative)</t>
  </si>
  <si>
    <t>True Negative / (True Negative + False Positive)</t>
  </si>
  <si>
    <t>True Positive / (True Positive + False Positive)</t>
  </si>
  <si>
    <t>True Negative / (True Negative + False Negative)</t>
  </si>
  <si>
    <t>(True Positive + True Negative) / Grand Total</t>
  </si>
  <si>
    <t>Total # of with/ Grand Total</t>
  </si>
  <si>
    <t>Total Positive</t>
  </si>
  <si>
    <t>Total Negative</t>
  </si>
  <si>
    <t>Grand Total</t>
  </si>
  <si>
    <t>Total without</t>
  </si>
  <si>
    <t>Total with</t>
  </si>
  <si>
    <t>Lowering α decreases the probability of a Type I error, increases the probability of a Type II error, and decreases power.</t>
  </si>
  <si>
    <t>PREDICTED</t>
  </si>
  <si>
    <r>
      <t xml:space="preserve">Type I Error
False Positive
</t>
    </r>
    <r>
      <rPr>
        <sz val="11"/>
        <color rgb="FFFF0000"/>
        <rFont val="Calibri"/>
        <family val="2"/>
        <scheme val="minor"/>
      </rPr>
      <t>reject a true null hypothesis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Mathematica1"/>
        <charset val="2"/>
      </rPr>
      <t>a</t>
    </r>
  </si>
  <si>
    <r>
      <t xml:space="preserve">Type II Error
False Negative
</t>
    </r>
    <r>
      <rPr>
        <sz val="11"/>
        <color rgb="FFFF0000"/>
        <rFont val="Calibri"/>
        <family val="2"/>
        <scheme val="minor"/>
      </rPr>
      <t>accept a false null hypothesis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Mathematica1"/>
        <charset val="2"/>
      </rPr>
      <t>b</t>
    </r>
  </si>
  <si>
    <t>Measure</t>
  </si>
  <si>
    <r>
      <t xml:space="preserve">Negative Predictive Value (NPV)
</t>
    </r>
    <r>
      <rPr>
        <b/>
        <sz val="11"/>
        <color theme="1"/>
        <rFont val="Calibri"/>
        <family val="2"/>
        <scheme val="minor"/>
      </rPr>
      <t>TN/(FN+TN)</t>
    </r>
  </si>
  <si>
    <r>
      <t xml:space="preserve">Positive Predictive Value (PPV)
</t>
    </r>
    <r>
      <rPr>
        <b/>
        <sz val="11"/>
        <color theme="1"/>
        <rFont val="Calibri"/>
        <family val="2"/>
        <scheme val="minor"/>
      </rPr>
      <t>TP/(TP+FP)</t>
    </r>
  </si>
  <si>
    <r>
      <t xml:space="preserve">Sensitivity
</t>
    </r>
    <r>
      <rPr>
        <b/>
        <sz val="11"/>
        <color theme="1"/>
        <rFont val="Calibri"/>
        <family val="2"/>
        <scheme val="minor"/>
      </rPr>
      <t>TP/(TP+FN)</t>
    </r>
  </si>
  <si>
    <r>
      <t xml:space="preserve">Sensitivity
</t>
    </r>
    <r>
      <rPr>
        <b/>
        <sz val="11"/>
        <color theme="1"/>
        <rFont val="Calibri"/>
        <family val="2"/>
        <scheme val="minor"/>
      </rPr>
      <t>TN/(FP+TN)</t>
    </r>
  </si>
  <si>
    <r>
      <t xml:space="preserve">Accuracy
TP + TN / (TP+FP+FN+TN)
</t>
    </r>
    <r>
      <rPr>
        <b/>
        <sz val="11"/>
        <color theme="1"/>
        <rFont val="Calibri"/>
        <family val="2"/>
        <scheme val="minor"/>
      </rPr>
      <t>TN/(FP+TN)</t>
    </r>
  </si>
  <si>
    <t>If the significance level was lowered to alpha=α=0.01, the probability of a Type II error would increase and the power of the test would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</si>
</sst>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Mathematica1"/>
      <charset val="2"/>
    </font>
    <font>
      <vertAlign val="subscript"/>
      <sz val="11"/>
      <color theme="1"/>
      <name val="Mathematica1"/>
      <charset val="2"/>
    </font>
    <font>
      <vertAlign val="subscript"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rgb="FF00B050"/>
      <name val="Mathematica1"/>
      <charset val="2"/>
    </font>
    <font>
      <b/>
      <sz val="11"/>
      <color theme="1"/>
      <name val="Mathematica1"/>
      <charset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/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textRotation="90" readingOrder="2"/>
    </xf>
    <xf numFmtId="0" fontId="0" fillId="0" borderId="5" xfId="0" applyBorder="1" applyAlignment="1">
      <alignment horizontal="center" vertical="center" textRotation="90" readingOrder="2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FCEC-DDD3-49A6-B4E9-969519B30F90}">
  <dimension ref="A1:G61"/>
  <sheetViews>
    <sheetView workbookViewId="0">
      <selection activeCell="M16" sqref="M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</row>
    <row r="3" spans="1:7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</row>
    <row r="4" spans="1:7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</row>
    <row r="5" spans="1:7" x14ac:dyDescent="0.25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</row>
    <row r="6" spans="1:7" x14ac:dyDescent="0.25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</row>
    <row r="7" spans="1:7" x14ac:dyDescent="0.25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</row>
    <row r="8" spans="1:7" x14ac:dyDescent="0.25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</row>
    <row r="9" spans="1:7" x14ac:dyDescent="0.25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</row>
    <row r="10" spans="1:7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</row>
    <row r="11" spans="1:7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</row>
    <row r="12" spans="1:7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</row>
    <row r="13" spans="1:7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</row>
    <row r="14" spans="1:7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</row>
    <row r="15" spans="1:7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</row>
    <row r="16" spans="1:7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</row>
    <row r="17" spans="1:7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</row>
    <row r="18" spans="1:7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</row>
    <row r="19" spans="1:7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</row>
    <row r="20" spans="1:7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</row>
    <row r="21" spans="1:7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</row>
    <row r="22" spans="1:7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</row>
    <row r="23" spans="1:7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</row>
    <row r="24" spans="1:7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</row>
    <row r="25" spans="1:7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</row>
    <row r="26" spans="1:7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</row>
    <row r="27" spans="1:7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</row>
    <row r="28" spans="1:7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</row>
    <row r="29" spans="1:7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</row>
    <row r="30" spans="1:7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</row>
    <row r="31" spans="1:7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</row>
    <row r="32" spans="1:7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</row>
    <row r="33" spans="1:7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</row>
    <row r="34" spans="1:7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</row>
    <row r="35" spans="1:7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</row>
    <row r="36" spans="1:7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</row>
    <row r="37" spans="1:7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</row>
    <row r="38" spans="1:7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</row>
    <row r="39" spans="1:7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</row>
    <row r="40" spans="1:7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</row>
    <row r="41" spans="1:7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</row>
    <row r="42" spans="1:7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</row>
    <row r="43" spans="1:7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</row>
    <row r="44" spans="1:7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</row>
    <row r="45" spans="1:7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</row>
    <row r="46" spans="1:7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</row>
    <row r="47" spans="1:7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</row>
    <row r="48" spans="1:7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</row>
    <row r="49" spans="1:7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</row>
    <row r="50" spans="1:7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</row>
    <row r="51" spans="1:7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</row>
    <row r="52" spans="1:7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</row>
    <row r="53" spans="1:7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</row>
    <row r="54" spans="1:7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</row>
    <row r="55" spans="1:7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</row>
    <row r="56" spans="1:7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</row>
    <row r="57" spans="1:7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</row>
    <row r="58" spans="1:7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</row>
    <row r="59" spans="1:7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</row>
    <row r="60" spans="1:7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</row>
    <row r="61" spans="1:7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F828-690E-45E5-9294-ADDF783839E5}">
  <dimension ref="A1:V61"/>
  <sheetViews>
    <sheetView tabSelected="1" workbookViewId="0">
      <selection activeCell="T12" sqref="T12"/>
    </sheetView>
  </sheetViews>
  <sheetFormatPr defaultRowHeight="15" x14ac:dyDescent="0.25"/>
  <cols>
    <col min="1" max="1" width="9.85546875" customWidth="1"/>
    <col min="12" max="12" width="12.5703125" bestFit="1" customWidth="1"/>
    <col min="20" max="20" width="15.5703125" bestFit="1" customWidth="1"/>
    <col min="21" max="21" width="24.42578125" bestFit="1" customWidth="1"/>
    <col min="22" max="22" width="45" bestFit="1" customWidth="1"/>
  </cols>
  <sheetData>
    <row r="1" spans="1:2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T1" s="21" t="s">
        <v>34</v>
      </c>
      <c r="U1" s="22"/>
    </row>
    <row r="2" spans="1:22" ht="15.75" thickBot="1" x14ac:dyDescent="0.3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  <c r="T2" s="11" t="s">
        <v>28</v>
      </c>
      <c r="U2" s="12" t="s">
        <v>29</v>
      </c>
    </row>
    <row r="3" spans="1:22" ht="18.75" thickBot="1" x14ac:dyDescent="0.4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  <c r="I3" t="s">
        <v>8</v>
      </c>
      <c r="K3" s="2">
        <f>AVERAGE(F2:F61)</f>
        <v>132.58566621666674</v>
      </c>
      <c r="L3" s="2">
        <f>AVERAGE(F2:F61)</f>
        <v>132.58566621666674</v>
      </c>
      <c r="T3" s="9" t="s">
        <v>24</v>
      </c>
      <c r="U3" s="10" t="s">
        <v>25</v>
      </c>
    </row>
    <row r="4" spans="1:22" ht="45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  <c r="I4" t="s">
        <v>9</v>
      </c>
      <c r="K4" s="2">
        <f>_xlfn.STDEV.S(F2:F61)</f>
        <v>46.939027495699307</v>
      </c>
      <c r="L4" s="2">
        <f>_xlfn.STDEV.S(F2:F61)</f>
        <v>46.939027495699307</v>
      </c>
      <c r="Q4" s="23" t="s">
        <v>35</v>
      </c>
      <c r="R4" s="5" t="s">
        <v>29</v>
      </c>
      <c r="S4" s="7" t="s">
        <v>30</v>
      </c>
      <c r="T4" s="4" t="s">
        <v>26</v>
      </c>
      <c r="U4" s="15" t="s">
        <v>33</v>
      </c>
      <c r="V4" s="19" t="s">
        <v>50</v>
      </c>
    </row>
    <row r="5" spans="1:22" ht="45.75" thickBot="1" x14ac:dyDescent="0.3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  <c r="I5" t="s">
        <v>10</v>
      </c>
      <c r="K5">
        <v>0.05</v>
      </c>
      <c r="L5">
        <v>0.01</v>
      </c>
      <c r="Q5" s="24"/>
      <c r="R5" s="6" t="s">
        <v>28</v>
      </c>
      <c r="S5" s="8" t="s">
        <v>31</v>
      </c>
      <c r="T5" s="14" t="s">
        <v>32</v>
      </c>
      <c r="U5" s="16" t="s">
        <v>27</v>
      </c>
      <c r="V5" s="20" t="s">
        <v>51</v>
      </c>
    </row>
    <row r="6" spans="1:22" ht="15.75" thickBot="1" x14ac:dyDescent="0.3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  <c r="I6" t="s">
        <v>11</v>
      </c>
      <c r="K6">
        <f>COUNT(F2:F61)</f>
        <v>60</v>
      </c>
      <c r="L6">
        <f>COUNT(G2:G61)</f>
        <v>60</v>
      </c>
      <c r="T6" s="17" t="s">
        <v>53</v>
      </c>
      <c r="U6" s="18" t="s">
        <v>54</v>
      </c>
      <c r="V6" s="13" t="s">
        <v>52</v>
      </c>
    </row>
    <row r="7" spans="1:22" ht="15.75" thickBot="1" x14ac:dyDescent="0.3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  <c r="I7" t="s">
        <v>12</v>
      </c>
      <c r="K7">
        <f>K4/SQRT(K6)</f>
        <v>6.0598023926005151</v>
      </c>
      <c r="L7">
        <f>L4/SQRT(L6)</f>
        <v>6.0598023926005151</v>
      </c>
    </row>
    <row r="8" spans="1:22" ht="18.75" thickBot="1" x14ac:dyDescent="0.4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  <c r="I8" t="s">
        <v>13</v>
      </c>
      <c r="K8">
        <f>NORMINV(1-K5,K3,K7)</f>
        <v>142.5531541607449</v>
      </c>
      <c r="L8">
        <f>NORMINV(1-L5,L3,L7)</f>
        <v>146.68287462980055</v>
      </c>
      <c r="R8" s="25" t="s">
        <v>36</v>
      </c>
      <c r="S8" s="26"/>
      <c r="T8" s="25" t="s">
        <v>37</v>
      </c>
      <c r="U8" s="26"/>
    </row>
    <row r="9" spans="1:22" x14ac:dyDescent="0.25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  <c r="I9" t="s">
        <v>14</v>
      </c>
      <c r="K9" s="2">
        <f>ABS((K3-AVERAGE(B2:B61)))/K4</f>
        <v>3.339296388583448E-2</v>
      </c>
      <c r="L9" s="2">
        <f>ABS((L3-AVERAGE(B2:B61)))/L4</f>
        <v>3.339296388583448E-2</v>
      </c>
    </row>
    <row r="10" spans="1:22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  <c r="I10" t="s">
        <v>15</v>
      </c>
      <c r="K10">
        <f>K3+K9*K4</f>
        <v>134.15309946666682</v>
      </c>
      <c r="L10">
        <f>L3+L9*L4</f>
        <v>134.15309946666682</v>
      </c>
      <c r="U10" t="s">
        <v>38</v>
      </c>
      <c r="V10" t="s">
        <v>44</v>
      </c>
    </row>
    <row r="11" spans="1:22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  <c r="I11" t="s">
        <v>16</v>
      </c>
      <c r="K11">
        <f>NORMDIST(K8,K10,K6,TRUE)</f>
        <v>0.55567036492239608</v>
      </c>
      <c r="L11">
        <f>NORMDIST(L8,L10,L6,TRUE)</f>
        <v>0.58270936291471165</v>
      </c>
      <c r="U11" t="s">
        <v>39</v>
      </c>
      <c r="V11" t="s">
        <v>45</v>
      </c>
    </row>
    <row r="12" spans="1:22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  <c r="I12" t="s">
        <v>17</v>
      </c>
      <c r="K12">
        <f>1-K11</f>
        <v>0.44432963507760392</v>
      </c>
      <c r="L12">
        <f>1-L11</f>
        <v>0.41729063708528835</v>
      </c>
      <c r="U12" t="s">
        <v>40</v>
      </c>
      <c r="V12" t="s">
        <v>46</v>
      </c>
    </row>
    <row r="13" spans="1:22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  <c r="U13" t="s">
        <v>41</v>
      </c>
      <c r="V13" t="s">
        <v>47</v>
      </c>
    </row>
    <row r="14" spans="1:22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  <c r="I14" t="s">
        <v>19</v>
      </c>
      <c r="U14" t="s">
        <v>42</v>
      </c>
      <c r="V14" t="s">
        <v>49</v>
      </c>
    </row>
    <row r="15" spans="1:22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  <c r="I15" t="s">
        <v>18</v>
      </c>
      <c r="U15" t="s">
        <v>43</v>
      </c>
      <c r="V15" t="s">
        <v>48</v>
      </c>
    </row>
    <row r="16" spans="1:22" ht="18" x14ac:dyDescent="0.3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  <c r="I16" t="s">
        <v>20</v>
      </c>
    </row>
    <row r="17" spans="1:10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</row>
    <row r="18" spans="1:10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  <c r="I18" t="s">
        <v>21</v>
      </c>
    </row>
    <row r="19" spans="1:10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  <c r="I19" t="s">
        <v>22</v>
      </c>
    </row>
    <row r="20" spans="1:10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</row>
    <row r="21" spans="1:10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  <c r="I21" s="3">
        <f>K12</f>
        <v>0.44432963507760392</v>
      </c>
      <c r="J21" t="s">
        <v>23</v>
      </c>
    </row>
    <row r="22" spans="1:10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  <c r="I22" s="3"/>
    </row>
    <row r="23" spans="1:10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</row>
    <row r="24" spans="1:10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  <c r="I24" t="s">
        <v>65</v>
      </c>
    </row>
    <row r="25" spans="1:10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  <c r="I25" t="s">
        <v>55</v>
      </c>
    </row>
    <row r="26" spans="1:10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</row>
    <row r="27" spans="1:10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</row>
    <row r="28" spans="1:10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</row>
    <row r="29" spans="1:10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</row>
    <row r="30" spans="1:10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</row>
    <row r="31" spans="1:10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</row>
    <row r="32" spans="1:10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</row>
    <row r="33" spans="1:7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</row>
    <row r="34" spans="1:7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</row>
    <row r="35" spans="1:7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</row>
    <row r="36" spans="1:7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</row>
    <row r="37" spans="1:7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</row>
    <row r="38" spans="1:7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</row>
    <row r="39" spans="1:7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</row>
    <row r="40" spans="1:7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</row>
    <row r="41" spans="1:7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</row>
    <row r="42" spans="1:7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</row>
    <row r="43" spans="1:7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</row>
    <row r="44" spans="1:7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</row>
    <row r="45" spans="1:7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</row>
    <row r="46" spans="1:7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</row>
    <row r="47" spans="1:7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</row>
    <row r="48" spans="1:7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</row>
    <row r="49" spans="1:7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</row>
    <row r="50" spans="1:7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</row>
    <row r="51" spans="1:7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</row>
    <row r="52" spans="1:7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</row>
    <row r="53" spans="1:7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</row>
    <row r="54" spans="1:7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</row>
    <row r="55" spans="1:7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</row>
    <row r="56" spans="1:7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</row>
    <row r="57" spans="1:7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</row>
    <row r="58" spans="1:7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</row>
    <row r="59" spans="1:7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</row>
    <row r="60" spans="1:7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</row>
    <row r="61" spans="1:7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</row>
  </sheetData>
  <mergeCells count="4">
    <mergeCell ref="T1:U1"/>
    <mergeCell ref="Q4:Q5"/>
    <mergeCell ref="T8:U8"/>
    <mergeCell ref="R8:S8"/>
  </mergeCells>
  <conditionalFormatting sqref="F2:F61">
    <cfRule type="cellIs" dxfId="1" priority="1" operator="greaterThan">
      <formula>135.5350035</formula>
    </cfRule>
    <cfRule type="cellIs" dxfId="0" priority="2" operator="lessThan">
      <formula>135.5350035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676-737A-41F9-9C1C-B2EADF61A03B}">
  <dimension ref="H3:T12"/>
  <sheetViews>
    <sheetView workbookViewId="0">
      <selection activeCell="N8" sqref="N8"/>
    </sheetView>
  </sheetViews>
  <sheetFormatPr defaultRowHeight="15" x14ac:dyDescent="0.25"/>
  <cols>
    <col min="10" max="10" width="12.5703125" customWidth="1"/>
    <col min="11" max="11" width="19.28515625" customWidth="1"/>
    <col min="12" max="12" width="21.140625" customWidth="1"/>
    <col min="13" max="13" width="15.7109375" customWidth="1"/>
    <col min="14" max="14" width="23.85546875" customWidth="1"/>
  </cols>
  <sheetData>
    <row r="3" spans="8:20" ht="15.75" thickBot="1" x14ac:dyDescent="0.3"/>
    <row r="4" spans="8:20" ht="15.75" thickBot="1" x14ac:dyDescent="0.3">
      <c r="K4" s="21" t="s">
        <v>34</v>
      </c>
      <c r="L4" s="22"/>
    </row>
    <row r="5" spans="8:20" ht="15.75" thickBot="1" x14ac:dyDescent="0.3">
      <c r="K5" s="11" t="s">
        <v>29</v>
      </c>
      <c r="L5" s="12" t="s">
        <v>28</v>
      </c>
      <c r="O5" s="27"/>
      <c r="P5" s="27"/>
      <c r="Q5" s="27"/>
      <c r="R5" s="27"/>
      <c r="S5" s="27"/>
      <c r="T5" s="27"/>
    </row>
    <row r="6" spans="8:20" ht="18.75" thickBot="1" x14ac:dyDescent="0.3">
      <c r="K6" s="43" t="s">
        <v>31</v>
      </c>
      <c r="L6" s="44" t="s">
        <v>30</v>
      </c>
      <c r="M6" s="42" t="s">
        <v>59</v>
      </c>
      <c r="O6" s="27"/>
      <c r="P6" s="27"/>
      <c r="Q6" s="27"/>
      <c r="R6" s="27"/>
      <c r="S6" s="27"/>
      <c r="T6" s="27"/>
    </row>
    <row r="7" spans="8:20" ht="74.25" x14ac:dyDescent="0.25">
      <c r="H7" s="23" t="s">
        <v>56</v>
      </c>
      <c r="I7" s="34" t="s">
        <v>29</v>
      </c>
      <c r="J7" s="35" t="s">
        <v>24</v>
      </c>
      <c r="K7" s="38" t="s">
        <v>33</v>
      </c>
      <c r="L7" s="39" t="s">
        <v>57</v>
      </c>
      <c r="M7" s="33" t="s">
        <v>61</v>
      </c>
      <c r="O7" s="27"/>
      <c r="P7" s="28"/>
      <c r="Q7" s="27"/>
      <c r="R7" s="27"/>
      <c r="S7" s="29"/>
      <c r="T7" s="27"/>
    </row>
    <row r="8" spans="8:20" ht="75" thickBot="1" x14ac:dyDescent="0.3">
      <c r="H8" s="24"/>
      <c r="I8" s="30" t="s">
        <v>28</v>
      </c>
      <c r="J8" s="36" t="s">
        <v>25</v>
      </c>
      <c r="K8" s="40" t="s">
        <v>58</v>
      </c>
      <c r="L8" s="41" t="s">
        <v>32</v>
      </c>
      <c r="M8" s="33" t="s">
        <v>60</v>
      </c>
      <c r="O8" s="27"/>
      <c r="P8" s="27"/>
      <c r="Q8" s="27"/>
      <c r="R8" s="27"/>
      <c r="S8" s="27"/>
      <c r="T8" s="27"/>
    </row>
    <row r="9" spans="8:20" ht="60" x14ac:dyDescent="0.25">
      <c r="J9" s="31" t="s">
        <v>59</v>
      </c>
      <c r="K9" s="37" t="s">
        <v>62</v>
      </c>
      <c r="L9" s="37" t="s">
        <v>63</v>
      </c>
      <c r="M9" s="32" t="s">
        <v>64</v>
      </c>
    </row>
    <row r="11" spans="8:20" ht="15.75" thickBot="1" x14ac:dyDescent="0.3"/>
    <row r="12" spans="8:20" ht="18.75" thickBot="1" x14ac:dyDescent="0.4">
      <c r="I12" s="25" t="s">
        <v>36</v>
      </c>
      <c r="J12" s="26"/>
      <c r="K12" s="25" t="s">
        <v>37</v>
      </c>
      <c r="L12" s="26"/>
    </row>
  </sheetData>
  <mergeCells count="4">
    <mergeCell ref="K4:L4"/>
    <mergeCell ref="H7:H8"/>
    <mergeCell ref="I12:J12"/>
    <mergeCell ref="K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Type Errors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2020-06-14T00:46:37Z</dcterms:created>
  <dcterms:modified xsi:type="dcterms:W3CDTF">2020-06-15T04:43:59Z</dcterms:modified>
</cp:coreProperties>
</file>