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185E6D52-BA82-4A42-9709-180B474B65DE}" xr6:coauthVersionLast="45" xr6:coauthVersionMax="45" xr10:uidLastSave="{00000000-0000-0000-0000-000000000000}"/>
  <bookViews>
    <workbookView xWindow="-120" yWindow="-120" windowWidth="29040" windowHeight="15840" xr2:uid="{CF30B7D8-28D4-45BD-AC12-7B87B863A7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8" i="1" l="1"/>
  <c r="E48" i="1"/>
  <c r="M46" i="1"/>
  <c r="M45" i="1"/>
  <c r="E46" i="1"/>
  <c r="E4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8" i="1"/>
  <c r="N7" i="1"/>
  <c r="O7" i="1" s="1"/>
  <c r="M7" i="1"/>
  <c r="P7" i="1" l="1"/>
  <c r="Q7" i="1" s="1"/>
</calcChain>
</file>

<file path=xl/sharedStrings.xml><?xml version="1.0" encoding="utf-8"?>
<sst xmlns="http://schemas.openxmlformats.org/spreadsheetml/2006/main" count="25" uniqueCount="14">
  <si>
    <t>Date</t>
  </si>
  <si>
    <t>SP500</t>
  </si>
  <si>
    <t>Target Periodical Ivnestment</t>
  </si>
  <si>
    <t>Investment</t>
  </si>
  <si>
    <t># of Shares Brought</t>
  </si>
  <si>
    <t>Actual Periodic Investment</t>
  </si>
  <si>
    <t>Total Shares Owned</t>
  </si>
  <si>
    <t>Market Value</t>
  </si>
  <si>
    <t>Dollar Cost Averaging (DCA)</t>
  </si>
  <si>
    <t>Lump Sum Investing</t>
  </si>
  <si>
    <t>Total Investment</t>
  </si>
  <si>
    <t># of Shares</t>
  </si>
  <si>
    <t>Invested</t>
  </si>
  <si>
    <t>Average Dollar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</si>
</sst>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4" fontId="0" fillId="0" borderId="8" xfId="0" applyNumberFormat="1" applyBorder="1"/>
    <xf numFmtId="2" fontId="0" fillId="0" borderId="0" xfId="0" applyNumberFormat="1" applyBorder="1"/>
    <xf numFmtId="44" fontId="0" fillId="0" borderId="0" xfId="1" applyFont="1" applyBorder="1"/>
    <xf numFmtId="0" fontId="0" fillId="0" borderId="0" xfId="0" applyBorder="1"/>
    <xf numFmtId="44" fontId="0" fillId="0" borderId="12" xfId="1" applyFont="1" applyBorder="1"/>
    <xf numFmtId="14" fontId="0" fillId="0" borderId="5" xfId="0" applyNumberFormat="1" applyBorder="1"/>
    <xf numFmtId="2" fontId="0" fillId="0" borderId="6" xfId="0" applyNumberFormat="1" applyBorder="1"/>
    <xf numFmtId="44" fontId="0" fillId="0" borderId="6" xfId="1" applyFont="1" applyBorder="1"/>
    <xf numFmtId="0" fontId="0" fillId="0" borderId="6" xfId="0" applyBorder="1"/>
    <xf numFmtId="44" fontId="0" fillId="0" borderId="7" xfId="1" applyFont="1" applyBorder="1"/>
    <xf numFmtId="44" fontId="0" fillId="0" borderId="0" xfId="0" applyNumberFormat="1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0" xfId="0" applyNumberFormat="1" applyBorder="1"/>
    <xf numFmtId="0" fontId="0" fillId="0" borderId="6" xfId="0" applyNumberFormat="1" applyBorder="1"/>
    <xf numFmtId="44" fontId="0" fillId="4" borderId="1" xfId="0" applyNumberFormat="1" applyFill="1" applyBorder="1"/>
    <xf numFmtId="44" fontId="4" fillId="5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 Cost Averaging vs Lump Sum Investing</a:t>
            </a:r>
          </a:p>
        </c:rich>
      </c:tx>
      <c:layout>
        <c:manualLayout>
          <c:xMode val="edge"/>
          <c:yMode val="edge"/>
          <c:x val="0.12672222222222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Dollar Cost Averaging (DCA)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Sheet1!$C$7:$C$42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Sheet1!$I$7:$I$42</c:f>
              <c:numCache>
                <c:formatCode>_("$"* #,##0.00_);_("$"* \(#,##0.00\);_("$"* "-"??_);_(@_)</c:formatCode>
                <c:ptCount val="36"/>
                <c:pt idx="0">
                  <c:v>1940.23999</c:v>
                </c:pt>
                <c:pt idx="1">
                  <c:v>3864.4599600000001</c:v>
                </c:pt>
                <c:pt idx="2">
                  <c:v>6179.2199700000001</c:v>
                </c:pt>
                <c:pt idx="3">
                  <c:v>8261.2001959999998</c:v>
                </c:pt>
                <c:pt idx="4">
                  <c:v>10484.749755000001</c:v>
                </c:pt>
                <c:pt idx="5">
                  <c:v>12593.160641999999</c:v>
                </c:pt>
                <c:pt idx="6">
                  <c:v>15215.200686</c:v>
                </c:pt>
                <c:pt idx="7">
                  <c:v>17367.599608</c:v>
                </c:pt>
                <c:pt idx="8">
                  <c:v>19514.430179999999</c:v>
                </c:pt>
                <c:pt idx="9">
                  <c:v>21261.499020000003</c:v>
                </c:pt>
                <c:pt idx="10">
                  <c:v>24186.910648999998</c:v>
                </c:pt>
                <c:pt idx="11">
                  <c:v>26865.960935999999</c:v>
                </c:pt>
                <c:pt idx="12">
                  <c:v>29625.311521</c:v>
                </c:pt>
                <c:pt idx="13">
                  <c:v>33090.958502000001</c:v>
                </c:pt>
                <c:pt idx="14">
                  <c:v>35440.799565000001</c:v>
                </c:pt>
                <c:pt idx="15">
                  <c:v>38147.199216000001</c:v>
                </c:pt>
                <c:pt idx="16">
                  <c:v>41000.600832999997</c:v>
                </c:pt>
                <c:pt idx="17">
                  <c:v>43621.378416</c:v>
                </c:pt>
                <c:pt idx="18">
                  <c:v>46935.700930999999</c:v>
                </c:pt>
                <c:pt idx="19">
                  <c:v>49432.998040000006</c:v>
                </c:pt>
                <c:pt idx="20">
                  <c:v>52906.562247000002</c:v>
                </c:pt>
                <c:pt idx="21">
                  <c:v>56655.720220000003</c:v>
                </c:pt>
                <c:pt idx="22">
                  <c:v>59451.322024000001</c:v>
                </c:pt>
                <c:pt idx="23">
                  <c:v>64166.642567999996</c:v>
                </c:pt>
                <c:pt idx="24">
                  <c:v>67771.441416000001</c:v>
                </c:pt>
                <c:pt idx="25">
                  <c:v>67845.751950000005</c:v>
                </c:pt>
                <c:pt idx="26">
                  <c:v>68662.623041999992</c:v>
                </c:pt>
                <c:pt idx="27">
                  <c:v>71497.351322999995</c:v>
                </c:pt>
                <c:pt idx="28">
                  <c:v>75747.560559999998</c:v>
                </c:pt>
                <c:pt idx="29">
                  <c:v>78832.733393000002</c:v>
                </c:pt>
                <c:pt idx="30">
                  <c:v>81672.411131000001</c:v>
                </c:pt>
                <c:pt idx="31">
                  <c:v>84144.080579999994</c:v>
                </c:pt>
                <c:pt idx="32">
                  <c:v>84505.419420000006</c:v>
                </c:pt>
                <c:pt idx="33">
                  <c:v>81352.199699999997</c:v>
                </c:pt>
                <c:pt idx="34">
                  <c:v>85565.267582</c:v>
                </c:pt>
                <c:pt idx="35">
                  <c:v>80219.203135999996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4-48CD-AA0D-035F1DF722A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Lump Sum 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Sheet1!$C$7:$C$42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Sheet1!$Q$7:$Q$42</c:f>
              <c:numCache>
                <c:formatCode>_("$"* #,##0.00_);_("$"* \(#,##0.00\);_("$"* "-"??_);_(@_)</c:formatCode>
                <c:ptCount val="36"/>
                <c:pt idx="0">
                  <c:v>98952.239490000007</c:v>
                </c:pt>
                <c:pt idx="1">
                  <c:v>98543.72898</c:v>
                </c:pt>
                <c:pt idx="2">
                  <c:v>105046.73949000001</c:v>
                </c:pt>
                <c:pt idx="3">
                  <c:v>105330.302499</c:v>
                </c:pt>
                <c:pt idx="4">
                  <c:v>106944.447501</c:v>
                </c:pt>
                <c:pt idx="5">
                  <c:v>107041.86545699999</c:v>
                </c:pt>
                <c:pt idx="6">
                  <c:v>110853.604998</c:v>
                </c:pt>
                <c:pt idx="7">
                  <c:v>110718.447501</c:v>
                </c:pt>
                <c:pt idx="8">
                  <c:v>110581.77102</c:v>
                </c:pt>
                <c:pt idx="9">
                  <c:v>108433.645002</c:v>
                </c:pt>
                <c:pt idx="10">
                  <c:v>112139.31300899999</c:v>
                </c:pt>
                <c:pt idx="11">
                  <c:v>114180.333978</c:v>
                </c:pt>
                <c:pt idx="12">
                  <c:v>116222.375967</c:v>
                </c:pt>
                <c:pt idx="13">
                  <c:v>120545.63454300001</c:v>
                </c:pt>
                <c:pt idx="14">
                  <c:v>120498.718521</c:v>
                </c:pt>
                <c:pt idx="15">
                  <c:v>121594.197501</c:v>
                </c:pt>
                <c:pt idx="16">
                  <c:v>123001.802499</c:v>
                </c:pt>
                <c:pt idx="17">
                  <c:v>123593.905512</c:v>
                </c:pt>
                <c:pt idx="18">
                  <c:v>125985.302499</c:v>
                </c:pt>
                <c:pt idx="19">
                  <c:v>126054.145002</c:v>
                </c:pt>
                <c:pt idx="20">
                  <c:v>128487.36545699999</c:v>
                </c:pt>
                <c:pt idx="21">
                  <c:v>131338.26050999999</c:v>
                </c:pt>
                <c:pt idx="22">
                  <c:v>131826.844488</c:v>
                </c:pt>
                <c:pt idx="23">
                  <c:v>136354.11545700001</c:v>
                </c:pt>
                <c:pt idx="24">
                  <c:v>144014.313009</c:v>
                </c:pt>
                <c:pt idx="25">
                  <c:v>138405.33397800001</c:v>
                </c:pt>
                <c:pt idx="26">
                  <c:v>134684.375967</c:v>
                </c:pt>
                <c:pt idx="27">
                  <c:v>135050.55249899998</c:v>
                </c:pt>
                <c:pt idx="28">
                  <c:v>137968.77101999999</c:v>
                </c:pt>
                <c:pt idx="29">
                  <c:v>138636.875967</c:v>
                </c:pt>
                <c:pt idx="30">
                  <c:v>143630.79198899999</c:v>
                </c:pt>
                <c:pt idx="31">
                  <c:v>147977.52101999999</c:v>
                </c:pt>
                <c:pt idx="32">
                  <c:v>148612.97898000001</c:v>
                </c:pt>
                <c:pt idx="33">
                  <c:v>138298.73949000001</c:v>
                </c:pt>
                <c:pt idx="34">
                  <c:v>140768.66602199999</c:v>
                </c:pt>
                <c:pt idx="35">
                  <c:v>127849.354998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4-48CD-AA0D-035F1DF7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55136"/>
        <c:axId val="870758088"/>
      </c:barChart>
      <c:dateAx>
        <c:axId val="870755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58088"/>
        <c:crosses val="autoZero"/>
        <c:auto val="1"/>
        <c:lblOffset val="100"/>
        <c:baseTimeUnit val="months"/>
      </c:dateAx>
      <c:valAx>
        <c:axId val="870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50</xdr:row>
      <xdr:rowOff>166686</xdr:rowOff>
    </xdr:from>
    <xdr:to>
      <xdr:col>12</xdr:col>
      <xdr:colOff>38100</xdr:colOff>
      <xdr:row>76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85DFA-A38E-4802-837A-801055E3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248-57A3-42B9-8456-CFC37958D555}">
  <dimension ref="C2:Q48"/>
  <sheetViews>
    <sheetView tabSelected="1" topLeftCell="A6" workbookViewId="0">
      <selection activeCell="C6" sqref="C6:D42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1.140625" bestFit="1" customWidth="1"/>
    <col min="4" max="4" width="18.5703125" bestFit="1" customWidth="1"/>
    <col min="5" max="5" width="27" bestFit="1" customWidth="1"/>
    <col min="6" max="6" width="18.28515625" bestFit="1" customWidth="1"/>
    <col min="7" max="7" width="25.28515625" bestFit="1" customWidth="1"/>
    <col min="8" max="8" width="18.85546875" bestFit="1" customWidth="1"/>
    <col min="9" max="9" width="12.85546875" bestFit="1" customWidth="1"/>
    <col min="11" max="11" width="9.7109375" bestFit="1" customWidth="1"/>
    <col min="12" max="12" width="18.5703125" bestFit="1" customWidth="1"/>
    <col min="13" max="13" width="27" bestFit="1" customWidth="1"/>
    <col min="14" max="14" width="18.28515625" bestFit="1" customWidth="1"/>
    <col min="15" max="15" width="25.28515625" bestFit="1" customWidth="1"/>
    <col min="16" max="16" width="18.85546875" bestFit="1" customWidth="1"/>
    <col min="17" max="17" width="12.5703125" bestFit="1" customWidth="1"/>
  </cols>
  <sheetData>
    <row r="2" spans="3:17" x14ac:dyDescent="0.25">
      <c r="C2" t="s">
        <v>3</v>
      </c>
      <c r="D2" s="1">
        <v>100000</v>
      </c>
    </row>
    <row r="3" spans="3:17" ht="15.75" thickBot="1" x14ac:dyDescent="0.3"/>
    <row r="4" spans="3:17" ht="15" customHeight="1" x14ac:dyDescent="0.25">
      <c r="C4" s="29" t="s">
        <v>8</v>
      </c>
      <c r="D4" s="30"/>
      <c r="E4" s="30"/>
      <c r="F4" s="30"/>
      <c r="G4" s="30"/>
      <c r="H4" s="30"/>
      <c r="I4" s="31"/>
      <c r="K4" s="23" t="s">
        <v>9</v>
      </c>
      <c r="L4" s="24"/>
      <c r="M4" s="24"/>
      <c r="N4" s="24"/>
      <c r="O4" s="24"/>
      <c r="P4" s="24"/>
      <c r="Q4" s="25"/>
    </row>
    <row r="5" spans="3:17" ht="15.75" customHeight="1" thickBot="1" x14ac:dyDescent="0.3">
      <c r="C5" s="32"/>
      <c r="D5" s="33"/>
      <c r="E5" s="33"/>
      <c r="F5" s="33"/>
      <c r="G5" s="33"/>
      <c r="H5" s="33"/>
      <c r="I5" s="34"/>
      <c r="K5" s="26"/>
      <c r="L5" s="27"/>
      <c r="M5" s="27"/>
      <c r="N5" s="27"/>
      <c r="O5" s="27"/>
      <c r="P5" s="27"/>
      <c r="Q5" s="28"/>
    </row>
    <row r="6" spans="3:17" x14ac:dyDescent="0.25">
      <c r="C6" s="3" t="s">
        <v>0</v>
      </c>
      <c r="D6" s="4" t="s">
        <v>1</v>
      </c>
      <c r="E6" s="4" t="s">
        <v>2</v>
      </c>
      <c r="F6" s="4" t="s">
        <v>4</v>
      </c>
      <c r="G6" s="4" t="s">
        <v>5</v>
      </c>
      <c r="H6" s="4" t="s">
        <v>6</v>
      </c>
      <c r="I6" s="5" t="s">
        <v>7</v>
      </c>
      <c r="K6" s="3" t="s">
        <v>0</v>
      </c>
      <c r="L6" s="4" t="s">
        <v>1</v>
      </c>
      <c r="M6" s="4" t="s">
        <v>2</v>
      </c>
      <c r="N6" s="4" t="s">
        <v>4</v>
      </c>
      <c r="O6" s="4" t="s">
        <v>5</v>
      </c>
      <c r="P6" s="4" t="s">
        <v>6</v>
      </c>
      <c r="Q6" s="5" t="s">
        <v>7</v>
      </c>
    </row>
    <row r="7" spans="3:17" x14ac:dyDescent="0.25">
      <c r="C7" s="6">
        <v>42370</v>
      </c>
      <c r="D7" s="7">
        <v>1940.23999</v>
      </c>
      <c r="E7" s="8">
        <v>2777.77</v>
      </c>
      <c r="F7" s="9">
        <f>ROUNDDOWN(E7/D7,0)</f>
        <v>1</v>
      </c>
      <c r="G7" s="8">
        <f>F7*D7</f>
        <v>1940.23999</v>
      </c>
      <c r="H7" s="9">
        <f>F7</f>
        <v>1</v>
      </c>
      <c r="I7" s="10">
        <f>H7*D7</f>
        <v>1940.23999</v>
      </c>
      <c r="K7" s="6">
        <v>42370</v>
      </c>
      <c r="L7" s="7">
        <v>1940.23999</v>
      </c>
      <c r="M7" s="16">
        <f>$D$2</f>
        <v>100000</v>
      </c>
      <c r="N7" s="17">
        <f>ROUNDDOWN(M7/L7,0)</f>
        <v>51</v>
      </c>
      <c r="O7" s="8">
        <f>L7*N7</f>
        <v>98952.239490000007</v>
      </c>
      <c r="P7" s="17">
        <f>N7</f>
        <v>51</v>
      </c>
      <c r="Q7" s="10">
        <f>L7*P7</f>
        <v>98952.239490000007</v>
      </c>
    </row>
    <row r="8" spans="3:17" x14ac:dyDescent="0.25">
      <c r="C8" s="6">
        <v>42401</v>
      </c>
      <c r="D8" s="7">
        <v>1932.2299800000001</v>
      </c>
      <c r="E8" s="8">
        <v>2777.77</v>
      </c>
      <c r="F8" s="9">
        <f t="shared" ref="F8:F42" si="0">ROUNDDOWN(E8/D8,0)</f>
        <v>1</v>
      </c>
      <c r="G8" s="8">
        <f t="shared" ref="G8:G42" si="1">F8*D8</f>
        <v>1932.2299800000001</v>
      </c>
      <c r="H8" s="9">
        <f>H7+F8</f>
        <v>2</v>
      </c>
      <c r="I8" s="10">
        <f t="shared" ref="I8:I42" si="2">H8*D8</f>
        <v>3864.4599600000001</v>
      </c>
      <c r="K8" s="6">
        <v>42401</v>
      </c>
      <c r="L8" s="7">
        <v>1932.2299800000001</v>
      </c>
      <c r="M8" s="19">
        <v>0</v>
      </c>
      <c r="N8" s="17">
        <v>0</v>
      </c>
      <c r="O8" s="9">
        <v>0</v>
      </c>
      <c r="P8" s="17">
        <f>P7</f>
        <v>51</v>
      </c>
      <c r="Q8" s="10">
        <f t="shared" ref="Q8:Q42" si="3">L8*P8</f>
        <v>98543.72898</v>
      </c>
    </row>
    <row r="9" spans="3:17" x14ac:dyDescent="0.25">
      <c r="C9" s="6">
        <v>42430</v>
      </c>
      <c r="D9" s="7">
        <v>2059.73999</v>
      </c>
      <c r="E9" s="8">
        <v>2777.77</v>
      </c>
      <c r="F9" s="9">
        <f t="shared" si="0"/>
        <v>1</v>
      </c>
      <c r="G9" s="8">
        <f t="shared" si="1"/>
        <v>2059.73999</v>
      </c>
      <c r="H9" s="9">
        <f t="shared" ref="H9:H42" si="4">H8+F9</f>
        <v>3</v>
      </c>
      <c r="I9" s="10">
        <f t="shared" si="2"/>
        <v>6179.2199700000001</v>
      </c>
      <c r="K9" s="6">
        <v>42430</v>
      </c>
      <c r="L9" s="7">
        <v>2059.73999</v>
      </c>
      <c r="M9" s="19">
        <v>0</v>
      </c>
      <c r="N9" s="17">
        <v>0</v>
      </c>
      <c r="O9" s="9">
        <v>0</v>
      </c>
      <c r="P9" s="17">
        <f t="shared" ref="P9:P42" si="5">P8</f>
        <v>51</v>
      </c>
      <c r="Q9" s="10">
        <f t="shared" si="3"/>
        <v>105046.73949000001</v>
      </c>
    </row>
    <row r="10" spans="3:17" x14ac:dyDescent="0.25">
      <c r="C10" s="6">
        <v>42461</v>
      </c>
      <c r="D10" s="7">
        <v>2065.3000489999999</v>
      </c>
      <c r="E10" s="8">
        <v>2777.77</v>
      </c>
      <c r="F10" s="9">
        <f t="shared" si="0"/>
        <v>1</v>
      </c>
      <c r="G10" s="8">
        <f t="shared" si="1"/>
        <v>2065.3000489999999</v>
      </c>
      <c r="H10" s="9">
        <f t="shared" si="4"/>
        <v>4</v>
      </c>
      <c r="I10" s="10">
        <f t="shared" si="2"/>
        <v>8261.2001959999998</v>
      </c>
      <c r="K10" s="6">
        <v>42461</v>
      </c>
      <c r="L10" s="7">
        <v>2065.3000489999999</v>
      </c>
      <c r="M10" s="19">
        <v>0</v>
      </c>
      <c r="N10" s="17">
        <v>0</v>
      </c>
      <c r="O10" s="9">
        <v>0</v>
      </c>
      <c r="P10" s="17">
        <f t="shared" si="5"/>
        <v>51</v>
      </c>
      <c r="Q10" s="10">
        <f t="shared" si="3"/>
        <v>105330.302499</v>
      </c>
    </row>
    <row r="11" spans="3:17" x14ac:dyDescent="0.25">
      <c r="C11" s="6">
        <v>42491</v>
      </c>
      <c r="D11" s="7">
        <v>2096.9499510000001</v>
      </c>
      <c r="E11" s="8">
        <v>2777.77</v>
      </c>
      <c r="F11" s="9">
        <f t="shared" si="0"/>
        <v>1</v>
      </c>
      <c r="G11" s="8">
        <f t="shared" si="1"/>
        <v>2096.9499510000001</v>
      </c>
      <c r="H11" s="9">
        <f t="shared" si="4"/>
        <v>5</v>
      </c>
      <c r="I11" s="10">
        <f t="shared" si="2"/>
        <v>10484.749755000001</v>
      </c>
      <c r="K11" s="6">
        <v>42491</v>
      </c>
      <c r="L11" s="7">
        <v>2096.9499510000001</v>
      </c>
      <c r="M11" s="19">
        <v>0</v>
      </c>
      <c r="N11" s="17">
        <v>0</v>
      </c>
      <c r="O11" s="9">
        <v>0</v>
      </c>
      <c r="P11" s="17">
        <f t="shared" si="5"/>
        <v>51</v>
      </c>
      <c r="Q11" s="10">
        <f t="shared" si="3"/>
        <v>106944.447501</v>
      </c>
    </row>
    <row r="12" spans="3:17" x14ac:dyDescent="0.25">
      <c r="C12" s="6">
        <v>42522</v>
      </c>
      <c r="D12" s="7">
        <v>2098.860107</v>
      </c>
      <c r="E12" s="8">
        <v>2777.77</v>
      </c>
      <c r="F12" s="9">
        <f t="shared" si="0"/>
        <v>1</v>
      </c>
      <c r="G12" s="8">
        <f t="shared" si="1"/>
        <v>2098.860107</v>
      </c>
      <c r="H12" s="9">
        <f t="shared" si="4"/>
        <v>6</v>
      </c>
      <c r="I12" s="10">
        <f t="shared" si="2"/>
        <v>12593.160641999999</v>
      </c>
      <c r="K12" s="6">
        <v>42522</v>
      </c>
      <c r="L12" s="7">
        <v>2098.860107</v>
      </c>
      <c r="M12" s="19">
        <v>0</v>
      </c>
      <c r="N12" s="17">
        <v>0</v>
      </c>
      <c r="O12" s="9">
        <v>0</v>
      </c>
      <c r="P12" s="17">
        <f t="shared" si="5"/>
        <v>51</v>
      </c>
      <c r="Q12" s="10">
        <f t="shared" si="3"/>
        <v>107041.86545699999</v>
      </c>
    </row>
    <row r="13" spans="3:17" x14ac:dyDescent="0.25">
      <c r="C13" s="6">
        <v>42552</v>
      </c>
      <c r="D13" s="7">
        <v>2173.6000979999999</v>
      </c>
      <c r="E13" s="8">
        <v>2777.77</v>
      </c>
      <c r="F13" s="9">
        <f t="shared" si="0"/>
        <v>1</v>
      </c>
      <c r="G13" s="8">
        <f t="shared" si="1"/>
        <v>2173.6000979999999</v>
      </c>
      <c r="H13" s="9">
        <f t="shared" si="4"/>
        <v>7</v>
      </c>
      <c r="I13" s="10">
        <f t="shared" si="2"/>
        <v>15215.200686</v>
      </c>
      <c r="K13" s="6">
        <v>42552</v>
      </c>
      <c r="L13" s="7">
        <v>2173.6000979999999</v>
      </c>
      <c r="M13" s="19">
        <v>0</v>
      </c>
      <c r="N13" s="17">
        <v>0</v>
      </c>
      <c r="O13" s="9">
        <v>0</v>
      </c>
      <c r="P13" s="17">
        <f t="shared" si="5"/>
        <v>51</v>
      </c>
      <c r="Q13" s="10">
        <f t="shared" si="3"/>
        <v>110853.604998</v>
      </c>
    </row>
    <row r="14" spans="3:17" x14ac:dyDescent="0.25">
      <c r="C14" s="6">
        <v>42583</v>
      </c>
      <c r="D14" s="7">
        <v>2170.9499510000001</v>
      </c>
      <c r="E14" s="8">
        <v>2777.77</v>
      </c>
      <c r="F14" s="9">
        <f t="shared" si="0"/>
        <v>1</v>
      </c>
      <c r="G14" s="8">
        <f t="shared" si="1"/>
        <v>2170.9499510000001</v>
      </c>
      <c r="H14" s="9">
        <f t="shared" si="4"/>
        <v>8</v>
      </c>
      <c r="I14" s="10">
        <f t="shared" si="2"/>
        <v>17367.599608</v>
      </c>
      <c r="K14" s="6">
        <v>42583</v>
      </c>
      <c r="L14" s="7">
        <v>2170.9499510000001</v>
      </c>
      <c r="M14" s="19">
        <v>0</v>
      </c>
      <c r="N14" s="17">
        <v>0</v>
      </c>
      <c r="O14" s="9">
        <v>0</v>
      </c>
      <c r="P14" s="17">
        <f t="shared" si="5"/>
        <v>51</v>
      </c>
      <c r="Q14" s="10">
        <f t="shared" si="3"/>
        <v>110718.447501</v>
      </c>
    </row>
    <row r="15" spans="3:17" x14ac:dyDescent="0.25">
      <c r="C15" s="6">
        <v>42614</v>
      </c>
      <c r="D15" s="7">
        <v>2168.2700199999999</v>
      </c>
      <c r="E15" s="8">
        <v>2777.77</v>
      </c>
      <c r="F15" s="9">
        <f t="shared" si="0"/>
        <v>1</v>
      </c>
      <c r="G15" s="8">
        <f t="shared" si="1"/>
        <v>2168.2700199999999</v>
      </c>
      <c r="H15" s="9">
        <f t="shared" si="4"/>
        <v>9</v>
      </c>
      <c r="I15" s="10">
        <f t="shared" si="2"/>
        <v>19514.430179999999</v>
      </c>
      <c r="K15" s="6">
        <v>42614</v>
      </c>
      <c r="L15" s="7">
        <v>2168.2700199999999</v>
      </c>
      <c r="M15" s="19">
        <v>0</v>
      </c>
      <c r="N15" s="17">
        <v>0</v>
      </c>
      <c r="O15" s="9">
        <v>0</v>
      </c>
      <c r="P15" s="17">
        <f t="shared" si="5"/>
        <v>51</v>
      </c>
      <c r="Q15" s="10">
        <f t="shared" si="3"/>
        <v>110581.77102</v>
      </c>
    </row>
    <row r="16" spans="3:17" x14ac:dyDescent="0.25">
      <c r="C16" s="6">
        <v>42644</v>
      </c>
      <c r="D16" s="7">
        <v>2126.1499020000001</v>
      </c>
      <c r="E16" s="8">
        <v>2777.77</v>
      </c>
      <c r="F16" s="9">
        <f t="shared" si="0"/>
        <v>1</v>
      </c>
      <c r="G16" s="8">
        <f t="shared" si="1"/>
        <v>2126.1499020000001</v>
      </c>
      <c r="H16" s="9">
        <f t="shared" si="4"/>
        <v>10</v>
      </c>
      <c r="I16" s="10">
        <f t="shared" si="2"/>
        <v>21261.499020000003</v>
      </c>
      <c r="K16" s="6">
        <v>42644</v>
      </c>
      <c r="L16" s="7">
        <v>2126.1499020000001</v>
      </c>
      <c r="M16" s="19">
        <v>0</v>
      </c>
      <c r="N16" s="17">
        <v>0</v>
      </c>
      <c r="O16" s="9">
        <v>0</v>
      </c>
      <c r="P16" s="17">
        <f t="shared" si="5"/>
        <v>51</v>
      </c>
      <c r="Q16" s="10">
        <f t="shared" si="3"/>
        <v>108433.645002</v>
      </c>
    </row>
    <row r="17" spans="3:17" x14ac:dyDescent="0.25">
      <c r="C17" s="6">
        <v>42675</v>
      </c>
      <c r="D17" s="7">
        <v>2198.8100589999999</v>
      </c>
      <c r="E17" s="8">
        <v>2777.77</v>
      </c>
      <c r="F17" s="9">
        <f t="shared" si="0"/>
        <v>1</v>
      </c>
      <c r="G17" s="8">
        <f t="shared" si="1"/>
        <v>2198.8100589999999</v>
      </c>
      <c r="H17" s="9">
        <f t="shared" si="4"/>
        <v>11</v>
      </c>
      <c r="I17" s="10">
        <f t="shared" si="2"/>
        <v>24186.910648999998</v>
      </c>
      <c r="K17" s="6">
        <v>42675</v>
      </c>
      <c r="L17" s="7">
        <v>2198.8100589999999</v>
      </c>
      <c r="M17" s="19">
        <v>0</v>
      </c>
      <c r="N17" s="17">
        <v>0</v>
      </c>
      <c r="O17" s="9">
        <v>0</v>
      </c>
      <c r="P17" s="17">
        <f t="shared" si="5"/>
        <v>51</v>
      </c>
      <c r="Q17" s="10">
        <f t="shared" si="3"/>
        <v>112139.31300899999</v>
      </c>
    </row>
    <row r="18" spans="3:17" x14ac:dyDescent="0.25">
      <c r="C18" s="6">
        <v>42705</v>
      </c>
      <c r="D18" s="7">
        <v>2238.830078</v>
      </c>
      <c r="E18" s="8">
        <v>2777.77</v>
      </c>
      <c r="F18" s="9">
        <f t="shared" si="0"/>
        <v>1</v>
      </c>
      <c r="G18" s="8">
        <f t="shared" si="1"/>
        <v>2238.830078</v>
      </c>
      <c r="H18" s="9">
        <f t="shared" si="4"/>
        <v>12</v>
      </c>
      <c r="I18" s="10">
        <f t="shared" si="2"/>
        <v>26865.960935999999</v>
      </c>
      <c r="K18" s="6">
        <v>42705</v>
      </c>
      <c r="L18" s="7">
        <v>2238.830078</v>
      </c>
      <c r="M18" s="19">
        <v>0</v>
      </c>
      <c r="N18" s="17">
        <v>0</v>
      </c>
      <c r="O18" s="9">
        <v>0</v>
      </c>
      <c r="P18" s="17">
        <f t="shared" si="5"/>
        <v>51</v>
      </c>
      <c r="Q18" s="10">
        <f t="shared" si="3"/>
        <v>114180.333978</v>
      </c>
    </row>
    <row r="19" spans="3:17" x14ac:dyDescent="0.25">
      <c r="C19" s="6">
        <v>42736</v>
      </c>
      <c r="D19" s="7">
        <v>2278.8701169999999</v>
      </c>
      <c r="E19" s="8">
        <v>2777.77</v>
      </c>
      <c r="F19" s="9">
        <f t="shared" si="0"/>
        <v>1</v>
      </c>
      <c r="G19" s="8">
        <f t="shared" si="1"/>
        <v>2278.8701169999999</v>
      </c>
      <c r="H19" s="9">
        <f t="shared" si="4"/>
        <v>13</v>
      </c>
      <c r="I19" s="10">
        <f t="shared" si="2"/>
        <v>29625.311521</v>
      </c>
      <c r="K19" s="6">
        <v>42736</v>
      </c>
      <c r="L19" s="7">
        <v>2278.8701169999999</v>
      </c>
      <c r="M19" s="19">
        <v>0</v>
      </c>
      <c r="N19" s="17">
        <v>0</v>
      </c>
      <c r="O19" s="9">
        <v>0</v>
      </c>
      <c r="P19" s="17">
        <f t="shared" si="5"/>
        <v>51</v>
      </c>
      <c r="Q19" s="10">
        <f t="shared" si="3"/>
        <v>116222.375967</v>
      </c>
    </row>
    <row r="20" spans="3:17" x14ac:dyDescent="0.25">
      <c r="C20" s="6">
        <v>42767</v>
      </c>
      <c r="D20" s="7">
        <v>2363.639893</v>
      </c>
      <c r="E20" s="8">
        <v>2777.77</v>
      </c>
      <c r="F20" s="9">
        <f t="shared" si="0"/>
        <v>1</v>
      </c>
      <c r="G20" s="8">
        <f t="shared" si="1"/>
        <v>2363.639893</v>
      </c>
      <c r="H20" s="9">
        <f t="shared" si="4"/>
        <v>14</v>
      </c>
      <c r="I20" s="10">
        <f t="shared" si="2"/>
        <v>33090.958502000001</v>
      </c>
      <c r="K20" s="6">
        <v>42767</v>
      </c>
      <c r="L20" s="7">
        <v>2363.639893</v>
      </c>
      <c r="M20" s="19">
        <v>0</v>
      </c>
      <c r="N20" s="17">
        <v>0</v>
      </c>
      <c r="O20" s="9">
        <v>0</v>
      </c>
      <c r="P20" s="17">
        <f t="shared" si="5"/>
        <v>51</v>
      </c>
      <c r="Q20" s="10">
        <f t="shared" si="3"/>
        <v>120545.63454300001</v>
      </c>
    </row>
    <row r="21" spans="3:17" x14ac:dyDescent="0.25">
      <c r="C21" s="6">
        <v>42795</v>
      </c>
      <c r="D21" s="7">
        <v>2362.719971</v>
      </c>
      <c r="E21" s="8">
        <v>2777.77</v>
      </c>
      <c r="F21" s="9">
        <f t="shared" si="0"/>
        <v>1</v>
      </c>
      <c r="G21" s="8">
        <f t="shared" si="1"/>
        <v>2362.719971</v>
      </c>
      <c r="H21" s="9">
        <f t="shared" si="4"/>
        <v>15</v>
      </c>
      <c r="I21" s="10">
        <f t="shared" si="2"/>
        <v>35440.799565000001</v>
      </c>
      <c r="K21" s="6">
        <v>42795</v>
      </c>
      <c r="L21" s="7">
        <v>2362.719971</v>
      </c>
      <c r="M21" s="19">
        <v>0</v>
      </c>
      <c r="N21" s="17">
        <v>0</v>
      </c>
      <c r="O21" s="9">
        <v>0</v>
      </c>
      <c r="P21" s="17">
        <f t="shared" si="5"/>
        <v>51</v>
      </c>
      <c r="Q21" s="10">
        <f t="shared" si="3"/>
        <v>120498.718521</v>
      </c>
    </row>
    <row r="22" spans="3:17" x14ac:dyDescent="0.25">
      <c r="C22" s="6">
        <v>42826</v>
      </c>
      <c r="D22" s="7">
        <v>2384.1999510000001</v>
      </c>
      <c r="E22" s="8">
        <v>2777.77</v>
      </c>
      <c r="F22" s="9">
        <f t="shared" si="0"/>
        <v>1</v>
      </c>
      <c r="G22" s="8">
        <f t="shared" si="1"/>
        <v>2384.1999510000001</v>
      </c>
      <c r="H22" s="9">
        <f t="shared" si="4"/>
        <v>16</v>
      </c>
      <c r="I22" s="10">
        <f t="shared" si="2"/>
        <v>38147.199216000001</v>
      </c>
      <c r="K22" s="6">
        <v>42826</v>
      </c>
      <c r="L22" s="7">
        <v>2384.1999510000001</v>
      </c>
      <c r="M22" s="19">
        <v>0</v>
      </c>
      <c r="N22" s="17">
        <v>0</v>
      </c>
      <c r="O22" s="9">
        <v>0</v>
      </c>
      <c r="P22" s="17">
        <f t="shared" si="5"/>
        <v>51</v>
      </c>
      <c r="Q22" s="10">
        <f t="shared" si="3"/>
        <v>121594.197501</v>
      </c>
    </row>
    <row r="23" spans="3:17" x14ac:dyDescent="0.25">
      <c r="C23" s="6">
        <v>42856</v>
      </c>
      <c r="D23" s="7">
        <v>2411.8000489999999</v>
      </c>
      <c r="E23" s="8">
        <v>2777.77</v>
      </c>
      <c r="F23" s="9">
        <f t="shared" si="0"/>
        <v>1</v>
      </c>
      <c r="G23" s="8">
        <f t="shared" si="1"/>
        <v>2411.8000489999999</v>
      </c>
      <c r="H23" s="9">
        <f t="shared" si="4"/>
        <v>17</v>
      </c>
      <c r="I23" s="10">
        <f t="shared" si="2"/>
        <v>41000.600832999997</v>
      </c>
      <c r="K23" s="6">
        <v>42856</v>
      </c>
      <c r="L23" s="7">
        <v>2411.8000489999999</v>
      </c>
      <c r="M23" s="19">
        <v>0</v>
      </c>
      <c r="N23" s="17">
        <v>0</v>
      </c>
      <c r="O23" s="9">
        <v>0</v>
      </c>
      <c r="P23" s="17">
        <f t="shared" si="5"/>
        <v>51</v>
      </c>
      <c r="Q23" s="10">
        <f t="shared" si="3"/>
        <v>123001.802499</v>
      </c>
    </row>
    <row r="24" spans="3:17" x14ac:dyDescent="0.25">
      <c r="C24" s="6">
        <v>42887</v>
      </c>
      <c r="D24" s="7">
        <v>2423.4099120000001</v>
      </c>
      <c r="E24" s="8">
        <v>2777.77</v>
      </c>
      <c r="F24" s="9">
        <f t="shared" si="0"/>
        <v>1</v>
      </c>
      <c r="G24" s="8">
        <f t="shared" si="1"/>
        <v>2423.4099120000001</v>
      </c>
      <c r="H24" s="9">
        <f t="shared" si="4"/>
        <v>18</v>
      </c>
      <c r="I24" s="10">
        <f t="shared" si="2"/>
        <v>43621.378416</v>
      </c>
      <c r="K24" s="6">
        <v>42887</v>
      </c>
      <c r="L24" s="7">
        <v>2423.4099120000001</v>
      </c>
      <c r="M24" s="19">
        <v>0</v>
      </c>
      <c r="N24" s="17">
        <v>0</v>
      </c>
      <c r="O24" s="9">
        <v>0</v>
      </c>
      <c r="P24" s="17">
        <f t="shared" si="5"/>
        <v>51</v>
      </c>
      <c r="Q24" s="10">
        <f t="shared" si="3"/>
        <v>123593.905512</v>
      </c>
    </row>
    <row r="25" spans="3:17" x14ac:dyDescent="0.25">
      <c r="C25" s="6">
        <v>42917</v>
      </c>
      <c r="D25" s="7">
        <v>2470.3000489999999</v>
      </c>
      <c r="E25" s="8">
        <v>2777.77</v>
      </c>
      <c r="F25" s="9">
        <f t="shared" si="0"/>
        <v>1</v>
      </c>
      <c r="G25" s="8">
        <f t="shared" si="1"/>
        <v>2470.3000489999999</v>
      </c>
      <c r="H25" s="9">
        <f t="shared" si="4"/>
        <v>19</v>
      </c>
      <c r="I25" s="10">
        <f t="shared" si="2"/>
        <v>46935.700930999999</v>
      </c>
      <c r="K25" s="6">
        <v>42917</v>
      </c>
      <c r="L25" s="7">
        <v>2470.3000489999999</v>
      </c>
      <c r="M25" s="19">
        <v>0</v>
      </c>
      <c r="N25" s="17">
        <v>0</v>
      </c>
      <c r="O25" s="9">
        <v>0</v>
      </c>
      <c r="P25" s="17">
        <f t="shared" si="5"/>
        <v>51</v>
      </c>
      <c r="Q25" s="10">
        <f t="shared" si="3"/>
        <v>125985.302499</v>
      </c>
    </row>
    <row r="26" spans="3:17" x14ac:dyDescent="0.25">
      <c r="C26" s="6">
        <v>42948</v>
      </c>
      <c r="D26" s="7">
        <v>2471.6499020000001</v>
      </c>
      <c r="E26" s="8">
        <v>2777.77</v>
      </c>
      <c r="F26" s="9">
        <f t="shared" si="0"/>
        <v>1</v>
      </c>
      <c r="G26" s="8">
        <f t="shared" si="1"/>
        <v>2471.6499020000001</v>
      </c>
      <c r="H26" s="9">
        <f t="shared" si="4"/>
        <v>20</v>
      </c>
      <c r="I26" s="10">
        <f t="shared" si="2"/>
        <v>49432.998040000006</v>
      </c>
      <c r="K26" s="6">
        <v>42948</v>
      </c>
      <c r="L26" s="7">
        <v>2471.6499020000001</v>
      </c>
      <c r="M26" s="19">
        <v>0</v>
      </c>
      <c r="N26" s="17">
        <v>0</v>
      </c>
      <c r="O26" s="9">
        <v>0</v>
      </c>
      <c r="P26" s="17">
        <f t="shared" si="5"/>
        <v>51</v>
      </c>
      <c r="Q26" s="10">
        <f t="shared" si="3"/>
        <v>126054.145002</v>
      </c>
    </row>
    <row r="27" spans="3:17" x14ac:dyDescent="0.25">
      <c r="C27" s="6">
        <v>42979</v>
      </c>
      <c r="D27" s="7">
        <v>2519.360107</v>
      </c>
      <c r="E27" s="8">
        <v>2777.77</v>
      </c>
      <c r="F27" s="9">
        <f t="shared" si="0"/>
        <v>1</v>
      </c>
      <c r="G27" s="8">
        <f t="shared" si="1"/>
        <v>2519.360107</v>
      </c>
      <c r="H27" s="9">
        <f t="shared" si="4"/>
        <v>21</v>
      </c>
      <c r="I27" s="10">
        <f t="shared" si="2"/>
        <v>52906.562247000002</v>
      </c>
      <c r="K27" s="6">
        <v>42979</v>
      </c>
      <c r="L27" s="7">
        <v>2519.360107</v>
      </c>
      <c r="M27" s="19">
        <v>0</v>
      </c>
      <c r="N27" s="17">
        <v>0</v>
      </c>
      <c r="O27" s="9">
        <v>0</v>
      </c>
      <c r="P27" s="17">
        <f t="shared" si="5"/>
        <v>51</v>
      </c>
      <c r="Q27" s="10">
        <f t="shared" si="3"/>
        <v>128487.36545699999</v>
      </c>
    </row>
    <row r="28" spans="3:17" x14ac:dyDescent="0.25">
      <c r="C28" s="6">
        <v>43009</v>
      </c>
      <c r="D28" s="7">
        <v>2575.26001</v>
      </c>
      <c r="E28" s="8">
        <v>2777.77</v>
      </c>
      <c r="F28" s="9">
        <f t="shared" si="0"/>
        <v>1</v>
      </c>
      <c r="G28" s="8">
        <f t="shared" si="1"/>
        <v>2575.26001</v>
      </c>
      <c r="H28" s="9">
        <f t="shared" si="4"/>
        <v>22</v>
      </c>
      <c r="I28" s="10">
        <f t="shared" si="2"/>
        <v>56655.720220000003</v>
      </c>
      <c r="K28" s="6">
        <v>43009</v>
      </c>
      <c r="L28" s="7">
        <v>2575.26001</v>
      </c>
      <c r="M28" s="19">
        <v>0</v>
      </c>
      <c r="N28" s="17">
        <v>0</v>
      </c>
      <c r="O28" s="9">
        <v>0</v>
      </c>
      <c r="P28" s="17">
        <f t="shared" si="5"/>
        <v>51</v>
      </c>
      <c r="Q28" s="10">
        <f t="shared" si="3"/>
        <v>131338.26050999999</v>
      </c>
    </row>
    <row r="29" spans="3:17" x14ac:dyDescent="0.25">
      <c r="C29" s="6">
        <v>43040</v>
      </c>
      <c r="D29" s="7">
        <v>2584.8400879999999</v>
      </c>
      <c r="E29" s="8">
        <v>2777.77</v>
      </c>
      <c r="F29" s="9">
        <f t="shared" si="0"/>
        <v>1</v>
      </c>
      <c r="G29" s="8">
        <f t="shared" si="1"/>
        <v>2584.8400879999999</v>
      </c>
      <c r="H29" s="9">
        <f t="shared" si="4"/>
        <v>23</v>
      </c>
      <c r="I29" s="10">
        <f t="shared" si="2"/>
        <v>59451.322024000001</v>
      </c>
      <c r="K29" s="6">
        <v>43040</v>
      </c>
      <c r="L29" s="7">
        <v>2584.8400879999999</v>
      </c>
      <c r="M29" s="19">
        <v>0</v>
      </c>
      <c r="N29" s="17">
        <v>0</v>
      </c>
      <c r="O29" s="9">
        <v>0</v>
      </c>
      <c r="P29" s="17">
        <f t="shared" si="5"/>
        <v>51</v>
      </c>
      <c r="Q29" s="10">
        <f t="shared" si="3"/>
        <v>131826.844488</v>
      </c>
    </row>
    <row r="30" spans="3:17" x14ac:dyDescent="0.25">
      <c r="C30" s="6">
        <v>43070</v>
      </c>
      <c r="D30" s="7">
        <v>2673.610107</v>
      </c>
      <c r="E30" s="8">
        <v>2777.77</v>
      </c>
      <c r="F30" s="9">
        <f t="shared" si="0"/>
        <v>1</v>
      </c>
      <c r="G30" s="8">
        <f t="shared" si="1"/>
        <v>2673.610107</v>
      </c>
      <c r="H30" s="9">
        <f t="shared" si="4"/>
        <v>24</v>
      </c>
      <c r="I30" s="10">
        <f t="shared" si="2"/>
        <v>64166.642567999996</v>
      </c>
      <c r="K30" s="6">
        <v>43070</v>
      </c>
      <c r="L30" s="7">
        <v>2673.610107</v>
      </c>
      <c r="M30" s="19">
        <v>0</v>
      </c>
      <c r="N30" s="17">
        <v>0</v>
      </c>
      <c r="O30" s="9">
        <v>0</v>
      </c>
      <c r="P30" s="17">
        <f t="shared" si="5"/>
        <v>51</v>
      </c>
      <c r="Q30" s="10">
        <f t="shared" si="3"/>
        <v>136354.11545700001</v>
      </c>
    </row>
    <row r="31" spans="3:17" x14ac:dyDescent="0.25">
      <c r="C31" s="6">
        <v>43101</v>
      </c>
      <c r="D31" s="7">
        <v>2823.8100589999999</v>
      </c>
      <c r="E31" s="8">
        <v>2777.77</v>
      </c>
      <c r="F31" s="9">
        <f t="shared" si="0"/>
        <v>0</v>
      </c>
      <c r="G31" s="8">
        <f t="shared" si="1"/>
        <v>0</v>
      </c>
      <c r="H31" s="9">
        <f t="shared" si="4"/>
        <v>24</v>
      </c>
      <c r="I31" s="10">
        <f t="shared" si="2"/>
        <v>67771.441416000001</v>
      </c>
      <c r="K31" s="6">
        <v>43101</v>
      </c>
      <c r="L31" s="7">
        <v>2823.8100589999999</v>
      </c>
      <c r="M31" s="19">
        <v>0</v>
      </c>
      <c r="N31" s="17">
        <v>0</v>
      </c>
      <c r="O31" s="9">
        <v>0</v>
      </c>
      <c r="P31" s="17">
        <f t="shared" si="5"/>
        <v>51</v>
      </c>
      <c r="Q31" s="10">
        <f t="shared" si="3"/>
        <v>144014.313009</v>
      </c>
    </row>
    <row r="32" spans="3:17" x14ac:dyDescent="0.25">
      <c r="C32" s="6">
        <v>43132</v>
      </c>
      <c r="D32" s="7">
        <v>2713.830078</v>
      </c>
      <c r="E32" s="8">
        <v>2777.77</v>
      </c>
      <c r="F32" s="9">
        <f t="shared" si="0"/>
        <v>1</v>
      </c>
      <c r="G32" s="8">
        <f t="shared" si="1"/>
        <v>2713.830078</v>
      </c>
      <c r="H32" s="9">
        <f t="shared" si="4"/>
        <v>25</v>
      </c>
      <c r="I32" s="10">
        <f t="shared" si="2"/>
        <v>67845.751950000005</v>
      </c>
      <c r="K32" s="6">
        <v>43132</v>
      </c>
      <c r="L32" s="7">
        <v>2713.830078</v>
      </c>
      <c r="M32" s="19">
        <v>0</v>
      </c>
      <c r="N32" s="17">
        <v>0</v>
      </c>
      <c r="O32" s="9">
        <v>0</v>
      </c>
      <c r="P32" s="17">
        <f t="shared" si="5"/>
        <v>51</v>
      </c>
      <c r="Q32" s="10">
        <f t="shared" si="3"/>
        <v>138405.33397800001</v>
      </c>
    </row>
    <row r="33" spans="3:17" x14ac:dyDescent="0.25">
      <c r="C33" s="6">
        <v>43160</v>
      </c>
      <c r="D33" s="7">
        <v>2640.8701169999999</v>
      </c>
      <c r="E33" s="8">
        <v>2777.77</v>
      </c>
      <c r="F33" s="9">
        <f t="shared" si="0"/>
        <v>1</v>
      </c>
      <c r="G33" s="8">
        <f t="shared" si="1"/>
        <v>2640.8701169999999</v>
      </c>
      <c r="H33" s="9">
        <f t="shared" si="4"/>
        <v>26</v>
      </c>
      <c r="I33" s="10">
        <f t="shared" si="2"/>
        <v>68662.623041999992</v>
      </c>
      <c r="K33" s="6">
        <v>43160</v>
      </c>
      <c r="L33" s="7">
        <v>2640.8701169999999</v>
      </c>
      <c r="M33" s="19">
        <v>0</v>
      </c>
      <c r="N33" s="17">
        <v>0</v>
      </c>
      <c r="O33" s="9">
        <v>0</v>
      </c>
      <c r="P33" s="17">
        <f t="shared" si="5"/>
        <v>51</v>
      </c>
      <c r="Q33" s="10">
        <f t="shared" si="3"/>
        <v>134684.375967</v>
      </c>
    </row>
    <row r="34" spans="3:17" x14ac:dyDescent="0.25">
      <c r="C34" s="6">
        <v>43191</v>
      </c>
      <c r="D34" s="7">
        <v>2648.0500489999999</v>
      </c>
      <c r="E34" s="8">
        <v>2777.77</v>
      </c>
      <c r="F34" s="9">
        <f t="shared" si="0"/>
        <v>1</v>
      </c>
      <c r="G34" s="8">
        <f t="shared" si="1"/>
        <v>2648.0500489999999</v>
      </c>
      <c r="H34" s="9">
        <f t="shared" si="4"/>
        <v>27</v>
      </c>
      <c r="I34" s="10">
        <f t="shared" si="2"/>
        <v>71497.351322999995</v>
      </c>
      <c r="K34" s="6">
        <v>43191</v>
      </c>
      <c r="L34" s="7">
        <v>2648.0500489999999</v>
      </c>
      <c r="M34" s="19">
        <v>0</v>
      </c>
      <c r="N34" s="17">
        <v>0</v>
      </c>
      <c r="O34" s="9">
        <v>0</v>
      </c>
      <c r="P34" s="17">
        <f t="shared" si="5"/>
        <v>51</v>
      </c>
      <c r="Q34" s="10">
        <f t="shared" si="3"/>
        <v>135050.55249899998</v>
      </c>
    </row>
    <row r="35" spans="3:17" x14ac:dyDescent="0.25">
      <c r="C35" s="6">
        <v>43221</v>
      </c>
      <c r="D35" s="7">
        <v>2705.2700199999999</v>
      </c>
      <c r="E35" s="8">
        <v>2777.77</v>
      </c>
      <c r="F35" s="9">
        <f t="shared" si="0"/>
        <v>1</v>
      </c>
      <c r="G35" s="8">
        <f t="shared" si="1"/>
        <v>2705.2700199999999</v>
      </c>
      <c r="H35" s="9">
        <f t="shared" si="4"/>
        <v>28</v>
      </c>
      <c r="I35" s="10">
        <f t="shared" si="2"/>
        <v>75747.560559999998</v>
      </c>
      <c r="K35" s="6">
        <v>43221</v>
      </c>
      <c r="L35" s="7">
        <v>2705.2700199999999</v>
      </c>
      <c r="M35" s="19">
        <v>0</v>
      </c>
      <c r="N35" s="17">
        <v>0</v>
      </c>
      <c r="O35" s="9">
        <v>0</v>
      </c>
      <c r="P35" s="17">
        <f t="shared" si="5"/>
        <v>51</v>
      </c>
      <c r="Q35" s="10">
        <f t="shared" si="3"/>
        <v>137968.77101999999</v>
      </c>
    </row>
    <row r="36" spans="3:17" x14ac:dyDescent="0.25">
      <c r="C36" s="6">
        <v>43252</v>
      </c>
      <c r="D36" s="7">
        <v>2718.3701169999999</v>
      </c>
      <c r="E36" s="8">
        <v>2777.77</v>
      </c>
      <c r="F36" s="9">
        <f t="shared" si="0"/>
        <v>1</v>
      </c>
      <c r="G36" s="8">
        <f t="shared" si="1"/>
        <v>2718.3701169999999</v>
      </c>
      <c r="H36" s="9">
        <f t="shared" si="4"/>
        <v>29</v>
      </c>
      <c r="I36" s="10">
        <f t="shared" si="2"/>
        <v>78832.733393000002</v>
      </c>
      <c r="K36" s="6">
        <v>43252</v>
      </c>
      <c r="L36" s="7">
        <v>2718.3701169999999</v>
      </c>
      <c r="M36" s="19">
        <v>0</v>
      </c>
      <c r="N36" s="17">
        <v>0</v>
      </c>
      <c r="O36" s="9">
        <v>0</v>
      </c>
      <c r="P36" s="17">
        <f t="shared" si="5"/>
        <v>51</v>
      </c>
      <c r="Q36" s="10">
        <f t="shared" si="3"/>
        <v>138636.875967</v>
      </c>
    </row>
    <row r="37" spans="3:17" x14ac:dyDescent="0.25">
      <c r="C37" s="6">
        <v>43282</v>
      </c>
      <c r="D37" s="7">
        <v>2816.290039</v>
      </c>
      <c r="E37" s="8">
        <v>2777.77</v>
      </c>
      <c r="F37" s="9">
        <f t="shared" si="0"/>
        <v>0</v>
      </c>
      <c r="G37" s="8">
        <f t="shared" si="1"/>
        <v>0</v>
      </c>
      <c r="H37" s="9">
        <f t="shared" si="4"/>
        <v>29</v>
      </c>
      <c r="I37" s="10">
        <f t="shared" si="2"/>
        <v>81672.411131000001</v>
      </c>
      <c r="K37" s="6">
        <v>43282</v>
      </c>
      <c r="L37" s="7">
        <v>2816.290039</v>
      </c>
      <c r="M37" s="19">
        <v>0</v>
      </c>
      <c r="N37" s="17">
        <v>0</v>
      </c>
      <c r="O37" s="9">
        <v>0</v>
      </c>
      <c r="P37" s="17">
        <f t="shared" si="5"/>
        <v>51</v>
      </c>
      <c r="Q37" s="10">
        <f t="shared" si="3"/>
        <v>143630.79198899999</v>
      </c>
    </row>
    <row r="38" spans="3:17" x14ac:dyDescent="0.25">
      <c r="C38" s="6">
        <v>43313</v>
      </c>
      <c r="D38" s="7">
        <v>2901.5200199999999</v>
      </c>
      <c r="E38" s="8">
        <v>2777.77</v>
      </c>
      <c r="F38" s="9">
        <f t="shared" si="0"/>
        <v>0</v>
      </c>
      <c r="G38" s="8">
        <f t="shared" si="1"/>
        <v>0</v>
      </c>
      <c r="H38" s="9">
        <f t="shared" si="4"/>
        <v>29</v>
      </c>
      <c r="I38" s="10">
        <f t="shared" si="2"/>
        <v>84144.080579999994</v>
      </c>
      <c r="K38" s="6">
        <v>43313</v>
      </c>
      <c r="L38" s="7">
        <v>2901.5200199999999</v>
      </c>
      <c r="M38" s="19">
        <v>0</v>
      </c>
      <c r="N38" s="17">
        <v>0</v>
      </c>
      <c r="O38" s="9">
        <v>0</v>
      </c>
      <c r="P38" s="17">
        <f t="shared" si="5"/>
        <v>51</v>
      </c>
      <c r="Q38" s="10">
        <f t="shared" si="3"/>
        <v>147977.52101999999</v>
      </c>
    </row>
    <row r="39" spans="3:17" x14ac:dyDescent="0.25">
      <c r="C39" s="6">
        <v>43344</v>
      </c>
      <c r="D39" s="7">
        <v>2913.9799800000001</v>
      </c>
      <c r="E39" s="8">
        <v>2777.77</v>
      </c>
      <c r="F39" s="9">
        <f t="shared" si="0"/>
        <v>0</v>
      </c>
      <c r="G39" s="8">
        <f t="shared" si="1"/>
        <v>0</v>
      </c>
      <c r="H39" s="9">
        <f t="shared" si="4"/>
        <v>29</v>
      </c>
      <c r="I39" s="10">
        <f t="shared" si="2"/>
        <v>84505.419420000006</v>
      </c>
      <c r="K39" s="6">
        <v>43344</v>
      </c>
      <c r="L39" s="7">
        <v>2913.9799800000001</v>
      </c>
      <c r="M39" s="19">
        <v>0</v>
      </c>
      <c r="N39" s="17">
        <v>0</v>
      </c>
      <c r="O39" s="9">
        <v>0</v>
      </c>
      <c r="P39" s="17">
        <f t="shared" si="5"/>
        <v>51</v>
      </c>
      <c r="Q39" s="10">
        <f t="shared" si="3"/>
        <v>148612.97898000001</v>
      </c>
    </row>
    <row r="40" spans="3:17" x14ac:dyDescent="0.25">
      <c r="C40" s="6">
        <v>43374</v>
      </c>
      <c r="D40" s="7">
        <v>2711.73999</v>
      </c>
      <c r="E40" s="8">
        <v>2777.77</v>
      </c>
      <c r="F40" s="9">
        <f t="shared" si="0"/>
        <v>1</v>
      </c>
      <c r="G40" s="8">
        <f t="shared" si="1"/>
        <v>2711.73999</v>
      </c>
      <c r="H40" s="9">
        <f t="shared" si="4"/>
        <v>30</v>
      </c>
      <c r="I40" s="10">
        <f t="shared" si="2"/>
        <v>81352.199699999997</v>
      </c>
      <c r="K40" s="6">
        <v>43374</v>
      </c>
      <c r="L40" s="7">
        <v>2711.73999</v>
      </c>
      <c r="M40" s="19">
        <v>0</v>
      </c>
      <c r="N40" s="17">
        <v>0</v>
      </c>
      <c r="O40" s="9">
        <v>0</v>
      </c>
      <c r="P40" s="17">
        <f t="shared" si="5"/>
        <v>51</v>
      </c>
      <c r="Q40" s="10">
        <f t="shared" si="3"/>
        <v>138298.73949000001</v>
      </c>
    </row>
    <row r="41" spans="3:17" x14ac:dyDescent="0.25">
      <c r="C41" s="6">
        <v>43405</v>
      </c>
      <c r="D41" s="7">
        <v>2760.169922</v>
      </c>
      <c r="E41" s="8">
        <v>2777.77</v>
      </c>
      <c r="F41" s="9">
        <f t="shared" si="0"/>
        <v>1</v>
      </c>
      <c r="G41" s="8">
        <f t="shared" si="1"/>
        <v>2760.169922</v>
      </c>
      <c r="H41" s="9">
        <f t="shared" si="4"/>
        <v>31</v>
      </c>
      <c r="I41" s="10">
        <f t="shared" si="2"/>
        <v>85565.267582</v>
      </c>
      <c r="K41" s="6">
        <v>43405</v>
      </c>
      <c r="L41" s="7">
        <v>2760.169922</v>
      </c>
      <c r="M41" s="19">
        <v>0</v>
      </c>
      <c r="N41" s="17">
        <v>0</v>
      </c>
      <c r="O41" s="9">
        <v>0</v>
      </c>
      <c r="P41" s="17">
        <f t="shared" si="5"/>
        <v>51</v>
      </c>
      <c r="Q41" s="10">
        <f t="shared" si="3"/>
        <v>140768.66602199999</v>
      </c>
    </row>
    <row r="42" spans="3:17" ht="15.75" thickBot="1" x14ac:dyDescent="0.3">
      <c r="C42" s="11">
        <v>43435</v>
      </c>
      <c r="D42" s="12">
        <v>2506.8500979999999</v>
      </c>
      <c r="E42" s="13">
        <v>2777.77</v>
      </c>
      <c r="F42" s="14">
        <f t="shared" si="0"/>
        <v>1</v>
      </c>
      <c r="G42" s="13">
        <f t="shared" si="1"/>
        <v>2506.8500979999999</v>
      </c>
      <c r="H42" s="14">
        <f t="shared" si="4"/>
        <v>32</v>
      </c>
      <c r="I42" s="15">
        <f t="shared" si="2"/>
        <v>80219.203135999996</v>
      </c>
      <c r="K42" s="11">
        <v>43435</v>
      </c>
      <c r="L42" s="12">
        <v>2506.8500979999999</v>
      </c>
      <c r="M42" s="20">
        <v>0</v>
      </c>
      <c r="N42" s="18">
        <v>0</v>
      </c>
      <c r="O42" s="14">
        <v>0</v>
      </c>
      <c r="P42" s="18">
        <f t="shared" si="5"/>
        <v>51</v>
      </c>
      <c r="Q42" s="15">
        <f t="shared" si="3"/>
        <v>127849.354998</v>
      </c>
    </row>
    <row r="43" spans="3:17" x14ac:dyDescent="0.25">
      <c r="E43" s="2"/>
    </row>
    <row r="44" spans="3:17" ht="17.25" x14ac:dyDescent="0.4">
      <c r="E44" s="22" t="s">
        <v>10</v>
      </c>
      <c r="M44" s="22" t="s">
        <v>10</v>
      </c>
    </row>
    <row r="45" spans="3:17" x14ac:dyDescent="0.25">
      <c r="D45" t="s">
        <v>11</v>
      </c>
      <c r="E45">
        <f>SUM(F7:F42)</f>
        <v>32</v>
      </c>
      <c r="L45" t="s">
        <v>11</v>
      </c>
      <c r="M45">
        <f>SUM(N7:N42)</f>
        <v>51</v>
      </c>
    </row>
    <row r="46" spans="3:17" x14ac:dyDescent="0.25">
      <c r="D46" t="s">
        <v>12</v>
      </c>
      <c r="E46" s="2">
        <f>SUM(G7:G42)</f>
        <v>76194.740721999973</v>
      </c>
      <c r="L46" t="s">
        <v>12</v>
      </c>
      <c r="M46" s="2">
        <f>SUM(O7:O42)</f>
        <v>98952.239490000007</v>
      </c>
    </row>
    <row r="47" spans="3:17" ht="15.75" thickBot="1" x14ac:dyDescent="0.3"/>
    <row r="48" spans="3:17" ht="15.75" thickBot="1" x14ac:dyDescent="0.3">
      <c r="D48" t="s">
        <v>13</v>
      </c>
      <c r="E48" s="21">
        <f>E46/E45</f>
        <v>2381.0856475624992</v>
      </c>
      <c r="L48" t="s">
        <v>13</v>
      </c>
      <c r="M48" s="21">
        <f>M46/M45</f>
        <v>1940.23999</v>
      </c>
    </row>
  </sheetData>
  <mergeCells count="2">
    <mergeCell ref="K4:Q5"/>
    <mergeCell ref="C4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2019-11-24T22:05:53Z</dcterms:created>
  <dcterms:modified xsi:type="dcterms:W3CDTF">2019-11-25T07:11:51Z</dcterms:modified>
</cp:coreProperties>
</file>