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9EA909F6-8D20-4B36-9BC5-D1397EF47A4C}" xr6:coauthVersionLast="44" xr6:coauthVersionMax="44" xr10:uidLastSave="{00000000-0000-0000-0000-000000000000}"/>
  <bookViews>
    <workbookView xWindow="-120" yWindow="-120" windowWidth="29040" windowHeight="15840" activeTab="1" xr2:uid="{5E1DC739-22CF-43AF-BC0C-8E63322502E7}"/>
  </bookViews>
  <sheets>
    <sheet name="Gain_Loss" sheetId="1" r:id="rId1"/>
    <sheet name="Gain_Loss_Portfoli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2" l="1"/>
  <c r="H18" i="2"/>
  <c r="H17" i="2"/>
  <c r="G19" i="2"/>
  <c r="G18" i="2"/>
  <c r="G17" i="2"/>
  <c r="I20" i="2"/>
  <c r="F19" i="2"/>
  <c r="F18" i="2"/>
  <c r="F17" i="2"/>
  <c r="D13" i="2" l="1"/>
  <c r="I13" i="2"/>
  <c r="I17" i="2" s="1"/>
  <c r="I18" i="2"/>
  <c r="I19" i="2"/>
  <c r="H6" i="2"/>
  <c r="H7" i="2"/>
  <c r="H8" i="2"/>
  <c r="H9" i="2"/>
  <c r="H10" i="2"/>
  <c r="H11" i="2"/>
  <c r="H12" i="2"/>
  <c r="H5" i="2"/>
  <c r="E6" i="2"/>
  <c r="E7" i="2"/>
  <c r="E8" i="2"/>
  <c r="E9" i="2"/>
  <c r="E10" i="2"/>
  <c r="E11" i="2"/>
  <c r="E12" i="2"/>
  <c r="E5" i="2"/>
  <c r="I12" i="2"/>
  <c r="I11" i="2"/>
  <c r="I10" i="2"/>
  <c r="I9" i="2"/>
  <c r="I8" i="2"/>
  <c r="I7" i="2"/>
  <c r="I6" i="2"/>
  <c r="I5" i="2"/>
  <c r="D13" i="1"/>
  <c r="G12" i="1"/>
  <c r="G11" i="1"/>
  <c r="G6" i="1"/>
  <c r="G7" i="1"/>
  <c r="G8" i="1"/>
  <c r="G9" i="1"/>
  <c r="G10" i="1"/>
  <c r="G5" i="1"/>
  <c r="G17" i="1" s="1"/>
  <c r="H13" i="2" l="1"/>
  <c r="J9" i="2" s="1"/>
  <c r="J11" i="2"/>
  <c r="J12" i="2"/>
  <c r="J5" i="2"/>
  <c r="J7" i="2"/>
  <c r="J8" i="2"/>
  <c r="J13" i="2"/>
  <c r="J6" i="2"/>
  <c r="E13" i="2"/>
  <c r="G18" i="1"/>
  <c r="G15" i="1"/>
  <c r="G16" i="1"/>
  <c r="J10" i="2" l="1"/>
</calcChain>
</file>

<file path=xl/sharedStrings.xml><?xml version="1.0" encoding="utf-8"?>
<sst xmlns="http://schemas.openxmlformats.org/spreadsheetml/2006/main" count="50" uniqueCount="26">
  <si>
    <t>Buy Date</t>
  </si>
  <si>
    <t>Buy Price</t>
  </si>
  <si>
    <t>Sell Date</t>
  </si>
  <si>
    <t>Sell Price</t>
  </si>
  <si>
    <t>Gain/Loss</t>
  </si>
  <si>
    <t>MSFT</t>
  </si>
  <si>
    <t>AAPL</t>
  </si>
  <si>
    <t>NKE</t>
  </si>
  <si>
    <t>BABA</t>
  </si>
  <si>
    <t>AMD</t>
  </si>
  <si>
    <t>TSLA</t>
  </si>
  <si>
    <t>BYND</t>
  </si>
  <si>
    <t>GE</t>
  </si>
  <si>
    <t>Investment</t>
  </si>
  <si>
    <t>Average</t>
  </si>
  <si>
    <t>Weighted Average</t>
  </si>
  <si>
    <t>Highest</t>
  </si>
  <si>
    <t>Lowest</t>
  </si>
  <si>
    <t>Calculating the Gain/Loss and Weights of Stocks in a Portfolio</t>
  </si>
  <si>
    <t>Symbol</t>
  </si>
  <si>
    <t>Shares Purchased</t>
  </si>
  <si>
    <t>Current Market Value</t>
  </si>
  <si>
    <t>Percent of Portfolio</t>
  </si>
  <si>
    <t>Calculating the Gain/Loss</t>
  </si>
  <si>
    <t>Total</t>
  </si>
  <si>
    <t>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</si>
</sst>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0" fontId="0" fillId="0" borderId="0" xfId="2" applyNumberFormat="1" applyFont="1" applyAlignment="1">
      <alignment vertical="center" wrapText="1"/>
    </xf>
    <xf numFmtId="44" fontId="0" fillId="0" borderId="0" xfId="1" applyFont="1"/>
    <xf numFmtId="10" fontId="0" fillId="0" borderId="0" xfId="2" applyNumberFormat="1" applyFont="1"/>
    <xf numFmtId="0" fontId="2" fillId="0" borderId="0" xfId="0" applyFont="1"/>
    <xf numFmtId="44" fontId="0" fillId="0" borderId="1" xfId="1" applyFont="1" applyBorder="1"/>
    <xf numFmtId="10" fontId="0" fillId="0" borderId="1" xfId="2" applyNumberFormat="1" applyFont="1" applyBorder="1" applyAlignment="1">
      <alignment vertical="center" wrapText="1"/>
    </xf>
    <xf numFmtId="10" fontId="0" fillId="0" borderId="1" xfId="2" applyNumberFormat="1" applyFont="1" applyBorder="1"/>
    <xf numFmtId="0" fontId="0" fillId="0" borderId="1" xfId="0" applyBorder="1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10" fontId="0" fillId="3" borderId="0" xfId="0" applyNumberFormat="1" applyFill="1"/>
    <xf numFmtId="0" fontId="0" fillId="0" borderId="4" xfId="0" applyBorder="1"/>
    <xf numFmtId="10" fontId="0" fillId="0" borderId="5" xfId="0" applyNumberFormat="1" applyBorder="1"/>
    <xf numFmtId="0" fontId="0" fillId="0" borderId="6" xfId="0" applyBorder="1"/>
    <xf numFmtId="10" fontId="0" fillId="0" borderId="7" xfId="0" applyNumberFormat="1" applyBorder="1"/>
    <xf numFmtId="0" fontId="0" fillId="0" borderId="8" xfId="0" applyBorder="1"/>
    <xf numFmtId="10" fontId="0" fillId="0" borderId="9" xfId="2" applyNumberFormat="1" applyFont="1" applyBorder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4" borderId="15" xfId="0" applyFill="1" applyBorder="1"/>
    <xf numFmtId="0" fontId="0" fillId="5" borderId="12" xfId="0" applyFill="1" applyBorder="1" applyAlignment="1"/>
    <xf numFmtId="0" fontId="0" fillId="5" borderId="11" xfId="0" applyFill="1" applyBorder="1"/>
    <xf numFmtId="0" fontId="0" fillId="5" borderId="13" xfId="0" applyFill="1" applyBorder="1" applyAlignment="1"/>
    <xf numFmtId="44" fontId="0" fillId="0" borderId="14" xfId="0" applyNumberFormat="1" applyBorder="1"/>
    <xf numFmtId="44" fontId="0" fillId="0" borderId="1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9AEC-80E1-4701-B38F-4CD746993DBD}">
  <dimension ref="A1:L18"/>
  <sheetViews>
    <sheetView workbookViewId="0">
      <selection activeCell="H21" sqref="H21"/>
    </sheetView>
  </sheetViews>
  <sheetFormatPr defaultRowHeight="15" x14ac:dyDescent="0.25"/>
  <cols>
    <col min="4" max="4" width="11.5703125" bestFit="1" customWidth="1"/>
    <col min="7" max="7" width="11.5703125" bestFit="1" customWidth="1"/>
  </cols>
  <sheetData>
    <row r="1" spans="1:12" x14ac:dyDescent="0.25">
      <c r="A1" s="21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5">
      <c r="A4" s="6" t="s">
        <v>19</v>
      </c>
      <c r="B4" s="6" t="s">
        <v>0</v>
      </c>
      <c r="C4" s="6" t="s">
        <v>1</v>
      </c>
      <c r="D4" s="6" t="s">
        <v>13</v>
      </c>
      <c r="E4" s="6" t="s">
        <v>2</v>
      </c>
      <c r="F4" s="6" t="s">
        <v>3</v>
      </c>
      <c r="G4" s="6" t="s">
        <v>4</v>
      </c>
    </row>
    <row r="5" spans="1:12" x14ac:dyDescent="0.25">
      <c r="A5" t="s">
        <v>5</v>
      </c>
      <c r="B5" s="1">
        <v>42370</v>
      </c>
      <c r="C5">
        <v>50.98</v>
      </c>
      <c r="D5" s="4">
        <v>1000</v>
      </c>
      <c r="E5" s="1">
        <v>43466</v>
      </c>
      <c r="F5" s="2">
        <v>103.26</v>
      </c>
      <c r="G5" s="3">
        <f>(F5-C5)/C5</f>
        <v>1.0255001961553554</v>
      </c>
    </row>
    <row r="6" spans="1:12" x14ac:dyDescent="0.25">
      <c r="A6" t="s">
        <v>6</v>
      </c>
      <c r="B6" s="1">
        <v>42370</v>
      </c>
      <c r="C6">
        <v>91.23</v>
      </c>
      <c r="D6" s="4">
        <v>2500</v>
      </c>
      <c r="E6" s="1">
        <v>43466</v>
      </c>
      <c r="F6" s="2">
        <v>164.47</v>
      </c>
      <c r="G6" s="3">
        <f t="shared" ref="G6:G12" si="0">(F6-C6)/C6</f>
        <v>0.80280609448646267</v>
      </c>
    </row>
    <row r="7" spans="1:12" x14ac:dyDescent="0.25">
      <c r="A7" t="s">
        <v>7</v>
      </c>
      <c r="B7" s="1">
        <v>42370</v>
      </c>
      <c r="C7" s="2">
        <v>59.32</v>
      </c>
      <c r="D7" s="4">
        <v>2500</v>
      </c>
      <c r="E7" s="1">
        <v>43466</v>
      </c>
      <c r="F7">
        <v>81.23</v>
      </c>
      <c r="G7" s="3">
        <f t="shared" si="0"/>
        <v>0.36935266351989215</v>
      </c>
    </row>
    <row r="8" spans="1:12" x14ac:dyDescent="0.25">
      <c r="A8" t="s">
        <v>8</v>
      </c>
      <c r="B8" s="1">
        <v>42370</v>
      </c>
      <c r="C8">
        <v>67.03</v>
      </c>
      <c r="D8" s="4">
        <v>2500</v>
      </c>
      <c r="E8" s="1">
        <v>43466</v>
      </c>
      <c r="F8" s="2">
        <v>168.49</v>
      </c>
      <c r="G8" s="3">
        <f t="shared" si="0"/>
        <v>1.5136506042070716</v>
      </c>
    </row>
    <row r="9" spans="1:12" x14ac:dyDescent="0.25">
      <c r="A9" t="s">
        <v>9</v>
      </c>
      <c r="B9" s="1">
        <v>42370</v>
      </c>
      <c r="C9">
        <v>2.2000000000000002</v>
      </c>
      <c r="D9" s="4">
        <v>1000</v>
      </c>
      <c r="E9" s="1">
        <v>43466</v>
      </c>
      <c r="F9" s="2">
        <v>24.41</v>
      </c>
      <c r="G9" s="3">
        <f t="shared" si="0"/>
        <v>10.095454545454546</v>
      </c>
    </row>
    <row r="10" spans="1:12" x14ac:dyDescent="0.25">
      <c r="A10" t="s">
        <v>10</v>
      </c>
      <c r="B10" s="1">
        <v>42370</v>
      </c>
      <c r="C10" s="2">
        <v>191.2</v>
      </c>
      <c r="D10" s="4">
        <v>2500</v>
      </c>
      <c r="E10" s="1">
        <v>43466</v>
      </c>
      <c r="F10" s="2">
        <v>307.02</v>
      </c>
      <c r="G10" s="3">
        <f t="shared" si="0"/>
        <v>0.60575313807531384</v>
      </c>
    </row>
    <row r="11" spans="1:12" x14ac:dyDescent="0.25">
      <c r="A11" t="s">
        <v>11</v>
      </c>
      <c r="B11" s="1">
        <v>43586</v>
      </c>
      <c r="C11" s="2">
        <v>104.12</v>
      </c>
      <c r="D11" s="4">
        <v>2500</v>
      </c>
      <c r="E11" s="1">
        <v>43709</v>
      </c>
      <c r="F11" s="2">
        <v>142.99</v>
      </c>
      <c r="G11" s="3">
        <f t="shared" si="0"/>
        <v>0.37331924702266617</v>
      </c>
    </row>
    <row r="12" spans="1:12" x14ac:dyDescent="0.25">
      <c r="A12" t="s">
        <v>12</v>
      </c>
      <c r="B12" s="1">
        <v>42370</v>
      </c>
      <c r="C12" s="2">
        <v>24.96</v>
      </c>
      <c r="D12" s="4">
        <v>2500</v>
      </c>
      <c r="E12" s="1">
        <v>43466</v>
      </c>
      <c r="F12" s="2">
        <v>9.74</v>
      </c>
      <c r="G12" s="3">
        <f t="shared" si="0"/>
        <v>-0.60977564102564108</v>
      </c>
    </row>
    <row r="13" spans="1:12" ht="15.75" thickBot="1" x14ac:dyDescent="0.3">
      <c r="D13" s="4">
        <f>SUM(D5:D12)</f>
        <v>17000</v>
      </c>
    </row>
    <row r="14" spans="1:12" ht="15.75" thickBot="1" x14ac:dyDescent="0.3">
      <c r="F14" s="23" t="s">
        <v>4</v>
      </c>
      <c r="G14" s="24"/>
    </row>
    <row r="15" spans="1:12" x14ac:dyDescent="0.25">
      <c r="F15" s="15" t="s">
        <v>14</v>
      </c>
      <c r="G15" s="16">
        <f>AVERAGE(G5:G12)</f>
        <v>1.7720076059869583</v>
      </c>
    </row>
    <row r="16" spans="1:12" x14ac:dyDescent="0.25">
      <c r="F16" s="17" t="s">
        <v>16</v>
      </c>
      <c r="G16" s="18">
        <f>MAX(G5:G12)</f>
        <v>10.095454545454546</v>
      </c>
    </row>
    <row r="17" spans="6:7" x14ac:dyDescent="0.25">
      <c r="F17" s="17" t="s">
        <v>17</v>
      </c>
      <c r="G17" s="18">
        <f>MIN(G5:G12)</f>
        <v>-0.60977564102564108</v>
      </c>
    </row>
    <row r="18" spans="6:7" ht="15.75" thickBot="1" x14ac:dyDescent="0.3">
      <c r="F18" s="19" t="s">
        <v>15</v>
      </c>
      <c r="G18" s="20">
        <f>(G5*(D5/$D$13))+(G6*(D6/$D$13))+(G7*(D7/$D$13))+(G8*(D8/$D$13))+(G9*(D9/$D$13))+(G10*(D10/$D$13))+(G11*(D11/$D$13))+(G12*(D12/$D$13))</f>
        <v>1.1034541180779009</v>
      </c>
    </row>
  </sheetData>
  <mergeCells count="2">
    <mergeCell ref="A1:L3"/>
    <mergeCell ref="F14:G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F36B-0D94-4E2E-8648-4CDEAFD5823C}">
  <dimension ref="A1:L20"/>
  <sheetViews>
    <sheetView tabSelected="1" workbookViewId="0">
      <selection activeCell="J29" sqref="J28:J29"/>
    </sheetView>
  </sheetViews>
  <sheetFormatPr defaultRowHeight="15" x14ac:dyDescent="0.25"/>
  <cols>
    <col min="4" max="4" width="16.5703125" bestFit="1" customWidth="1"/>
    <col min="5" max="5" width="17.7109375" bestFit="1" customWidth="1"/>
    <col min="6" max="6" width="16.5703125" bestFit="1" customWidth="1"/>
    <col min="7" max="7" width="12.85546875" bestFit="1" customWidth="1"/>
    <col min="8" max="8" width="20.42578125" bestFit="1" customWidth="1"/>
    <col min="10" max="10" width="18.7109375" bestFit="1" customWidth="1"/>
  </cols>
  <sheetData>
    <row r="1" spans="1:12" x14ac:dyDescent="0.25">
      <c r="A1" s="21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5">
      <c r="A4" s="6" t="s">
        <v>19</v>
      </c>
      <c r="B4" s="6" t="s">
        <v>0</v>
      </c>
      <c r="C4" s="6" t="s">
        <v>1</v>
      </c>
      <c r="D4" s="6" t="s">
        <v>20</v>
      </c>
      <c r="E4" s="6" t="s">
        <v>25</v>
      </c>
      <c r="F4" s="6" t="s">
        <v>2</v>
      </c>
      <c r="G4" s="6" t="s">
        <v>3</v>
      </c>
      <c r="H4" s="6" t="s">
        <v>21</v>
      </c>
      <c r="I4" s="6" t="s">
        <v>4</v>
      </c>
      <c r="J4" s="6" t="s">
        <v>22</v>
      </c>
    </row>
    <row r="5" spans="1:12" x14ac:dyDescent="0.25">
      <c r="A5" t="s">
        <v>5</v>
      </c>
      <c r="B5" s="1">
        <v>42370</v>
      </c>
      <c r="C5">
        <v>50.98</v>
      </c>
      <c r="D5">
        <v>50</v>
      </c>
      <c r="E5" s="4">
        <f>D5*C5</f>
        <v>2549</v>
      </c>
      <c r="F5" s="1">
        <v>43466</v>
      </c>
      <c r="G5" s="2">
        <v>103.26</v>
      </c>
      <c r="H5" s="4">
        <f>G5*D5</f>
        <v>5163</v>
      </c>
      <c r="I5" s="3">
        <f t="shared" ref="I5:I12" si="0">(G5-C5)/C5</f>
        <v>1.0255001961553554</v>
      </c>
      <c r="J5" s="5">
        <f>H5/$H$13</f>
        <v>0.10680352743317799</v>
      </c>
    </row>
    <row r="6" spans="1:12" x14ac:dyDescent="0.25">
      <c r="A6" t="s">
        <v>6</v>
      </c>
      <c r="B6" s="1">
        <v>42370</v>
      </c>
      <c r="C6">
        <v>91.23</v>
      </c>
      <c r="D6">
        <v>30</v>
      </c>
      <c r="E6" s="4">
        <f t="shared" ref="E6:E12" si="1">D6*C6</f>
        <v>2736.9</v>
      </c>
      <c r="F6" s="1">
        <v>43466</v>
      </c>
      <c r="G6" s="2">
        <v>164.47</v>
      </c>
      <c r="H6" s="4">
        <f t="shared" ref="H6:H12" si="2">G6*D6</f>
        <v>4934.1000000000004</v>
      </c>
      <c r="I6" s="3">
        <f t="shared" si="0"/>
        <v>0.80280609448646267</v>
      </c>
      <c r="J6" s="5">
        <f t="shared" ref="J6:J12" si="3">H6/$H$13</f>
        <v>0.10206842624598945</v>
      </c>
    </row>
    <row r="7" spans="1:12" x14ac:dyDescent="0.25">
      <c r="A7" t="s">
        <v>7</v>
      </c>
      <c r="B7" s="1">
        <v>42370</v>
      </c>
      <c r="C7" s="2">
        <v>59.32</v>
      </c>
      <c r="D7">
        <v>50</v>
      </c>
      <c r="E7" s="4">
        <f t="shared" si="1"/>
        <v>2966</v>
      </c>
      <c r="F7" s="1">
        <v>43466</v>
      </c>
      <c r="G7">
        <v>81.23</v>
      </c>
      <c r="H7" s="4">
        <f t="shared" si="2"/>
        <v>4061.5</v>
      </c>
      <c r="I7" s="3">
        <f t="shared" si="0"/>
        <v>0.36935266351989215</v>
      </c>
      <c r="J7" s="5">
        <f t="shared" si="3"/>
        <v>8.4017533734234429E-2</v>
      </c>
    </row>
    <row r="8" spans="1:12" x14ac:dyDescent="0.25">
      <c r="A8" t="s">
        <v>8</v>
      </c>
      <c r="B8" s="1">
        <v>42370</v>
      </c>
      <c r="C8">
        <v>67.03</v>
      </c>
      <c r="D8">
        <v>40</v>
      </c>
      <c r="E8" s="4">
        <f t="shared" si="1"/>
        <v>2681.2</v>
      </c>
      <c r="F8" s="1">
        <v>43466</v>
      </c>
      <c r="G8" s="2">
        <v>168.49</v>
      </c>
      <c r="H8" s="4">
        <f t="shared" si="2"/>
        <v>6739.6</v>
      </c>
      <c r="I8" s="3">
        <f t="shared" si="0"/>
        <v>1.5136506042070716</v>
      </c>
      <c r="J8" s="5">
        <f t="shared" si="3"/>
        <v>0.13941759703440759</v>
      </c>
    </row>
    <row r="9" spans="1:12" x14ac:dyDescent="0.25">
      <c r="A9" t="s">
        <v>9</v>
      </c>
      <c r="B9" s="1">
        <v>42370</v>
      </c>
      <c r="C9">
        <v>2.2000000000000002</v>
      </c>
      <c r="D9">
        <v>500</v>
      </c>
      <c r="E9" s="4">
        <f t="shared" si="1"/>
        <v>1100</v>
      </c>
      <c r="F9" s="1">
        <v>43466</v>
      </c>
      <c r="G9" s="2">
        <v>24.41</v>
      </c>
      <c r="H9" s="4">
        <f t="shared" si="2"/>
        <v>12205</v>
      </c>
      <c r="I9" s="3">
        <f t="shared" si="0"/>
        <v>10.095454545454546</v>
      </c>
      <c r="J9" s="5">
        <f t="shared" si="3"/>
        <v>0.2524766709901099</v>
      </c>
    </row>
    <row r="10" spans="1:12" x14ac:dyDescent="0.25">
      <c r="A10" t="s">
        <v>10</v>
      </c>
      <c r="B10" s="1">
        <v>42370</v>
      </c>
      <c r="C10" s="2">
        <v>191.2</v>
      </c>
      <c r="D10">
        <v>20</v>
      </c>
      <c r="E10" s="4">
        <f t="shared" si="1"/>
        <v>3824</v>
      </c>
      <c r="F10" s="1">
        <v>43466</v>
      </c>
      <c r="G10" s="2">
        <v>307.02</v>
      </c>
      <c r="H10" s="4">
        <f t="shared" si="2"/>
        <v>6140.4</v>
      </c>
      <c r="I10" s="3">
        <f t="shared" si="0"/>
        <v>0.60575313807531384</v>
      </c>
      <c r="J10" s="5">
        <f t="shared" si="3"/>
        <v>0.12702234744347976</v>
      </c>
    </row>
    <row r="11" spans="1:12" x14ac:dyDescent="0.25">
      <c r="A11" t="s">
        <v>11</v>
      </c>
      <c r="B11" s="1">
        <v>43586</v>
      </c>
      <c r="C11" s="2">
        <v>104.12</v>
      </c>
      <c r="D11">
        <v>50</v>
      </c>
      <c r="E11" s="4">
        <f t="shared" si="1"/>
        <v>5206</v>
      </c>
      <c r="F11" s="1">
        <v>43709</v>
      </c>
      <c r="G11" s="2">
        <v>142.99</v>
      </c>
      <c r="H11" s="4">
        <f t="shared" si="2"/>
        <v>7149.5</v>
      </c>
      <c r="I11" s="3">
        <f t="shared" si="0"/>
        <v>0.37331924702266617</v>
      </c>
      <c r="J11" s="5">
        <f t="shared" si="3"/>
        <v>0.14789692414942979</v>
      </c>
    </row>
    <row r="12" spans="1:12" ht="15.75" thickBot="1" x14ac:dyDescent="0.3">
      <c r="A12" t="s">
        <v>12</v>
      </c>
      <c r="B12" s="1">
        <v>42370</v>
      </c>
      <c r="C12" s="2">
        <v>24.96</v>
      </c>
      <c r="D12" s="10">
        <v>200</v>
      </c>
      <c r="E12" s="7">
        <f t="shared" si="1"/>
        <v>4992</v>
      </c>
      <c r="F12" s="1">
        <v>43466</v>
      </c>
      <c r="G12" s="2">
        <v>9.74</v>
      </c>
      <c r="H12" s="7">
        <f t="shared" si="2"/>
        <v>1948</v>
      </c>
      <c r="I12" s="8">
        <f t="shared" si="0"/>
        <v>-0.60977564102564108</v>
      </c>
      <c r="J12" s="9">
        <f t="shared" si="3"/>
        <v>4.029697296917116E-2</v>
      </c>
    </row>
    <row r="13" spans="1:12" ht="15.75" thickTop="1" x14ac:dyDescent="0.25">
      <c r="C13" s="6" t="s">
        <v>24</v>
      </c>
      <c r="D13" s="11">
        <f>SUM(D5:D12)</f>
        <v>940</v>
      </c>
      <c r="E13" s="12">
        <f>SUM(E5:E12)</f>
        <v>26055.1</v>
      </c>
      <c r="H13" s="13">
        <f>SUM(H5:H12)</f>
        <v>48341.1</v>
      </c>
      <c r="I13" s="14">
        <f>SUM(I5:I12)</f>
        <v>14.176060847895666</v>
      </c>
      <c r="J13" s="14">
        <f>H13/$H$13</f>
        <v>1</v>
      </c>
    </row>
    <row r="15" spans="1:12" ht="15.75" thickBot="1" x14ac:dyDescent="0.3"/>
    <row r="16" spans="1:12" ht="15.75" thickBot="1" x14ac:dyDescent="0.3">
      <c r="E16" s="28" t="s">
        <v>4</v>
      </c>
      <c r="F16" s="29" t="s">
        <v>20</v>
      </c>
      <c r="G16" s="29" t="s">
        <v>25</v>
      </c>
      <c r="H16" s="29" t="s">
        <v>21</v>
      </c>
      <c r="I16" s="30" t="s">
        <v>4</v>
      </c>
    </row>
    <row r="17" spans="5:9" x14ac:dyDescent="0.25">
      <c r="E17" s="15" t="s">
        <v>14</v>
      </c>
      <c r="F17" s="26">
        <f>AVERAGE(D5:D12)</f>
        <v>117.5</v>
      </c>
      <c r="G17" s="31">
        <f>AVERAGE(E5:E12)</f>
        <v>3256.8874999999998</v>
      </c>
      <c r="H17" s="31">
        <f>AVERAGE(H5:H12)</f>
        <v>6042.6374999999998</v>
      </c>
      <c r="I17" s="16">
        <f>AVERAGE(I5:I13)</f>
        <v>3.1502357439768147</v>
      </c>
    </row>
    <row r="18" spans="5:9" x14ac:dyDescent="0.25">
      <c r="E18" s="17" t="s">
        <v>16</v>
      </c>
      <c r="F18" s="25">
        <f>MAX(D5:D12)</f>
        <v>500</v>
      </c>
      <c r="G18" s="32">
        <f>MAX(E5:E12)</f>
        <v>5206</v>
      </c>
      <c r="H18" s="32">
        <f>MAX(H5:H12)</f>
        <v>12205</v>
      </c>
      <c r="I18" s="18">
        <f>MAX(I5:I13)</f>
        <v>14.176060847895666</v>
      </c>
    </row>
    <row r="19" spans="5:9" x14ac:dyDescent="0.25">
      <c r="E19" s="17" t="s">
        <v>17</v>
      </c>
      <c r="F19" s="25">
        <f>MIN(D5:D12)</f>
        <v>20</v>
      </c>
      <c r="G19" s="32">
        <f>MIN(E5:E12)</f>
        <v>1100</v>
      </c>
      <c r="H19" s="32">
        <f>MIN(H5:H12)</f>
        <v>1948</v>
      </c>
      <c r="I19" s="18">
        <f>MIN(I5:I13)</f>
        <v>-0.60977564102564108</v>
      </c>
    </row>
    <row r="20" spans="5:9" ht="15.75" thickBot="1" x14ac:dyDescent="0.3">
      <c r="E20" s="19" t="s">
        <v>15</v>
      </c>
      <c r="F20" s="27"/>
      <c r="G20" s="27"/>
      <c r="H20" s="27"/>
      <c r="I20" s="20">
        <f>(I5*(E5/$E$13))+(I6*(E6/$E$13))+(I7*(E7/$E$13))+(I8*(E8/$E$13))+(I9*(E9/$E$13))+(I10*(E10/$E$13))+(I11*(E11/$E$13))+(I12*(E12/$E$13))</f>
        <v>0.85534118080529353</v>
      </c>
    </row>
  </sheetData>
  <mergeCells count="1">
    <mergeCell ref="A1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Gain_Loss</vt:lpstr>
      <vt:lpstr>Gain_Loss_Portfolio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2019-09-25T22:55:16Z</dcterms:created>
  <dcterms:modified xsi:type="dcterms:W3CDTF">2019-09-26T15:21:51Z</dcterms:modified>
</cp:coreProperties>
</file>