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6BBB88A0-DCE1-4203-AE2F-CBDD5F52D18A}" xr6:coauthVersionLast="45" xr6:coauthVersionMax="45" xr10:uidLastSave="{00000000-0000-0000-0000-000000000000}"/>
  <bookViews>
    <workbookView xWindow="-120" yWindow="-120" windowWidth="29040" windowHeight="15840" activeTab="1" xr2:uid="{7A310F71-8CEC-4366-9230-8545650F81BB}"/>
  </bookViews>
  <sheets>
    <sheet name="One_Asset" sheetId="1" r:id="rId1"/>
    <sheet name="Two_Assets" sheetId="2" r:id="rId2"/>
  </sheets>
  <definedNames>
    <definedName name="solver_adj" localSheetId="0" hidden="1">One_Asset!$F$6:$H$6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One_Asset!$I$3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One_Asset!$F$3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100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2" l="1"/>
  <c r="J8" i="2"/>
  <c r="H8" i="2"/>
  <c r="J10" i="2"/>
  <c r="J6" i="2"/>
  <c r="I6" i="2"/>
  <c r="I10" i="2" s="1"/>
  <c r="H6" i="2"/>
  <c r="J5" i="2"/>
  <c r="I5" i="2"/>
  <c r="H5" i="2"/>
  <c r="I2" i="2"/>
  <c r="H2" i="2"/>
  <c r="I3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H10" i="2" l="1"/>
  <c r="H11" i="2" s="1"/>
  <c r="G6" i="1" l="1"/>
  <c r="H6" i="1"/>
  <c r="F6" i="1"/>
  <c r="G4" i="1"/>
  <c r="H4" i="1"/>
  <c r="F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" i="1"/>
  <c r="F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3" authorId="0" shapeId="0" xr:uid="{C92771CC-36D6-4C99-9CE0-FF701EB91156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Asset weight in the portfolio. The rest of the portfolio is assumed to be in cash which earns zero return.</t>
        </r>
      </text>
    </comment>
    <comment ref="E4" authorId="0" shapeId="0" xr:uid="{9C1E44E6-7118-4124-88E6-8B146DF167E3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Possible returns on the asset.</t>
        </r>
      </text>
    </comment>
    <comment ref="E6" authorId="0" shapeId="0" xr:uid="{DA0EC58E-1486-44CB-8C33-B34EBC769A74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Intermediate variables used to calculate the Kelly value.</t>
        </r>
      </text>
    </comment>
    <comment ref="E7" authorId="0" shapeId="0" xr:uid="{A8049693-2EA6-4F33-AE36-64E29F850877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Kelly value (or criterion) that must be maximized by changing the asset weights.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3" authorId="0" shapeId="0" xr:uid="{067910A7-A520-4F70-B6D0-8E50DA38A867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Weight of assets in portfolio.</t>
        </r>
      </text>
    </comment>
    <comment ref="G5" authorId="0" shapeId="0" xr:uid="{0FE7507D-2A57-4A97-B59B-37E0B0470DD4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Possible returns on the asset.</t>
        </r>
      </text>
    </comment>
    <comment ref="G6" authorId="0" shapeId="0" xr:uid="{C8862E52-0AF9-42AC-92FA-5A18DF0955F5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Possible returns on the asset.</t>
        </r>
      </text>
    </comment>
    <comment ref="G8" authorId="0" shapeId="0" xr:uid="{F5CF2398-B0C2-4E9C-AA37-44385D648934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Possible returns on the weighted portfolio.
</t>
        </r>
      </text>
    </comment>
    <comment ref="G10" authorId="0" shapeId="0" xr:uid="{337135EE-4ED0-4681-9C00-86E742B8F482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Intermediate variables used to calculate the Kelly value.</t>
        </r>
      </text>
    </comment>
    <comment ref="G11" authorId="0" shapeId="0" xr:uid="{551D7806-60E8-455A-BA03-CA7A04DE9CB1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Kelly value (or criterion) that must be maximized by changing the asset weights.</t>
        </r>
      </text>
    </comment>
  </commentList>
</comments>
</file>

<file path=xl/sharedStrings.xml><?xml version="1.0" encoding="utf-8"?>
<sst xmlns="http://schemas.openxmlformats.org/spreadsheetml/2006/main" count="20" uniqueCount="13">
  <si>
    <t>Date</t>
  </si>
  <si>
    <t>AMD</t>
  </si>
  <si>
    <t>Asset Weight</t>
  </si>
  <si>
    <t>Portfolio Log-Return</t>
  </si>
  <si>
    <t>Kelly Value</t>
  </si>
  <si>
    <t>Asset Returns (Yearly)</t>
  </si>
  <si>
    <t>AMD Returns</t>
  </si>
  <si>
    <t>Input how much money you want to put in this weight of stock</t>
  </si>
  <si>
    <t>SP500</t>
  </si>
  <si>
    <t>Asset Weights</t>
  </si>
  <si>
    <t>Asset 1 Returns</t>
  </si>
  <si>
    <t>Asset 2 Returns</t>
  </si>
  <si>
    <t>Weighted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</si>
</sst>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9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DDAE-82A5-40A7-8677-765EC7B14596}">
  <dimension ref="A1:I37"/>
  <sheetViews>
    <sheetView workbookViewId="0">
      <selection activeCell="G18" sqref="G18"/>
    </sheetView>
  </sheetViews>
  <sheetFormatPr defaultRowHeight="15" x14ac:dyDescent="0.25"/>
  <cols>
    <col min="1" max="1" width="9.7109375" bestFit="1" customWidth="1"/>
    <col min="3" max="3" width="12.5703125" bestFit="1" customWidth="1"/>
    <col min="5" max="5" width="20.85546875" bestFit="1" customWidth="1"/>
    <col min="6" max="6" width="19.85546875" bestFit="1" customWidth="1"/>
    <col min="7" max="7" width="48.28515625" bestFit="1" customWidth="1"/>
  </cols>
  <sheetData>
    <row r="1" spans="1:9" x14ac:dyDescent="0.25">
      <c r="A1" s="1" t="s">
        <v>0</v>
      </c>
      <c r="B1" s="6" t="s">
        <v>1</v>
      </c>
      <c r="C1" s="7" t="s">
        <v>6</v>
      </c>
    </row>
    <row r="2" spans="1:9" x14ac:dyDescent="0.25">
      <c r="A2" s="2">
        <v>42370</v>
      </c>
      <c r="B2" s="3">
        <v>2.2000000000000002</v>
      </c>
      <c r="E2" s="1" t="s">
        <v>7</v>
      </c>
    </row>
    <row r="3" spans="1:9" x14ac:dyDescent="0.25">
      <c r="A3" s="2">
        <v>42401</v>
      </c>
      <c r="B3" s="3">
        <v>2.14</v>
      </c>
      <c r="C3" s="5">
        <f>B3/B2-1</f>
        <v>-2.7272727272727337E-2</v>
      </c>
      <c r="E3" s="1" t="s">
        <v>2</v>
      </c>
      <c r="F3" s="3">
        <v>0.8</v>
      </c>
    </row>
    <row r="4" spans="1:9" x14ac:dyDescent="0.25">
      <c r="A4" s="2">
        <v>42430</v>
      </c>
      <c r="B4" s="3">
        <v>2.85</v>
      </c>
      <c r="C4" s="5">
        <f t="shared" ref="C4:C37" si="0">B4/B3-1</f>
        <v>0.33177570093457942</v>
      </c>
      <c r="E4" s="1" t="s">
        <v>5</v>
      </c>
      <c r="F4" s="5">
        <f>AVERAGE(C3:C13)</f>
        <v>0.16915462532983983</v>
      </c>
      <c r="G4" s="5">
        <f>AVERAGE(C14:C25)</f>
        <v>7.6010836497374579E-4</v>
      </c>
      <c r="H4" s="5">
        <f>AVERAGE(C26:C37)</f>
        <v>7.7769636686178339E-2</v>
      </c>
      <c r="I4" s="4"/>
    </row>
    <row r="5" spans="1:9" x14ac:dyDescent="0.25">
      <c r="A5" s="2">
        <v>42461</v>
      </c>
      <c r="B5" s="3">
        <v>3.55</v>
      </c>
      <c r="C5" s="5">
        <f t="shared" si="0"/>
        <v>0.24561403508771917</v>
      </c>
      <c r="E5" s="1"/>
      <c r="F5" s="4"/>
      <c r="G5" s="4"/>
    </row>
    <row r="6" spans="1:9" x14ac:dyDescent="0.25">
      <c r="A6" s="2">
        <v>42491</v>
      </c>
      <c r="B6" s="3">
        <v>4.57</v>
      </c>
      <c r="C6" s="5">
        <f t="shared" si="0"/>
        <v>0.28732394366197189</v>
      </c>
      <c r="E6" s="1" t="s">
        <v>3</v>
      </c>
      <c r="F6">
        <f>LOG(1+$F$3*F4)</f>
        <v>5.5119703992070002E-2</v>
      </c>
      <c r="G6">
        <f t="shared" ref="G6:H6" si="1">LOG(1+$F$3*G4)</f>
        <v>2.6400843297070723E-4</v>
      </c>
      <c r="H6">
        <f t="shared" si="1"/>
        <v>2.6212720010166196E-2</v>
      </c>
    </row>
    <row r="7" spans="1:9" x14ac:dyDescent="0.25">
      <c r="A7" s="2">
        <v>42522</v>
      </c>
      <c r="B7" s="3">
        <v>5.14</v>
      </c>
      <c r="C7" s="5">
        <f t="shared" si="0"/>
        <v>0.12472647702406991</v>
      </c>
      <c r="E7" s="1" t="s">
        <v>4</v>
      </c>
      <c r="F7" s="8">
        <f>AVERAGE(F6:H6)</f>
        <v>2.719881081173563E-2</v>
      </c>
    </row>
    <row r="8" spans="1:9" x14ac:dyDescent="0.25">
      <c r="A8" s="2">
        <v>42552</v>
      </c>
      <c r="B8" s="3">
        <v>6.86</v>
      </c>
      <c r="C8" s="5">
        <f t="shared" si="0"/>
        <v>0.33463035019455267</v>
      </c>
    </row>
    <row r="9" spans="1:9" x14ac:dyDescent="0.25">
      <c r="A9" s="2">
        <v>42583</v>
      </c>
      <c r="B9" s="3">
        <v>7.4</v>
      </c>
      <c r="C9" s="5">
        <f t="shared" si="0"/>
        <v>7.871720116618075E-2</v>
      </c>
    </row>
    <row r="10" spans="1:9" x14ac:dyDescent="0.25">
      <c r="A10" s="2">
        <v>42614</v>
      </c>
      <c r="B10" s="3">
        <v>6.91</v>
      </c>
      <c r="C10" s="5">
        <f t="shared" si="0"/>
        <v>-6.6216216216216206E-2</v>
      </c>
    </row>
    <row r="11" spans="1:9" x14ac:dyDescent="0.25">
      <c r="A11" s="2">
        <v>42644</v>
      </c>
      <c r="B11" s="3">
        <v>7.23</v>
      </c>
      <c r="C11" s="5">
        <f t="shared" si="0"/>
        <v>4.6309696092619479E-2</v>
      </c>
    </row>
    <row r="12" spans="1:9" x14ac:dyDescent="0.25">
      <c r="A12" s="2">
        <v>42675</v>
      </c>
      <c r="B12" s="3">
        <v>8.91</v>
      </c>
      <c r="C12" s="5">
        <f t="shared" si="0"/>
        <v>0.23236514522821561</v>
      </c>
    </row>
    <row r="13" spans="1:9" x14ac:dyDescent="0.25">
      <c r="A13" s="2">
        <v>42705</v>
      </c>
      <c r="B13" s="3">
        <v>11.34</v>
      </c>
      <c r="C13" s="5">
        <f t="shared" si="0"/>
        <v>0.27272727272727271</v>
      </c>
    </row>
    <row r="14" spans="1:9" x14ac:dyDescent="0.25">
      <c r="A14" s="2">
        <v>42736</v>
      </c>
      <c r="B14" s="3">
        <v>10.37</v>
      </c>
      <c r="C14" s="5">
        <f t="shared" si="0"/>
        <v>-8.5537918871252283E-2</v>
      </c>
    </row>
    <row r="15" spans="1:9" x14ac:dyDescent="0.25">
      <c r="A15" s="2">
        <v>42767</v>
      </c>
      <c r="B15" s="3">
        <v>14.46</v>
      </c>
      <c r="C15" s="5">
        <f t="shared" si="0"/>
        <v>0.39440694310511115</v>
      </c>
    </row>
    <row r="16" spans="1:9" x14ac:dyDescent="0.25">
      <c r="A16" s="2">
        <v>42795</v>
      </c>
      <c r="B16" s="3">
        <v>14.55</v>
      </c>
      <c r="C16" s="5">
        <f t="shared" si="0"/>
        <v>6.2240663900414717E-3</v>
      </c>
    </row>
    <row r="17" spans="1:3" x14ac:dyDescent="0.25">
      <c r="A17" s="2">
        <v>42826</v>
      </c>
      <c r="B17" s="3">
        <v>13.3</v>
      </c>
      <c r="C17" s="5">
        <f t="shared" si="0"/>
        <v>-8.5910652920962227E-2</v>
      </c>
    </row>
    <row r="18" spans="1:3" x14ac:dyDescent="0.25">
      <c r="A18" s="2">
        <v>42856</v>
      </c>
      <c r="B18" s="3">
        <v>11.19</v>
      </c>
      <c r="C18" s="5">
        <f t="shared" si="0"/>
        <v>-0.15864661654135348</v>
      </c>
    </row>
    <row r="19" spans="1:3" x14ac:dyDescent="0.25">
      <c r="A19" s="2">
        <v>42887</v>
      </c>
      <c r="B19" s="3">
        <v>12.48</v>
      </c>
      <c r="C19" s="5">
        <f t="shared" si="0"/>
        <v>0.11528150134048265</v>
      </c>
    </row>
    <row r="20" spans="1:3" x14ac:dyDescent="0.25">
      <c r="A20" s="2">
        <v>42917</v>
      </c>
      <c r="B20" s="3">
        <v>13.61</v>
      </c>
      <c r="C20" s="5">
        <f t="shared" si="0"/>
        <v>9.0544871794871806E-2</v>
      </c>
    </row>
    <row r="21" spans="1:3" x14ac:dyDescent="0.25">
      <c r="A21" s="2">
        <v>42948</v>
      </c>
      <c r="B21" s="3">
        <v>13.02</v>
      </c>
      <c r="C21" s="5">
        <f t="shared" si="0"/>
        <v>-4.3350477590007319E-2</v>
      </c>
    </row>
    <row r="22" spans="1:3" x14ac:dyDescent="0.25">
      <c r="A22" s="2">
        <v>42979</v>
      </c>
      <c r="B22" s="3">
        <v>12.75</v>
      </c>
      <c r="C22" s="5">
        <f t="shared" si="0"/>
        <v>-2.0737327188940058E-2</v>
      </c>
    </row>
    <row r="23" spans="1:3" x14ac:dyDescent="0.25">
      <c r="A23" s="2">
        <v>43009</v>
      </c>
      <c r="B23" s="3">
        <v>10.99</v>
      </c>
      <c r="C23" s="5">
        <f t="shared" si="0"/>
        <v>-0.13803921568627453</v>
      </c>
    </row>
    <row r="24" spans="1:3" x14ac:dyDescent="0.25">
      <c r="A24" s="2">
        <v>43040</v>
      </c>
      <c r="B24" s="3">
        <v>10.89</v>
      </c>
      <c r="C24" s="5">
        <f t="shared" si="0"/>
        <v>-9.099181073703333E-3</v>
      </c>
    </row>
    <row r="25" spans="1:3" x14ac:dyDescent="0.25">
      <c r="A25" s="2">
        <v>43070</v>
      </c>
      <c r="B25" s="3">
        <v>10.28</v>
      </c>
      <c r="C25" s="5">
        <f t="shared" si="0"/>
        <v>-5.6014692378328901E-2</v>
      </c>
    </row>
    <row r="26" spans="1:3" x14ac:dyDescent="0.25">
      <c r="A26" s="2">
        <v>43101</v>
      </c>
      <c r="B26" s="3">
        <v>13.74</v>
      </c>
      <c r="C26" s="5">
        <f t="shared" si="0"/>
        <v>0.33657587548638146</v>
      </c>
    </row>
    <row r="27" spans="1:3" x14ac:dyDescent="0.25">
      <c r="A27" s="2">
        <v>43132</v>
      </c>
      <c r="B27" s="3">
        <v>12.11</v>
      </c>
      <c r="C27" s="5">
        <f t="shared" si="0"/>
        <v>-0.11863173216885015</v>
      </c>
    </row>
    <row r="28" spans="1:3" x14ac:dyDescent="0.25">
      <c r="A28" s="2">
        <v>43160</v>
      </c>
      <c r="B28" s="3">
        <v>10.050000000000001</v>
      </c>
      <c r="C28" s="5">
        <f t="shared" si="0"/>
        <v>-0.17010734929810067</v>
      </c>
    </row>
    <row r="29" spans="1:3" x14ac:dyDescent="0.25">
      <c r="A29" s="2">
        <v>43191</v>
      </c>
      <c r="B29" s="3">
        <v>10.88</v>
      </c>
      <c r="C29" s="5">
        <f t="shared" si="0"/>
        <v>8.2587064676616917E-2</v>
      </c>
    </row>
    <row r="30" spans="1:3" x14ac:dyDescent="0.25">
      <c r="A30" s="2">
        <v>43221</v>
      </c>
      <c r="B30" s="3">
        <v>13.73</v>
      </c>
      <c r="C30" s="5">
        <f t="shared" si="0"/>
        <v>0.26194852941176472</v>
      </c>
    </row>
    <row r="31" spans="1:3" x14ac:dyDescent="0.25">
      <c r="A31" s="2">
        <v>43252</v>
      </c>
      <c r="B31" s="3">
        <v>14.99</v>
      </c>
      <c r="C31" s="5">
        <f t="shared" si="0"/>
        <v>9.1769847050254816E-2</v>
      </c>
    </row>
    <row r="32" spans="1:3" x14ac:dyDescent="0.25">
      <c r="A32" s="2">
        <v>43282</v>
      </c>
      <c r="B32" s="3">
        <v>18.329999999999998</v>
      </c>
      <c r="C32" s="5">
        <f t="shared" si="0"/>
        <v>0.22281521014009331</v>
      </c>
    </row>
    <row r="33" spans="1:3" x14ac:dyDescent="0.25">
      <c r="A33" s="2">
        <v>43313</v>
      </c>
      <c r="B33" s="3">
        <v>25.17</v>
      </c>
      <c r="C33" s="5">
        <f t="shared" si="0"/>
        <v>0.37315875613747984</v>
      </c>
    </row>
    <row r="34" spans="1:3" x14ac:dyDescent="0.25">
      <c r="A34" s="2">
        <v>43344</v>
      </c>
      <c r="B34" s="3">
        <v>30.889999</v>
      </c>
      <c r="C34" s="5">
        <f t="shared" si="0"/>
        <v>0.22725462852602285</v>
      </c>
    </row>
    <row r="35" spans="1:3" x14ac:dyDescent="0.25">
      <c r="A35" s="2">
        <v>43374</v>
      </c>
      <c r="B35" s="3">
        <v>18.209999</v>
      </c>
      <c r="C35" s="5">
        <f t="shared" si="0"/>
        <v>-0.41048884462573143</v>
      </c>
    </row>
    <row r="36" spans="1:3" x14ac:dyDescent="0.25">
      <c r="A36" s="2">
        <v>43405</v>
      </c>
      <c r="B36" s="3">
        <v>21.299999</v>
      </c>
      <c r="C36" s="5">
        <f t="shared" si="0"/>
        <v>0.16968699449132307</v>
      </c>
    </row>
    <row r="37" spans="1:3" x14ac:dyDescent="0.25">
      <c r="A37" s="2">
        <v>43435</v>
      </c>
      <c r="B37" s="3">
        <v>18.459999</v>
      </c>
      <c r="C37" s="5">
        <f t="shared" si="0"/>
        <v>-0.13333333959311455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E4AD-F800-4190-9BCC-2ED73F4D9BB7}">
  <dimension ref="A1:L37"/>
  <sheetViews>
    <sheetView tabSelected="1" workbookViewId="0">
      <selection activeCell="K16" sqref="K16"/>
    </sheetView>
  </sheetViews>
  <sheetFormatPr defaultRowHeight="15" x14ac:dyDescent="0.25"/>
  <cols>
    <col min="1" max="1" width="9.7109375" bestFit="1" customWidth="1"/>
    <col min="7" max="7" width="57.42578125" bestFit="1" customWidth="1"/>
  </cols>
  <sheetData>
    <row r="1" spans="1:12" x14ac:dyDescent="0.25">
      <c r="A1" s="1" t="s">
        <v>0</v>
      </c>
      <c r="B1" s="9" t="s">
        <v>1</v>
      </c>
      <c r="C1" s="9" t="s">
        <v>8</v>
      </c>
      <c r="D1" s="7" t="s">
        <v>1</v>
      </c>
      <c r="E1" s="7" t="s">
        <v>8</v>
      </c>
      <c r="F1" s="1"/>
      <c r="G1" s="1" t="s">
        <v>7</v>
      </c>
      <c r="J1" s="1"/>
      <c r="K1" s="1"/>
      <c r="L1" s="1"/>
    </row>
    <row r="2" spans="1:12" x14ac:dyDescent="0.25">
      <c r="A2" s="2">
        <v>42370</v>
      </c>
      <c r="B2" s="3">
        <v>2.2000000000000002</v>
      </c>
      <c r="C2">
        <v>1940.23999</v>
      </c>
      <c r="G2" s="1"/>
      <c r="H2" s="1" t="str">
        <f>B1</f>
        <v>AMD</v>
      </c>
      <c r="I2" s="1" t="str">
        <f>C1</f>
        <v>SP500</v>
      </c>
    </row>
    <row r="3" spans="1:12" x14ac:dyDescent="0.25">
      <c r="A3" s="2">
        <v>42401</v>
      </c>
      <c r="B3" s="3">
        <v>2.14</v>
      </c>
      <c r="C3">
        <v>1932.2299800000001</v>
      </c>
      <c r="D3" s="5">
        <f>B3/B2-1</f>
        <v>-2.7272727272727337E-2</v>
      </c>
      <c r="E3" s="5">
        <f>C3/C2-1</f>
        <v>-4.1283604302990717E-3</v>
      </c>
      <c r="G3" s="1" t="s">
        <v>9</v>
      </c>
      <c r="H3" s="3">
        <v>0.8</v>
      </c>
      <c r="I3" s="3">
        <f>1-H3</f>
        <v>0.19999999999999996</v>
      </c>
      <c r="L3" s="5"/>
    </row>
    <row r="4" spans="1:12" x14ac:dyDescent="0.25">
      <c r="A4" s="2">
        <v>42430</v>
      </c>
      <c r="B4" s="3">
        <v>2.85</v>
      </c>
      <c r="C4">
        <v>2059.73999</v>
      </c>
      <c r="D4" s="5">
        <f>B4/B3-1</f>
        <v>0.33177570093457942</v>
      </c>
      <c r="E4" s="5">
        <f>C4/C3-1</f>
        <v>6.5991114577365062E-2</v>
      </c>
      <c r="G4" s="1"/>
      <c r="L4" s="5"/>
    </row>
    <row r="5" spans="1:12" x14ac:dyDescent="0.25">
      <c r="A5" s="2">
        <v>42461</v>
      </c>
      <c r="B5" s="3">
        <v>3.55</v>
      </c>
      <c r="C5">
        <v>2065.3000489999999</v>
      </c>
      <c r="D5" s="5">
        <f>B5/B4-1</f>
        <v>0.24561403508771917</v>
      </c>
      <c r="E5" s="5">
        <f>C5/C4-1</f>
        <v>2.6993984808731941E-3</v>
      </c>
      <c r="G5" s="1" t="s">
        <v>10</v>
      </c>
      <c r="H5" s="10">
        <f>AVERAGE(D3:D13)</f>
        <v>0.16915462532983983</v>
      </c>
      <c r="I5" s="10">
        <f>AVERAGE(D14:D25)</f>
        <v>7.6010836497374579E-4</v>
      </c>
      <c r="J5" s="10">
        <f>AVERAGE(D27:D37)</f>
        <v>5.4241796795250791E-2</v>
      </c>
      <c r="K5" s="10"/>
      <c r="L5" s="5"/>
    </row>
    <row r="6" spans="1:12" x14ac:dyDescent="0.25">
      <c r="A6" s="2">
        <v>42491</v>
      </c>
      <c r="B6" s="3">
        <v>4.57</v>
      </c>
      <c r="C6">
        <v>2096.9499510000001</v>
      </c>
      <c r="D6" s="5">
        <f>B6/B5-1</f>
        <v>0.28732394366197189</v>
      </c>
      <c r="E6" s="5">
        <f>C6/C5-1</f>
        <v>1.5324602357572603E-2</v>
      </c>
      <c r="G6" s="1" t="s">
        <v>11</v>
      </c>
      <c r="H6" s="10">
        <f>AVERAGE(E3:E13)</f>
        <v>1.3354853486934447E-2</v>
      </c>
      <c r="I6" s="10">
        <f>AVERAGE(E14:E25)</f>
        <v>1.496862745997026E-2</v>
      </c>
      <c r="J6" s="10">
        <f>AVERAGE(E26:E37)</f>
        <v>-4.4354543469606695E-3</v>
      </c>
      <c r="K6" s="10"/>
      <c r="L6" s="5"/>
    </row>
    <row r="7" spans="1:12" x14ac:dyDescent="0.25">
      <c r="A7" s="2">
        <v>42522</v>
      </c>
      <c r="B7" s="3">
        <v>5.14</v>
      </c>
      <c r="C7">
        <v>2098.860107</v>
      </c>
      <c r="D7" s="5">
        <f>B7/B6-1</f>
        <v>0.12472647702406991</v>
      </c>
      <c r="E7" s="5">
        <f>C7/C6-1</f>
        <v>9.1092112097812539E-4</v>
      </c>
      <c r="G7" s="1"/>
      <c r="H7" s="10"/>
      <c r="I7" s="10"/>
      <c r="J7" s="10"/>
      <c r="K7" s="10"/>
      <c r="L7" s="5"/>
    </row>
    <row r="8" spans="1:12" x14ac:dyDescent="0.25">
      <c r="A8" s="2">
        <v>42552</v>
      </c>
      <c r="B8" s="3">
        <v>6.86</v>
      </c>
      <c r="C8">
        <v>2173.6000979999999</v>
      </c>
      <c r="D8" s="5">
        <f>B8/B7-1</f>
        <v>0.33463035019455267</v>
      </c>
      <c r="E8" s="5">
        <f>C8/C7-1</f>
        <v>3.5609801125254359E-2</v>
      </c>
      <c r="G8" s="1" t="s">
        <v>12</v>
      </c>
      <c r="H8" s="11">
        <f>$H$3*H5+$I$3*H6</f>
        <v>0.13799467096125875</v>
      </c>
      <c r="I8" s="11">
        <f t="shared" ref="I8:J8" si="0">$H$3*I5+$I$3*I6</f>
        <v>3.601812183973048E-3</v>
      </c>
      <c r="J8" s="11">
        <f t="shared" si="0"/>
        <v>4.2506346566808503E-2</v>
      </c>
      <c r="K8" s="11"/>
      <c r="L8" s="5"/>
    </row>
    <row r="9" spans="1:12" x14ac:dyDescent="0.25">
      <c r="A9" s="2">
        <v>42583</v>
      </c>
      <c r="B9" s="3">
        <v>7.4</v>
      </c>
      <c r="C9">
        <v>2170.9499510000001</v>
      </c>
      <c r="D9" s="5">
        <f>B9/B8-1</f>
        <v>7.871720116618075E-2</v>
      </c>
      <c r="E9" s="5">
        <f>C9/C8-1</f>
        <v>-1.2192431360480427E-3</v>
      </c>
      <c r="G9" s="1"/>
      <c r="L9" s="5"/>
    </row>
    <row r="10" spans="1:12" x14ac:dyDescent="0.25">
      <c r="A10" s="2">
        <v>42614</v>
      </c>
      <c r="B10" s="3">
        <v>6.91</v>
      </c>
      <c r="C10">
        <v>2168.2700199999999</v>
      </c>
      <c r="D10" s="5">
        <f>B10/B9-1</f>
        <v>-6.6216216216216206E-2</v>
      </c>
      <c r="E10" s="5">
        <f>C10/C9-1</f>
        <v>-1.2344508443253854E-3</v>
      </c>
      <c r="G10" s="1" t="s">
        <v>3</v>
      </c>
      <c r="H10">
        <f>LOG(1+H8)</f>
        <v>5.6140228335380939E-2</v>
      </c>
      <c r="I10">
        <f t="shared" ref="I10:K10" si="1">LOG(1+I8)</f>
        <v>1.5614368402504595E-3</v>
      </c>
      <c r="J10">
        <f>LOG(1+J8)</f>
        <v>1.8078707550403396E-2</v>
      </c>
      <c r="L10" s="5"/>
    </row>
    <row r="11" spans="1:12" x14ac:dyDescent="0.25">
      <c r="A11" s="2">
        <v>42644</v>
      </c>
      <c r="B11" s="3">
        <v>7.23</v>
      </c>
      <c r="C11">
        <v>2126.1499020000001</v>
      </c>
      <c r="D11" s="5">
        <f>B11/B10-1</f>
        <v>4.6309696092619479E-2</v>
      </c>
      <c r="E11" s="5">
        <f>C11/C10-1</f>
        <v>-1.9425679279557517E-2</v>
      </c>
      <c r="G11" s="1" t="s">
        <v>4</v>
      </c>
      <c r="H11">
        <f>AVERAGE(H10:J10)</f>
        <v>2.52601242420116E-2</v>
      </c>
      <c r="L11" s="5"/>
    </row>
    <row r="12" spans="1:12" x14ac:dyDescent="0.25">
      <c r="A12" s="2">
        <v>42675</v>
      </c>
      <c r="B12" s="3">
        <v>8.91</v>
      </c>
      <c r="C12">
        <v>2198.8100589999999</v>
      </c>
      <c r="D12" s="5">
        <f>B12/B11-1</f>
        <v>0.23236514522821561</v>
      </c>
      <c r="E12" s="5">
        <f>C12/C11-1</f>
        <v>3.4174522187570444E-2</v>
      </c>
      <c r="I12" s="5"/>
      <c r="J12" s="5"/>
      <c r="K12" s="5"/>
      <c r="L12" s="5"/>
    </row>
    <row r="13" spans="1:12" x14ac:dyDescent="0.25">
      <c r="A13" s="2">
        <v>42705</v>
      </c>
      <c r="B13" s="3">
        <v>11.34</v>
      </c>
      <c r="C13">
        <v>2238.830078</v>
      </c>
      <c r="D13" s="5">
        <f>B13/B12-1</f>
        <v>0.27272727272727271</v>
      </c>
      <c r="E13" s="5">
        <f>C13/C12-1</f>
        <v>1.8200762196895148E-2</v>
      </c>
      <c r="I13" s="5"/>
      <c r="J13" s="5"/>
      <c r="K13" s="5"/>
      <c r="L13" s="5"/>
    </row>
    <row r="14" spans="1:12" x14ac:dyDescent="0.25">
      <c r="A14" s="2">
        <v>42736</v>
      </c>
      <c r="B14" s="3">
        <v>10.37</v>
      </c>
      <c r="C14">
        <v>2278.8701169999999</v>
      </c>
      <c r="D14" s="5">
        <f>B14/B13-1</f>
        <v>-8.5537918871252283E-2</v>
      </c>
      <c r="E14" s="5">
        <f>C14/C13-1</f>
        <v>1.7884358171464498E-2</v>
      </c>
      <c r="I14" s="5"/>
      <c r="J14" s="5"/>
      <c r="K14" s="5"/>
      <c r="L14" s="5"/>
    </row>
    <row r="15" spans="1:12" x14ac:dyDescent="0.25">
      <c r="A15" s="2">
        <v>42767</v>
      </c>
      <c r="B15" s="3">
        <v>14.46</v>
      </c>
      <c r="C15">
        <v>2363.639893</v>
      </c>
      <c r="D15" s="5">
        <f>B15/B14-1</f>
        <v>0.39440694310511115</v>
      </c>
      <c r="E15" s="5">
        <f>C15/C14-1</f>
        <v>3.7198160337279074E-2</v>
      </c>
      <c r="I15" s="5"/>
      <c r="J15" s="5"/>
      <c r="K15" s="5"/>
      <c r="L15" s="5"/>
    </row>
    <row r="16" spans="1:12" x14ac:dyDescent="0.25">
      <c r="A16" s="2">
        <v>42795</v>
      </c>
      <c r="B16" s="3">
        <v>14.55</v>
      </c>
      <c r="C16">
        <v>2362.719971</v>
      </c>
      <c r="D16" s="5">
        <f>B16/B15-1</f>
        <v>6.2240663900414717E-3</v>
      </c>
      <c r="E16" s="5">
        <f>C16/C15-1</f>
        <v>-3.8919718808450021E-4</v>
      </c>
      <c r="I16" s="5"/>
      <c r="J16" s="5"/>
      <c r="K16" s="5"/>
      <c r="L16" s="5"/>
    </row>
    <row r="17" spans="1:12" x14ac:dyDescent="0.25">
      <c r="A17" s="2">
        <v>42826</v>
      </c>
      <c r="B17" s="3">
        <v>13.3</v>
      </c>
      <c r="C17">
        <v>2384.1999510000001</v>
      </c>
      <c r="D17" s="5">
        <f>B17/B16-1</f>
        <v>-8.5910652920962227E-2</v>
      </c>
      <c r="E17" s="5">
        <f>C17/C16-1</f>
        <v>9.0912085493182193E-3</v>
      </c>
      <c r="I17" s="5"/>
      <c r="J17" s="5"/>
      <c r="K17" s="5"/>
      <c r="L17" s="5"/>
    </row>
    <row r="18" spans="1:12" x14ac:dyDescent="0.25">
      <c r="A18" s="2">
        <v>42856</v>
      </c>
      <c r="B18" s="3">
        <v>11.19</v>
      </c>
      <c r="C18">
        <v>2411.8000489999999</v>
      </c>
      <c r="D18" s="5">
        <f>B18/B17-1</f>
        <v>-0.15864661654135348</v>
      </c>
      <c r="E18" s="5">
        <f>C18/C17-1</f>
        <v>1.157625139134133E-2</v>
      </c>
      <c r="I18" s="5"/>
      <c r="J18" s="5"/>
      <c r="K18" s="5"/>
      <c r="L18" s="5"/>
    </row>
    <row r="19" spans="1:12" x14ac:dyDescent="0.25">
      <c r="A19" s="2">
        <v>42887</v>
      </c>
      <c r="B19" s="3">
        <v>12.48</v>
      </c>
      <c r="C19">
        <v>2423.4099120000001</v>
      </c>
      <c r="D19" s="5">
        <f>B19/B18-1</f>
        <v>0.11528150134048265</v>
      </c>
      <c r="E19" s="5">
        <f>C19/C18-1</f>
        <v>4.8137750908554544E-3</v>
      </c>
      <c r="I19" s="5"/>
      <c r="J19" s="5"/>
      <c r="K19" s="5"/>
      <c r="L19" s="5"/>
    </row>
    <row r="20" spans="1:12" x14ac:dyDescent="0.25">
      <c r="A20" s="2">
        <v>42917</v>
      </c>
      <c r="B20" s="3">
        <v>13.61</v>
      </c>
      <c r="C20">
        <v>2470.3000489999999</v>
      </c>
      <c r="D20" s="5">
        <f>B20/B19-1</f>
        <v>9.0544871794871806E-2</v>
      </c>
      <c r="E20" s="5">
        <f>C20/C19-1</f>
        <v>1.9348826118030571E-2</v>
      </c>
      <c r="I20" s="5"/>
      <c r="J20" s="5"/>
      <c r="K20" s="5"/>
      <c r="L20" s="5"/>
    </row>
    <row r="21" spans="1:12" x14ac:dyDescent="0.25">
      <c r="A21" s="2">
        <v>42948</v>
      </c>
      <c r="B21" s="3">
        <v>13.02</v>
      </c>
      <c r="C21">
        <v>2471.6499020000001</v>
      </c>
      <c r="D21" s="5">
        <f>B21/B20-1</f>
        <v>-4.3350477590007319E-2</v>
      </c>
      <c r="E21" s="5">
        <f>C21/C20-1</f>
        <v>5.4643281108557318E-4</v>
      </c>
      <c r="I21" s="5"/>
      <c r="J21" s="5"/>
      <c r="K21" s="5"/>
      <c r="L21" s="5"/>
    </row>
    <row r="22" spans="1:12" x14ac:dyDescent="0.25">
      <c r="A22" s="2">
        <v>42979</v>
      </c>
      <c r="B22" s="3">
        <v>12.75</v>
      </c>
      <c r="C22">
        <v>2519.360107</v>
      </c>
      <c r="D22" s="5">
        <f>B22/B21-1</f>
        <v>-2.0737327188940058E-2</v>
      </c>
      <c r="E22" s="5">
        <f>C22/C21-1</f>
        <v>1.9302978533243698E-2</v>
      </c>
      <c r="I22" s="5"/>
      <c r="J22" s="5"/>
      <c r="K22" s="5"/>
      <c r="L22" s="5"/>
    </row>
    <row r="23" spans="1:12" x14ac:dyDescent="0.25">
      <c r="A23" s="2">
        <v>43009</v>
      </c>
      <c r="B23" s="3">
        <v>10.99</v>
      </c>
      <c r="C23">
        <v>2575.26001</v>
      </c>
      <c r="D23" s="5">
        <f>B23/B22-1</f>
        <v>-0.13803921568627453</v>
      </c>
      <c r="E23" s="5">
        <f>C23/C22-1</f>
        <v>2.218813533034969E-2</v>
      </c>
      <c r="I23" s="5"/>
      <c r="J23" s="5"/>
      <c r="K23" s="5"/>
      <c r="L23" s="5"/>
    </row>
    <row r="24" spans="1:12" x14ac:dyDescent="0.25">
      <c r="A24" s="2">
        <v>43040</v>
      </c>
      <c r="B24" s="3">
        <v>10.89</v>
      </c>
      <c r="C24">
        <v>2584.8400879999999</v>
      </c>
      <c r="D24" s="5">
        <f>B24/B23-1</f>
        <v>-9.099181073703333E-3</v>
      </c>
      <c r="E24" s="5">
        <f>C24/C23-1</f>
        <v>3.7200430103365711E-3</v>
      </c>
      <c r="I24" s="5"/>
      <c r="J24" s="5"/>
      <c r="K24" s="5"/>
      <c r="L24" s="5"/>
    </row>
    <row r="25" spans="1:12" x14ac:dyDescent="0.25">
      <c r="A25" s="2">
        <v>43070</v>
      </c>
      <c r="B25" s="3">
        <v>10.28</v>
      </c>
      <c r="C25">
        <v>2673.610107</v>
      </c>
      <c r="D25" s="5">
        <f>B25/B24-1</f>
        <v>-5.6014692378328901E-2</v>
      </c>
      <c r="E25" s="5">
        <f>C25/C24-1</f>
        <v>3.4342557364422932E-2</v>
      </c>
      <c r="I25" s="5"/>
      <c r="J25" s="5"/>
      <c r="K25" s="5"/>
      <c r="L25" s="5"/>
    </row>
    <row r="26" spans="1:12" x14ac:dyDescent="0.25">
      <c r="A26" s="2">
        <v>43101</v>
      </c>
      <c r="B26" s="3">
        <v>13.74</v>
      </c>
      <c r="C26">
        <v>2823.8100589999999</v>
      </c>
      <c r="D26" s="5">
        <f>B26/B25-1</f>
        <v>0.33657587548638146</v>
      </c>
      <c r="E26" s="5">
        <f>C26/C25-1</f>
        <v>5.6178704444133087E-2</v>
      </c>
      <c r="I26" s="5"/>
      <c r="J26" s="5"/>
      <c r="K26" s="5"/>
      <c r="L26" s="5"/>
    </row>
    <row r="27" spans="1:12" x14ac:dyDescent="0.25">
      <c r="A27" s="2">
        <v>43132</v>
      </c>
      <c r="B27" s="3">
        <v>12.11</v>
      </c>
      <c r="C27">
        <v>2713.830078</v>
      </c>
      <c r="D27" s="5">
        <f>B27/B26-1</f>
        <v>-0.11863173216885015</v>
      </c>
      <c r="E27" s="5">
        <f>C27/C26-1</f>
        <v>-3.8947372061896912E-2</v>
      </c>
      <c r="I27" s="5"/>
      <c r="J27" s="5"/>
      <c r="K27" s="5"/>
      <c r="L27" s="5"/>
    </row>
    <row r="28" spans="1:12" x14ac:dyDescent="0.25">
      <c r="A28" s="2">
        <v>43160</v>
      </c>
      <c r="B28" s="3">
        <v>10.050000000000001</v>
      </c>
      <c r="C28">
        <v>2640.8701169999999</v>
      </c>
      <c r="D28" s="5">
        <f>B28/B27-1</f>
        <v>-0.17010734929810067</v>
      </c>
      <c r="E28" s="5">
        <f>C28/C27-1</f>
        <v>-2.6884498624825115E-2</v>
      </c>
      <c r="I28" s="5"/>
      <c r="J28" s="5"/>
      <c r="K28" s="5"/>
      <c r="L28" s="5"/>
    </row>
    <row r="29" spans="1:12" x14ac:dyDescent="0.25">
      <c r="A29" s="2">
        <v>43191</v>
      </c>
      <c r="B29" s="3">
        <v>10.88</v>
      </c>
      <c r="C29">
        <v>2648.0500489999999</v>
      </c>
      <c r="D29" s="5">
        <f>B29/B28-1</f>
        <v>8.2587064676616917E-2</v>
      </c>
      <c r="E29" s="5">
        <f>C29/C28-1</f>
        <v>2.718775131643536E-3</v>
      </c>
      <c r="I29" s="5"/>
      <c r="J29" s="5"/>
      <c r="K29" s="5"/>
      <c r="L29" s="5"/>
    </row>
    <row r="30" spans="1:12" x14ac:dyDescent="0.25">
      <c r="A30" s="2">
        <v>43221</v>
      </c>
      <c r="B30" s="3">
        <v>13.73</v>
      </c>
      <c r="C30">
        <v>2705.2700199999999</v>
      </c>
      <c r="D30" s="5">
        <f>B30/B29-1</f>
        <v>0.26194852941176472</v>
      </c>
      <c r="E30" s="5">
        <f>C30/C29-1</f>
        <v>2.1608341965291933E-2</v>
      </c>
      <c r="I30" s="5"/>
      <c r="J30" s="5"/>
      <c r="K30" s="5"/>
      <c r="L30" s="5"/>
    </row>
    <row r="31" spans="1:12" x14ac:dyDescent="0.25">
      <c r="A31" s="2">
        <v>43252</v>
      </c>
      <c r="B31" s="3">
        <v>14.99</v>
      </c>
      <c r="C31">
        <v>2718.3701169999999</v>
      </c>
      <c r="D31" s="5">
        <f>B31/B30-1</f>
        <v>9.1769847050254816E-2</v>
      </c>
      <c r="E31" s="5">
        <f>C31/C30-1</f>
        <v>4.8424360241865472E-3</v>
      </c>
      <c r="I31" s="5"/>
      <c r="J31" s="5"/>
      <c r="K31" s="5"/>
      <c r="L31" s="5"/>
    </row>
    <row r="32" spans="1:12" x14ac:dyDescent="0.25">
      <c r="A32" s="2">
        <v>43282</v>
      </c>
      <c r="B32" s="3">
        <v>18.329999999999998</v>
      </c>
      <c r="C32">
        <v>2816.290039</v>
      </c>
      <c r="D32" s="5">
        <f>B32/B31-1</f>
        <v>0.22281521014009331</v>
      </c>
      <c r="E32" s="5">
        <f>C32/C31-1</f>
        <v>3.6021556221367268E-2</v>
      </c>
      <c r="I32" s="5"/>
      <c r="J32" s="5"/>
      <c r="K32" s="5"/>
      <c r="L32" s="5"/>
    </row>
    <row r="33" spans="1:12" x14ac:dyDescent="0.25">
      <c r="A33" s="2">
        <v>43313</v>
      </c>
      <c r="B33" s="3">
        <v>25.17</v>
      </c>
      <c r="C33">
        <v>2901.5200199999999</v>
      </c>
      <c r="D33" s="5">
        <f>B33/B32-1</f>
        <v>0.37315875613747984</v>
      </c>
      <c r="E33" s="5">
        <f>C33/C32-1</f>
        <v>3.0263211466054596E-2</v>
      </c>
      <c r="I33" s="5"/>
      <c r="J33" s="5"/>
      <c r="K33" s="5"/>
      <c r="L33" s="5"/>
    </row>
    <row r="34" spans="1:12" x14ac:dyDescent="0.25">
      <c r="A34" s="2">
        <v>43344</v>
      </c>
      <c r="B34" s="3">
        <v>30.889999</v>
      </c>
      <c r="C34">
        <v>2913.9799800000001</v>
      </c>
      <c r="D34" s="5">
        <f>B34/B33-1</f>
        <v>0.22725462852602285</v>
      </c>
      <c r="E34" s="5">
        <f>C34/C33-1</f>
        <v>4.2942871026614426E-3</v>
      </c>
      <c r="I34" s="5"/>
      <c r="J34" s="5"/>
      <c r="K34" s="5"/>
      <c r="L34" s="5"/>
    </row>
    <row r="35" spans="1:12" x14ac:dyDescent="0.25">
      <c r="A35" s="2">
        <v>43374</v>
      </c>
      <c r="B35" s="3">
        <v>18.209999</v>
      </c>
      <c r="C35">
        <v>2711.73999</v>
      </c>
      <c r="D35" s="5">
        <f>B35/B34-1</f>
        <v>-0.41048884462573143</v>
      </c>
      <c r="E35" s="5">
        <f>C35/C34-1</f>
        <v>-6.9403356024429486E-2</v>
      </c>
      <c r="I35" s="5"/>
      <c r="J35" s="5"/>
      <c r="K35" s="5"/>
      <c r="L35" s="5"/>
    </row>
    <row r="36" spans="1:12" x14ac:dyDescent="0.25">
      <c r="A36" s="2">
        <v>43405</v>
      </c>
      <c r="B36" s="3">
        <v>21.299999</v>
      </c>
      <c r="C36">
        <v>2760.169922</v>
      </c>
      <c r="D36" s="5">
        <f>B36/B35-1</f>
        <v>0.16968699449132307</v>
      </c>
      <c r="E36" s="5">
        <f>C36/C35-1</f>
        <v>1.7859356788848979E-2</v>
      </c>
      <c r="I36" s="5"/>
      <c r="J36" s="5"/>
      <c r="K36" s="5"/>
      <c r="L36" s="5"/>
    </row>
    <row r="37" spans="1:12" x14ac:dyDescent="0.25">
      <c r="A37" s="2">
        <v>43435</v>
      </c>
      <c r="B37" s="3">
        <v>18.459999</v>
      </c>
      <c r="C37">
        <v>2506.8500979999999</v>
      </c>
      <c r="D37" s="5">
        <f>B37/B36-1</f>
        <v>-0.13333333959311455</v>
      </c>
      <c r="E37" s="5">
        <f>C37/C36-1</f>
        <v>-9.1776894596563907E-2</v>
      </c>
      <c r="I37" s="5"/>
      <c r="J37" s="5"/>
      <c r="K37" s="5"/>
      <c r="L37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One_Asset</vt:lpstr>
      <vt:lpstr>Two_Assets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2019-12-10T02:35:12Z</dcterms:created>
  <dcterms:modified xsi:type="dcterms:W3CDTF">2019-12-11T19:44:25Z</dcterms:modified>
</cp:coreProperties>
</file>