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stAncientOne\Dropbox\FIN136\"/>
    </mc:Choice>
  </mc:AlternateContent>
  <bookViews>
    <workbookView xWindow="0" yWindow="0" windowWidth="24000" windowHeight="14235" activeTab="5"/>
  </bookViews>
  <sheets>
    <sheet name="CAT" sheetId="2" r:id="rId1"/>
    <sheet name="AMZN" sheetId="3" r:id="rId2"/>
    <sheet name="GOOGL" sheetId="4" r:id="rId3"/>
    <sheet name="AAPL" sheetId="5" r:id="rId4"/>
    <sheet name="DIS" sheetId="7" r:id="rId5"/>
    <sheet name="Portfolio" sheetId="1" r:id="rId6"/>
  </sheets>
  <calcPr calcId="152511"/>
</workbook>
</file>

<file path=xl/calcChain.xml><?xml version="1.0" encoding="utf-8"?>
<calcChain xmlns="http://schemas.openxmlformats.org/spreadsheetml/2006/main">
  <c r="M41" i="1" l="1"/>
  <c r="M43" i="1" s="1"/>
  <c r="N41" i="1"/>
  <c r="N43" i="1" s="1"/>
  <c r="M42" i="1"/>
  <c r="N4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" i="1"/>
  <c r="G58" i="1"/>
  <c r="H58" i="1"/>
  <c r="F58" i="1"/>
  <c r="C54" i="1"/>
  <c r="J43" i="1"/>
  <c r="K43" i="1"/>
  <c r="K42" i="1"/>
  <c r="J42" i="1"/>
  <c r="K41" i="1"/>
  <c r="J41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K2" i="1"/>
  <c r="J2" i="1"/>
  <c r="E56" i="1"/>
  <c r="F56" i="1"/>
  <c r="G56" i="1"/>
  <c r="H56" i="1"/>
  <c r="D56" i="1"/>
  <c r="B54" i="1"/>
  <c r="E54" i="1" l="1"/>
  <c r="F54" i="1"/>
  <c r="G54" i="1"/>
  <c r="H54" i="1"/>
  <c r="D54" i="1"/>
  <c r="E52" i="1"/>
  <c r="F52" i="1"/>
  <c r="G52" i="1"/>
  <c r="H52" i="1"/>
  <c r="D52" i="1"/>
  <c r="D43" i="1"/>
  <c r="E43" i="1"/>
  <c r="F43" i="1"/>
  <c r="G43" i="1"/>
  <c r="H43" i="1"/>
  <c r="C43" i="1"/>
  <c r="D42" i="1" l="1"/>
  <c r="E42" i="1"/>
  <c r="F42" i="1"/>
  <c r="G42" i="1"/>
  <c r="H42" i="1"/>
  <c r="C42" i="1"/>
  <c r="E41" i="1"/>
  <c r="F41" i="1"/>
  <c r="G41" i="1"/>
  <c r="H41" i="1"/>
  <c r="C41" i="1"/>
  <c r="D41" i="1"/>
  <c r="B21" i="7" l="1"/>
  <c r="B20" i="7"/>
  <c r="B39" i="1"/>
  <c r="B21" i="5"/>
  <c r="B20" i="5"/>
  <c r="B21" i="4"/>
  <c r="B20" i="4"/>
  <c r="B20" i="3"/>
  <c r="B21" i="3"/>
  <c r="B21" i="2"/>
  <c r="B20" i="2"/>
</calcChain>
</file>

<file path=xl/sharedStrings.xml><?xml version="1.0" encoding="utf-8"?>
<sst xmlns="http://schemas.openxmlformats.org/spreadsheetml/2006/main" count="186" uniqueCount="59">
  <si>
    <t>Date</t>
  </si>
  <si>
    <t>S&amp;P 500</t>
  </si>
  <si>
    <t>CAT</t>
  </si>
  <si>
    <t>AMZN</t>
  </si>
  <si>
    <t>GOOGL</t>
  </si>
  <si>
    <t>AAPL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</si>
  <si>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</si>
  <si>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</si>
  <si>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</si>
  <si>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</si>
  <si>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</si>
  <si>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</si>
  <si>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</si>
  <si>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</si>
  <si>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</si>
  <si>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</si>
  <si>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</si>
  <si>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</si>
  <si>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</si>
  <si>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</si>
  <si>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</si>
  <si>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</si>
  <si>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</si>
  <si>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</si>
  <si>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</si>
  <si>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</si>
  <si>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</si>
  <si>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</si>
  <si>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</si>
  <si>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</si>
  <si>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</si>
  <si>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</si>
  <si>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CAT</t>
  </si>
  <si>
    <t>Residuals</t>
  </si>
  <si>
    <t>St. Dev.</t>
  </si>
  <si>
    <t>Variance</t>
  </si>
  <si>
    <t>Predicted AMZN</t>
  </si>
  <si>
    <t>Predicted GOOGL</t>
  </si>
  <si>
    <t>Predicted AAPL</t>
  </si>
  <si>
    <t>Average ( R )</t>
  </si>
  <si>
    <t>Sharpe Ratio</t>
  </si>
  <si>
    <t>Beta</t>
  </si>
  <si>
    <t>St. Dev. (residuals)</t>
  </si>
  <si>
    <t>Variance (residuals)</t>
  </si>
  <si>
    <t>DIS</t>
  </si>
  <si>
    <t>Predicted DIS</t>
  </si>
  <si>
    <t>Equally Weighted 5 Stock Portfolio - with Short Sales</t>
  </si>
  <si>
    <t>Suggested Allocation 5 Stock Portfolio  - with Short Sales</t>
  </si>
  <si>
    <t>Equally Weighted 3 Stock Portfolio - NO Short Sales</t>
  </si>
  <si>
    <t>Suggested Allocation 3 Stock Portfolio  - NO Short Sales</t>
  </si>
  <si>
    <t>Suggested Allocation Weights - with Short Sales</t>
  </si>
  <si>
    <t>Suggested Allocation Weights - NO Short Sales</t>
  </si>
  <si>
    <r>
      <t>Information Ratio α/σ</t>
    </r>
    <r>
      <rPr>
        <vertAlign val="subscript"/>
        <sz val="10"/>
        <rFont val="Arial"/>
        <family val="2"/>
      </rPr>
      <t>(residuals)</t>
    </r>
  </si>
  <si>
    <r>
      <t>α/σ</t>
    </r>
    <r>
      <rPr>
        <vertAlign val="superscript"/>
        <sz val="12"/>
        <rFont val="Calibri"/>
        <family val="2"/>
      </rPr>
      <t>2</t>
    </r>
    <r>
      <rPr>
        <vertAlign val="subscript"/>
        <sz val="12"/>
        <rFont val="Calibri"/>
        <family val="2"/>
      </rPr>
      <t>(residuals)</t>
    </r>
  </si>
  <si>
    <r>
      <t>R</t>
    </r>
    <r>
      <rPr>
        <b/>
        <vertAlign val="subscript"/>
        <sz val="12"/>
        <rFont val="Calibri"/>
        <family val="2"/>
      </rPr>
      <t>free</t>
    </r>
  </si>
  <si>
    <t>From Regression Results:</t>
  </si>
  <si>
    <r>
      <t xml:space="preserve">Alpha </t>
    </r>
    <r>
      <rPr>
        <sz val="10"/>
        <rFont val="Calibri"/>
        <family val="2"/>
      </rPr>
      <t>≡</t>
    </r>
    <r>
      <rPr>
        <sz val="10"/>
        <rFont val="Arial"/>
        <family val="2"/>
      </rPr>
      <t xml:space="preserve"> Intercept</t>
    </r>
  </si>
  <si>
    <t>Sum 3 Stocks</t>
  </si>
  <si>
    <t>Sum 5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</si>
</sst>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vertAlign val="subscript"/>
      <sz val="12"/>
      <name val="Calibri"/>
      <family val="2"/>
    </font>
    <font>
      <vertAlign val="subscript"/>
      <sz val="10"/>
      <name val="Arial"/>
      <family val="2"/>
    </font>
    <font>
      <vertAlign val="superscript"/>
      <sz val="12"/>
      <name val="Calibri"/>
      <family val="2"/>
    </font>
    <font>
      <b/>
      <sz val="12"/>
      <name val="Calibri"/>
      <family val="2"/>
    </font>
    <font>
      <b/>
      <vertAlign val="subscript"/>
      <sz val="12"/>
      <name val="Calibri"/>
      <family val="2"/>
    </font>
    <font>
      <b/>
      <sz val="10"/>
      <name val="Arial"/>
      <family val="2"/>
    </font>
    <font>
      <sz val="1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9" fillId="0" borderId="0" xfId="0" applyFont="1"/>
    <xf numFmtId="10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20" fillId="0" borderId="0" xfId="0" applyFont="1"/>
    <xf numFmtId="0" fontId="19" fillId="0" borderId="0" xfId="0" applyFont="1" applyFill="1" applyBorder="1" applyAlignment="1"/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0" xfId="0" applyFont="1" applyBorder="1"/>
    <xf numFmtId="0" fontId="16" fillId="0" borderId="12" xfId="0" applyFont="1" applyBorder="1" applyAlignment="1">
      <alignment horizontal="center" wrapText="1"/>
    </xf>
    <xf numFmtId="0" fontId="16" fillId="0" borderId="0" xfId="0" applyFont="1" applyBorder="1" applyAlignment="1">
      <alignment horizontal="center"/>
    </xf>
    <xf numFmtId="0" fontId="19" fillId="0" borderId="0" xfId="0" applyFont="1" applyAlignment="1">
      <alignment wrapText="1"/>
    </xf>
    <xf numFmtId="0" fontId="0" fillId="0" borderId="0" xfId="0" applyFill="1" applyBorder="1"/>
    <xf numFmtId="0" fontId="1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24" fillId="33" borderId="0" xfId="0" applyFont="1" applyFill="1"/>
    <xf numFmtId="10" fontId="16" fillId="33" borderId="0" xfId="2" applyNumberFormat="1" applyFont="1" applyFill="1" applyAlignment="1">
      <alignment horizontal="center"/>
    </xf>
    <xf numFmtId="0" fontId="26" fillId="0" borderId="0" xfId="0" applyFont="1"/>
    <xf numFmtId="0" fontId="19" fillId="34" borderId="0" xfId="0" applyFont="1" applyFill="1" applyBorder="1" applyAlignment="1">
      <alignment horizontal="center"/>
    </xf>
    <xf numFmtId="164" fontId="0" fillId="34" borderId="0" xfId="0" applyNumberFormat="1" applyFill="1" applyBorder="1" applyAlignment="1">
      <alignment horizontal="center"/>
    </xf>
    <xf numFmtId="0" fontId="0" fillId="35" borderId="0" xfId="0" applyFill="1" applyAlignment="1">
      <alignment horizontal="center"/>
    </xf>
    <xf numFmtId="164" fontId="0" fillId="35" borderId="0" xfId="0" applyNumberFormat="1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B20" sqref="B20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6" t="s">
        <v>7</v>
      </c>
      <c r="B3" s="6"/>
    </row>
    <row r="4" spans="1:9" x14ac:dyDescent="0.25">
      <c r="A4" s="3" t="s">
        <v>8</v>
      </c>
      <c r="B4" s="3">
        <v>0.4956477882391373</v>
      </c>
    </row>
    <row r="5" spans="1:9" x14ac:dyDescent="0.25">
      <c r="A5" s="3" t="s">
        <v>9</v>
      </c>
      <c r="B5" s="3">
        <v>0.2456667299863487</v>
      </c>
    </row>
    <row r="6" spans="1:9" x14ac:dyDescent="0.25">
      <c r="A6" s="3" t="s">
        <v>10</v>
      </c>
      <c r="B6" s="3">
        <v>0.22348045733888836</v>
      </c>
    </row>
    <row r="7" spans="1:9" x14ac:dyDescent="0.25">
      <c r="A7" s="3" t="s">
        <v>11</v>
      </c>
      <c r="B7" s="3">
        <v>5.5961839633471948E-2</v>
      </c>
    </row>
    <row r="8" spans="1:9" ht="15.75" thickBot="1" x14ac:dyDescent="0.3">
      <c r="A8" s="4" t="s">
        <v>12</v>
      </c>
      <c r="B8" s="4">
        <v>36</v>
      </c>
    </row>
    <row r="10" spans="1:9" ht="15.75" thickBot="1" x14ac:dyDescent="0.3">
      <c r="A10" t="s">
        <v>13</v>
      </c>
    </row>
    <row r="11" spans="1:9" x14ac:dyDescent="0.25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x14ac:dyDescent="0.25">
      <c r="A12" s="3" t="s">
        <v>14</v>
      </c>
      <c r="B12" s="3">
        <v>1</v>
      </c>
      <c r="C12" s="3">
        <v>3.4677355010011665E-2</v>
      </c>
      <c r="D12" s="3">
        <v>3.4677355010011665E-2</v>
      </c>
      <c r="E12" s="3">
        <v>11.072915847109192</v>
      </c>
      <c r="F12" s="3">
        <v>2.1129746690979946E-3</v>
      </c>
    </row>
    <row r="13" spans="1:9" x14ac:dyDescent="0.25">
      <c r="A13" s="3" t="s">
        <v>15</v>
      </c>
      <c r="B13" s="3">
        <v>34</v>
      </c>
      <c r="C13" s="3">
        <v>0.10647873483552268</v>
      </c>
      <c r="D13" s="3">
        <v>3.1317274951624318E-3</v>
      </c>
      <c r="E13" s="3"/>
      <c r="F13" s="3"/>
    </row>
    <row r="14" spans="1:9" ht="15.75" thickBot="1" x14ac:dyDescent="0.3">
      <c r="A14" s="4" t="s">
        <v>16</v>
      </c>
      <c r="B14" s="4">
        <v>35</v>
      </c>
      <c r="C14" s="4">
        <v>0.14115608984553435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23</v>
      </c>
      <c r="C16" s="5" t="s">
        <v>11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 t="s">
        <v>29</v>
      </c>
    </row>
    <row r="17" spans="1:9" x14ac:dyDescent="0.25">
      <c r="A17" s="3" t="s">
        <v>17</v>
      </c>
      <c r="B17" s="3">
        <v>-1.1984092673635467E-2</v>
      </c>
      <c r="C17" s="3">
        <v>1.0578495428701854E-2</v>
      </c>
      <c r="D17" s="3">
        <v>-1.1328730776892817</v>
      </c>
      <c r="E17" s="3">
        <v>0.26519348575798973</v>
      </c>
      <c r="F17" s="3">
        <v>-3.3482181925457398E-2</v>
      </c>
      <c r="G17" s="3">
        <v>9.513996578186466E-3</v>
      </c>
      <c r="H17" s="3">
        <v>-3.3482181925457398E-2</v>
      </c>
      <c r="I17" s="3">
        <v>9.513996578186466E-3</v>
      </c>
    </row>
    <row r="18" spans="1:9" ht="15.75" thickBot="1" x14ac:dyDescent="0.3">
      <c r="A18" s="4" t="s">
        <v>1</v>
      </c>
      <c r="B18" s="4">
        <v>1.204224107068993</v>
      </c>
      <c r="C18" s="4">
        <v>0.36188977899815838</v>
      </c>
      <c r="D18" s="4">
        <v>3.3275991115381047</v>
      </c>
      <c r="E18" s="4">
        <v>2.112974669097998E-3</v>
      </c>
      <c r="F18" s="4">
        <v>0.46877559072178276</v>
      </c>
      <c r="G18" s="4">
        <v>1.9396726234162032</v>
      </c>
      <c r="H18" s="4">
        <v>0.46877559072178276</v>
      </c>
      <c r="I18" s="4">
        <v>1.9396726234162032</v>
      </c>
    </row>
    <row r="20" spans="1:9" x14ac:dyDescent="0.25">
      <c r="A20" t="s">
        <v>34</v>
      </c>
      <c r="B20">
        <f>_xlfn.STDEV.S(C25:C60)</f>
        <v>5.5156591326234253E-2</v>
      </c>
    </row>
    <row r="21" spans="1:9" x14ac:dyDescent="0.25">
      <c r="A21" t="s">
        <v>35</v>
      </c>
      <c r="B21">
        <f>_xlfn.VAR.S(C25:C60)</f>
        <v>3.0422495667292199E-3</v>
      </c>
    </row>
    <row r="22" spans="1:9" x14ac:dyDescent="0.25">
      <c r="A22" t="s">
        <v>30</v>
      </c>
    </row>
    <row r="23" spans="1:9" ht="15.75" thickBot="1" x14ac:dyDescent="0.3"/>
    <row r="24" spans="1:9" x14ac:dyDescent="0.25">
      <c r="A24" s="5" t="s">
        <v>31</v>
      </c>
      <c r="B24" s="5" t="s">
        <v>32</v>
      </c>
      <c r="C24" s="5" t="s">
        <v>33</v>
      </c>
    </row>
    <row r="25" spans="1:9" x14ac:dyDescent="0.25">
      <c r="A25" s="3">
        <v>1</v>
      </c>
      <c r="B25" s="3">
        <v>-1.2127307056676804E-2</v>
      </c>
      <c r="C25" s="3">
        <v>3.9276411219403388E-4</v>
      </c>
    </row>
    <row r="26" spans="1:9" x14ac:dyDescent="0.25">
      <c r="A26" s="3">
        <v>2</v>
      </c>
      <c r="B26" s="3">
        <v>1.595566017177627E-2</v>
      </c>
      <c r="C26" s="3">
        <v>1.5892121676005531E-2</v>
      </c>
    </row>
    <row r="27" spans="1:9" x14ac:dyDescent="0.25">
      <c r="A27" s="3">
        <v>3</v>
      </c>
      <c r="B27" s="3">
        <v>-3.0666255852531132E-2</v>
      </c>
      <c r="C27" s="3">
        <v>-6.1435360775644376E-2</v>
      </c>
    </row>
    <row r="28" spans="1:9" x14ac:dyDescent="0.25">
      <c r="A28" s="3">
        <v>4</v>
      </c>
      <c r="B28" s="3">
        <v>3.3361353510288017E-2</v>
      </c>
      <c r="C28" s="3">
        <v>4.9246907315794647E-2</v>
      </c>
    </row>
    <row r="29" spans="1:9" x14ac:dyDescent="0.25">
      <c r="A29" s="3">
        <v>5</v>
      </c>
      <c r="B29" s="3">
        <v>-3.0143627322610007E-2</v>
      </c>
      <c r="C29" s="3">
        <v>-3.6852733599289846E-2</v>
      </c>
    </row>
    <row r="30" spans="1:9" x14ac:dyDescent="0.25">
      <c r="A30" s="3">
        <v>6</v>
      </c>
      <c r="B30" s="3">
        <v>1.0966387821043375E-2</v>
      </c>
      <c r="C30" s="3">
        <v>5.2017147191850986E-2</v>
      </c>
    </row>
    <row r="31" spans="1:9" x14ac:dyDescent="0.25">
      <c r="A31" s="3">
        <v>7</v>
      </c>
      <c r="B31" s="3">
        <v>1.3341080033747092E-2</v>
      </c>
      <c r="C31" s="3">
        <v>-4.3451710144377292E-2</v>
      </c>
    </row>
    <row r="32" spans="1:9" x14ac:dyDescent="0.25">
      <c r="A32" s="3">
        <v>8</v>
      </c>
      <c r="B32" s="3">
        <v>-4.5169436071885814E-3</v>
      </c>
      <c r="C32" s="3">
        <v>7.1436783492234215E-2</v>
      </c>
    </row>
    <row r="33" spans="1:3" x14ac:dyDescent="0.25">
      <c r="A33" s="3">
        <v>9</v>
      </c>
      <c r="B33" s="3">
        <v>-3.6362216687043508E-3</v>
      </c>
      <c r="C33" s="3">
        <v>2.8460035700470562E-2</v>
      </c>
    </row>
    <row r="34" spans="1:3" x14ac:dyDescent="0.25">
      <c r="A34" s="3">
        <v>10</v>
      </c>
      <c r="B34" s="3">
        <v>3.9938483392270296E-2</v>
      </c>
      <c r="C34" s="3">
        <v>-7.3545798406248059E-3</v>
      </c>
    </row>
    <row r="35" spans="1:3" x14ac:dyDescent="0.25">
      <c r="A35" s="3">
        <v>11</v>
      </c>
      <c r="B35" s="3">
        <v>-5.4833872760808769E-2</v>
      </c>
      <c r="C35" s="3">
        <v>9.576095020569278E-2</v>
      </c>
    </row>
    <row r="36" spans="1:3" x14ac:dyDescent="0.25">
      <c r="A36" s="3">
        <v>12</v>
      </c>
      <c r="B36" s="3">
        <v>1.6390839216090254E-2</v>
      </c>
      <c r="C36" s="3">
        <v>5.6901236988253952E-2</v>
      </c>
    </row>
    <row r="37" spans="1:3" x14ac:dyDescent="0.25">
      <c r="A37" s="3">
        <v>13</v>
      </c>
      <c r="B37" s="3">
        <v>2.1793744298644842E-2</v>
      </c>
      <c r="C37" s="3">
        <v>-6.8922664661326041E-3</v>
      </c>
    </row>
    <row r="38" spans="1:3" x14ac:dyDescent="0.25">
      <c r="A38" s="3">
        <v>14</v>
      </c>
      <c r="B38" s="3">
        <v>4.1719196428147885E-2</v>
      </c>
      <c r="C38" s="3">
        <v>-3.5149219980893626E-2</v>
      </c>
    </row>
    <row r="39" spans="1:3" x14ac:dyDescent="0.25">
      <c r="A39" s="3">
        <v>15</v>
      </c>
      <c r="B39" s="3">
        <v>2.3840942153343342E-2</v>
      </c>
      <c r="C39" s="3">
        <v>-1.3445150570177032E-2</v>
      </c>
    </row>
    <row r="40" spans="1:3" x14ac:dyDescent="0.25">
      <c r="A40" s="3">
        <v>16</v>
      </c>
      <c r="B40" s="3">
        <v>-4.967391482128667E-2</v>
      </c>
      <c r="C40" s="3">
        <v>4.5185136766423835E-2</v>
      </c>
    </row>
    <row r="41" spans="1:3" x14ac:dyDescent="0.25">
      <c r="A41" s="3">
        <v>17</v>
      </c>
      <c r="B41" s="3">
        <v>4.7579374036173246E-2</v>
      </c>
      <c r="C41" s="3">
        <v>-3.5464280648994956E-2</v>
      </c>
    </row>
    <row r="42" spans="1:3" x14ac:dyDescent="0.25">
      <c r="A42" s="3">
        <v>18</v>
      </c>
      <c r="B42" s="3">
        <v>-3.0046641981868301E-2</v>
      </c>
      <c r="C42" s="3">
        <v>-8.5362262539968592E-3</v>
      </c>
    </row>
    <row r="43" spans="1:3" x14ac:dyDescent="0.25">
      <c r="A43" s="3">
        <v>19</v>
      </c>
      <c r="B43" s="3">
        <v>1.3018951719711043E-2</v>
      </c>
      <c r="C43" s="3">
        <v>3.8323689457647053E-4</v>
      </c>
    </row>
    <row r="44" spans="1:3" x14ac:dyDescent="0.25">
      <c r="A44" s="3">
        <v>20</v>
      </c>
      <c r="B44" s="3">
        <v>9.7952203213605999E-3</v>
      </c>
      <c r="C44" s="3">
        <v>-3.0033745800218649E-2</v>
      </c>
    </row>
    <row r="45" spans="1:3" x14ac:dyDescent="0.25">
      <c r="A45" s="3">
        <v>21</v>
      </c>
      <c r="B45" s="3">
        <v>3.1353282928030093E-2</v>
      </c>
      <c r="C45" s="3">
        <v>-8.976979835452728E-2</v>
      </c>
    </row>
    <row r="46" spans="1:3" x14ac:dyDescent="0.25">
      <c r="A46" s="3">
        <v>22</v>
      </c>
      <c r="B46" s="3">
        <v>1.3353521295721826E-3</v>
      </c>
      <c r="C46" s="3">
        <v>-6.2564188249261243E-2</v>
      </c>
    </row>
    <row r="47" spans="1:3" x14ac:dyDescent="0.25">
      <c r="A47" s="3">
        <v>23</v>
      </c>
      <c r="B47" s="3">
        <v>4.8742597164606126E-2</v>
      </c>
      <c r="C47" s="3">
        <v>4.9234720735545807E-2</v>
      </c>
    </row>
    <row r="48" spans="1:3" x14ac:dyDescent="0.25">
      <c r="A48" s="3">
        <v>24</v>
      </c>
      <c r="B48" s="3">
        <v>-3.472262742581075E-3</v>
      </c>
      <c r="C48" s="3">
        <v>6.0834112167726342E-2</v>
      </c>
    </row>
    <row r="49" spans="1:3" x14ac:dyDescent="0.25">
      <c r="A49" s="3">
        <v>25</v>
      </c>
      <c r="B49" s="3">
        <v>-8.5560243878765371E-3</v>
      </c>
      <c r="C49" s="3">
        <v>1.365045778747888E-2</v>
      </c>
    </row>
    <row r="50" spans="1:3" x14ac:dyDescent="0.25">
      <c r="A50" s="3">
        <v>26</v>
      </c>
      <c r="B50" s="3">
        <v>-3.5814969482715259E-2</v>
      </c>
      <c r="C50" s="3">
        <v>2.7436457900655221E-2</v>
      </c>
    </row>
    <row r="51" spans="1:3" x14ac:dyDescent="0.25">
      <c r="A51" s="3">
        <v>27</v>
      </c>
      <c r="B51" s="3">
        <v>1.7201591617327115E-2</v>
      </c>
      <c r="C51" s="3">
        <v>-8.877576211686642E-3</v>
      </c>
    </row>
    <row r="52" spans="1:3" x14ac:dyDescent="0.25">
      <c r="A52" s="3">
        <v>28</v>
      </c>
      <c r="B52" s="3">
        <v>1.1815423869806765E-2</v>
      </c>
      <c r="C52" s="3">
        <v>1.4020987888034714E-3</v>
      </c>
    </row>
    <row r="53" spans="1:3" x14ac:dyDescent="0.25">
      <c r="A53" s="3">
        <v>29</v>
      </c>
      <c r="B53" s="3">
        <v>3.18628795514804E-3</v>
      </c>
      <c r="C53" s="3">
        <v>-5.070946831891421E-3</v>
      </c>
    </row>
    <row r="54" spans="1:3" x14ac:dyDescent="0.25">
      <c r="A54" s="3">
        <v>30</v>
      </c>
      <c r="B54" s="3">
        <v>3.564889708420118E-2</v>
      </c>
      <c r="C54" s="3">
        <v>-6.6575476896693478E-2</v>
      </c>
    </row>
    <row r="55" spans="1:3" x14ac:dyDescent="0.25">
      <c r="A55" s="3">
        <v>31</v>
      </c>
      <c r="B55" s="3">
        <v>-8.7429541448665757E-2</v>
      </c>
      <c r="C55" s="3">
        <v>-5.9980403532129453E-2</v>
      </c>
    </row>
    <row r="56" spans="1:3" x14ac:dyDescent="0.25">
      <c r="A56" s="3">
        <v>32</v>
      </c>
      <c r="B56" s="3">
        <v>-2.1012759646058379E-2</v>
      </c>
      <c r="C56" s="3">
        <v>-1.0067505894074423E-2</v>
      </c>
    </row>
    <row r="57" spans="1:3" x14ac:dyDescent="0.25">
      <c r="A57" s="3">
        <v>33</v>
      </c>
      <c r="B57" s="3">
        <v>2.5747110493638099E-2</v>
      </c>
      <c r="C57" s="3">
        <v>-9.3101707116527349E-2</v>
      </c>
    </row>
    <row r="58" spans="1:3" x14ac:dyDescent="0.25">
      <c r="A58" s="3">
        <v>34</v>
      </c>
      <c r="B58" s="3">
        <v>3.6894701440677302E-2</v>
      </c>
      <c r="C58" s="3">
        <v>9.7425101449878926E-3</v>
      </c>
    </row>
    <row r="59" spans="1:3" x14ac:dyDescent="0.25">
      <c r="A59" s="3">
        <v>35</v>
      </c>
      <c r="B59" s="3">
        <v>4.0499624969853494E-2</v>
      </c>
      <c r="C59" s="3">
        <v>0.1692640049149309</v>
      </c>
    </row>
    <row r="60" spans="1:3" ht="15.75" thickBot="1" x14ac:dyDescent="0.3">
      <c r="A60" s="4">
        <v>36</v>
      </c>
      <c r="B60" s="4">
        <v>-1.7087474346430924E-3</v>
      </c>
      <c r="C60" s="4">
        <v>-7.2617805616483955E-2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7" workbookViewId="0">
      <selection activeCell="B21" sqref="B21"/>
    </sheetView>
  </sheetViews>
  <sheetFormatPr defaultRowHeight="15" x14ac:dyDescent="0.25"/>
  <cols>
    <col min="1" max="1" width="18" bestFit="1" customWidth="1"/>
    <col min="2" max="2" width="15.855468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6" t="s">
        <v>7</v>
      </c>
      <c r="B3" s="6"/>
    </row>
    <row r="4" spans="1:9" x14ac:dyDescent="0.25">
      <c r="A4" s="3" t="s">
        <v>8</v>
      </c>
      <c r="B4" s="3">
        <v>0.56059768915328934</v>
      </c>
    </row>
    <row r="5" spans="1:9" x14ac:dyDescent="0.25">
      <c r="A5" s="3" t="s">
        <v>9</v>
      </c>
      <c r="B5" s="3">
        <v>0.31426976908400805</v>
      </c>
    </row>
    <row r="6" spans="1:9" x14ac:dyDescent="0.25">
      <c r="A6" s="3" t="s">
        <v>10</v>
      </c>
      <c r="B6" s="3">
        <v>0.29410123288059653</v>
      </c>
    </row>
    <row r="7" spans="1:9" x14ac:dyDescent="0.25">
      <c r="A7" s="3" t="s">
        <v>11</v>
      </c>
      <c r="B7" s="3">
        <v>6.336088570790753E-2</v>
      </c>
    </row>
    <row r="8" spans="1:9" ht="15.75" thickBot="1" x14ac:dyDescent="0.3">
      <c r="A8" s="4" t="s">
        <v>12</v>
      </c>
      <c r="B8" s="4">
        <v>36</v>
      </c>
    </row>
    <row r="10" spans="1:9" ht="15.75" thickBot="1" x14ac:dyDescent="0.3">
      <c r="A10" t="s">
        <v>13</v>
      </c>
    </row>
    <row r="11" spans="1:9" x14ac:dyDescent="0.25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x14ac:dyDescent="0.25">
      <c r="A12" s="3" t="s">
        <v>14</v>
      </c>
      <c r="B12" s="3">
        <v>1</v>
      </c>
      <c r="C12" s="3">
        <v>6.255624998118714E-2</v>
      </c>
      <c r="D12" s="3">
        <v>6.255624998118714E-2</v>
      </c>
      <c r="E12" s="3">
        <v>15.582180378110385</v>
      </c>
      <c r="F12" s="3">
        <v>3.7638979165416158E-4</v>
      </c>
    </row>
    <row r="13" spans="1:9" x14ac:dyDescent="0.25">
      <c r="A13" s="3" t="s">
        <v>15</v>
      </c>
      <c r="B13" s="3">
        <v>34</v>
      </c>
      <c r="C13" s="3">
        <v>0.13649646248147773</v>
      </c>
      <c r="D13" s="3">
        <v>4.0146018376905216E-3</v>
      </c>
      <c r="E13" s="3"/>
      <c r="F13" s="3"/>
    </row>
    <row r="14" spans="1:9" ht="15.75" thickBot="1" x14ac:dyDescent="0.3">
      <c r="A14" s="4" t="s">
        <v>16</v>
      </c>
      <c r="B14" s="4">
        <v>35</v>
      </c>
      <c r="C14" s="4">
        <v>0.19905271246266487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23</v>
      </c>
      <c r="C16" s="5" t="s">
        <v>11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 t="s">
        <v>29</v>
      </c>
    </row>
    <row r="17" spans="1:9" x14ac:dyDescent="0.25">
      <c r="A17" s="3" t="s">
        <v>17</v>
      </c>
      <c r="B17" s="3">
        <v>-6.6233256228917826E-3</v>
      </c>
      <c r="C17" s="3">
        <v>1.1977140926916603E-2</v>
      </c>
      <c r="D17" s="3">
        <v>-0.55299721889445053</v>
      </c>
      <c r="E17" s="3">
        <v>0.58388332818620725</v>
      </c>
      <c r="F17" s="3">
        <v>-3.0963804508942587E-2</v>
      </c>
      <c r="G17" s="3">
        <v>1.7717153263159022E-2</v>
      </c>
      <c r="H17" s="3">
        <v>-3.0963804508942587E-2</v>
      </c>
      <c r="I17" s="3">
        <v>1.7717153263159022E-2</v>
      </c>
    </row>
    <row r="18" spans="1:9" ht="15.75" thickBot="1" x14ac:dyDescent="0.3">
      <c r="A18" s="4" t="s">
        <v>1</v>
      </c>
      <c r="B18" s="4">
        <v>1.6174083763628391</v>
      </c>
      <c r="C18" s="4">
        <v>0.40973736882387124</v>
      </c>
      <c r="D18" s="4">
        <v>3.9474270579847808</v>
      </c>
      <c r="E18" s="4">
        <v>3.7638979165416223E-4</v>
      </c>
      <c r="F18" s="4">
        <v>0.7847218583082376</v>
      </c>
      <c r="G18" s="4">
        <v>2.4500948944174405</v>
      </c>
      <c r="H18" s="4">
        <v>0.7847218583082376</v>
      </c>
      <c r="I18" s="4">
        <v>2.4500948944174405</v>
      </c>
    </row>
    <row r="20" spans="1:9" x14ac:dyDescent="0.25">
      <c r="A20" t="s">
        <v>34</v>
      </c>
      <c r="B20">
        <f>_xlfn.STDEV.S(C25:C60)</f>
        <v>6.2449170755440958E-2</v>
      </c>
    </row>
    <row r="21" spans="1:9" x14ac:dyDescent="0.25">
      <c r="A21" t="s">
        <v>35</v>
      </c>
      <c r="B21">
        <f>_xlfn.VAR.S(C25:C60)</f>
        <v>3.8998989280422218E-3</v>
      </c>
    </row>
    <row r="22" spans="1:9" x14ac:dyDescent="0.25">
      <c r="A22" t="s">
        <v>30</v>
      </c>
    </row>
    <row r="23" spans="1:9" ht="15.75" thickBot="1" x14ac:dyDescent="0.3"/>
    <row r="24" spans="1:9" x14ac:dyDescent="0.25">
      <c r="A24" s="5" t="s">
        <v>31</v>
      </c>
      <c r="B24" s="5" t="s">
        <v>36</v>
      </c>
      <c r="C24" s="5" t="s">
        <v>33</v>
      </c>
    </row>
    <row r="25" spans="1:9" x14ac:dyDescent="0.25">
      <c r="A25" s="3">
        <v>1</v>
      </c>
      <c r="B25" s="3">
        <v>-6.8156786420573616E-3</v>
      </c>
      <c r="C25" s="3">
        <v>7.6668539186894834E-3</v>
      </c>
    </row>
    <row r="26" spans="1:9" x14ac:dyDescent="0.25">
      <c r="A26" s="3">
        <v>2</v>
      </c>
      <c r="B26" s="3">
        <v>3.0902903938868156E-2</v>
      </c>
      <c r="C26" s="3">
        <v>-8.3563864117506104E-2</v>
      </c>
    </row>
    <row r="27" spans="1:9" x14ac:dyDescent="0.25">
      <c r="A27" s="3">
        <v>3</v>
      </c>
      <c r="B27" s="3">
        <v>-3.1715571357507417E-2</v>
      </c>
      <c r="C27" s="3">
        <v>-1.7246203064389766E-2</v>
      </c>
    </row>
    <row r="28" spans="1:9" x14ac:dyDescent="0.25">
      <c r="A28" s="3">
        <v>4</v>
      </c>
      <c r="B28" s="3">
        <v>5.4280707154112109E-2</v>
      </c>
      <c r="C28" s="3">
        <v>2.8948788995924665E-2</v>
      </c>
    </row>
    <row r="29" spans="1:9" x14ac:dyDescent="0.25">
      <c r="A29" s="3">
        <v>5</v>
      </c>
      <c r="B29" s="3">
        <v>-3.1013622478508435E-2</v>
      </c>
      <c r="C29" s="3">
        <v>-5.2878739190528844E-3</v>
      </c>
    </row>
    <row r="30" spans="1:9" x14ac:dyDescent="0.25">
      <c r="A30" s="3">
        <v>6</v>
      </c>
      <c r="B30" s="3">
        <v>2.4201750187950462E-2</v>
      </c>
      <c r="C30" s="3">
        <v>1.492798905377074E-2</v>
      </c>
    </row>
    <row r="31" spans="1:9" x14ac:dyDescent="0.25">
      <c r="A31" s="3">
        <v>7</v>
      </c>
      <c r="B31" s="3">
        <v>2.7391228835292093E-2</v>
      </c>
      <c r="C31" s="3">
        <v>2.9430037918860841E-4</v>
      </c>
    </row>
    <row r="32" spans="1:9" x14ac:dyDescent="0.25">
      <c r="A32" s="3">
        <v>8</v>
      </c>
      <c r="B32" s="3">
        <v>3.4058951647711246E-3</v>
      </c>
      <c r="C32" s="3">
        <v>-9.9252730494913552E-2</v>
      </c>
    </row>
    <row r="33" spans="1:3" x14ac:dyDescent="0.25">
      <c r="A33" s="3">
        <v>9</v>
      </c>
      <c r="B33" s="3">
        <v>4.5888037547826849E-3</v>
      </c>
      <c r="C33" s="3">
        <v>-7.5646522616975492E-2</v>
      </c>
    </row>
    <row r="34" spans="1:3" x14ac:dyDescent="0.25">
      <c r="A34" s="3">
        <v>10</v>
      </c>
      <c r="B34" s="3">
        <v>6.3114532105047916E-2</v>
      </c>
      <c r="C34" s="3">
        <v>-5.3607715634000422E-2</v>
      </c>
    </row>
    <row r="35" spans="1:3" x14ac:dyDescent="0.25">
      <c r="A35" s="3">
        <v>11</v>
      </c>
      <c r="B35" s="3">
        <v>-6.417539822421614E-2</v>
      </c>
      <c r="C35" s="3">
        <v>-3.6378778159344177E-2</v>
      </c>
    </row>
    <row r="36" spans="1:3" x14ac:dyDescent="0.25">
      <c r="A36" s="3">
        <v>12</v>
      </c>
      <c r="B36" s="3">
        <v>3.1487398326050103E-2</v>
      </c>
      <c r="C36" s="3">
        <v>-1.835290312763535E-2</v>
      </c>
    </row>
    <row r="37" spans="1:3" x14ac:dyDescent="0.25">
      <c r="A37" s="3">
        <v>13</v>
      </c>
      <c r="B37" s="3">
        <v>3.8744107343847978E-2</v>
      </c>
      <c r="C37" s="3">
        <v>4.2540402174598396E-2</v>
      </c>
    </row>
    <row r="38" spans="1:3" x14ac:dyDescent="0.25">
      <c r="A38" s="3">
        <v>14</v>
      </c>
      <c r="B38" s="3">
        <v>6.5506229932071988E-2</v>
      </c>
      <c r="C38" s="3">
        <v>9.8868130354519593E-2</v>
      </c>
    </row>
    <row r="39" spans="1:3" x14ac:dyDescent="0.25">
      <c r="A39" s="3">
        <v>15</v>
      </c>
      <c r="B39" s="3">
        <v>4.1493724245572794E-2</v>
      </c>
      <c r="C39" s="3">
        <v>7.118333461982676E-2</v>
      </c>
    </row>
    <row r="40" spans="1:3" x14ac:dyDescent="0.25">
      <c r="A40" s="3">
        <v>16</v>
      </c>
      <c r="B40" s="3">
        <v>-5.7244994536005622E-2</v>
      </c>
      <c r="C40" s="3">
        <v>-9.9484189159564224E-3</v>
      </c>
    </row>
    <row r="41" spans="1:3" x14ac:dyDescent="0.25">
      <c r="A41" s="3">
        <v>17</v>
      </c>
      <c r="B41" s="3">
        <v>7.3377107366392552E-2</v>
      </c>
      <c r="C41" s="3">
        <v>1.135766882288336E-2</v>
      </c>
    </row>
    <row r="42" spans="1:3" x14ac:dyDescent="0.25">
      <c r="A42" s="3">
        <v>18</v>
      </c>
      <c r="B42" s="3">
        <v>-3.0883360261053046E-2</v>
      </c>
      <c r="C42" s="3">
        <v>6.2421250305629603E-2</v>
      </c>
    </row>
    <row r="43" spans="1:3" x14ac:dyDescent="0.25">
      <c r="A43" s="3">
        <v>19</v>
      </c>
      <c r="B43" s="3">
        <v>2.6958574290073218E-2</v>
      </c>
      <c r="C43" s="3">
        <v>3.3677334460566977E-2</v>
      </c>
    </row>
    <row r="44" spans="1:3" x14ac:dyDescent="0.25">
      <c r="A44" s="3">
        <v>20</v>
      </c>
      <c r="B44" s="3">
        <v>2.2628740552126655E-2</v>
      </c>
      <c r="C44" s="3">
        <v>-7.0210263310954396E-2</v>
      </c>
    </row>
    <row r="45" spans="1:3" x14ac:dyDescent="0.25">
      <c r="A45" s="3">
        <v>21</v>
      </c>
      <c r="B45" s="3">
        <v>5.1583642578667849E-2</v>
      </c>
      <c r="C45" s="3">
        <v>-4.3183143089508928E-2</v>
      </c>
    </row>
    <row r="46" spans="1:3" x14ac:dyDescent="0.25">
      <c r="A46" s="3">
        <v>22</v>
      </c>
      <c r="B46" s="3">
        <v>1.1266186359761367E-2</v>
      </c>
      <c r="C46" s="3">
        <v>-1.5898954721343356E-2</v>
      </c>
    </row>
    <row r="47" spans="1:3" x14ac:dyDescent="0.25">
      <c r="A47" s="3">
        <v>23</v>
      </c>
      <c r="B47" s="3">
        <v>7.4939446818378413E-2</v>
      </c>
      <c r="C47" s="3">
        <v>-1.6622390175495667E-2</v>
      </c>
    </row>
    <row r="48" spans="1:3" x14ac:dyDescent="0.25">
      <c r="A48" s="3">
        <v>24</v>
      </c>
      <c r="B48" s="3">
        <v>4.8090190277825691E-3</v>
      </c>
      <c r="C48" s="3">
        <v>-9.4906298192922178E-3</v>
      </c>
    </row>
    <row r="49" spans="1:3" x14ac:dyDescent="0.25">
      <c r="A49" s="3">
        <v>25</v>
      </c>
      <c r="B49" s="3">
        <v>-2.0190444699214509E-3</v>
      </c>
      <c r="C49" s="3">
        <v>8.4289644323929894E-2</v>
      </c>
    </row>
    <row r="50" spans="1:3" x14ac:dyDescent="0.25">
      <c r="A50" s="3">
        <v>26</v>
      </c>
      <c r="B50" s="3">
        <v>-3.8630872673989208E-2</v>
      </c>
      <c r="C50" s="3">
        <v>-4.5633046797542751E-2</v>
      </c>
    </row>
    <row r="51" spans="1:3" x14ac:dyDescent="0.25">
      <c r="A51" s="3">
        <v>27</v>
      </c>
      <c r="B51" s="3">
        <v>3.2576329960302505E-2</v>
      </c>
      <c r="C51" s="3">
        <v>-8.2076990342946007E-3</v>
      </c>
    </row>
    <row r="52" spans="1:3" x14ac:dyDescent="0.25">
      <c r="A52" s="3">
        <v>28</v>
      </c>
      <c r="B52" s="3">
        <v>2.5342101065368366E-2</v>
      </c>
      <c r="C52" s="3">
        <v>3.8824208407413449E-2</v>
      </c>
    </row>
    <row r="53" spans="1:3" x14ac:dyDescent="0.25">
      <c r="A53" s="3">
        <v>29</v>
      </c>
      <c r="B53" s="3">
        <v>1.375220128906135E-2</v>
      </c>
      <c r="C53" s="3">
        <v>7.9250485467171373E-3</v>
      </c>
    </row>
    <row r="54" spans="1:3" x14ac:dyDescent="0.25">
      <c r="A54" s="3">
        <v>30</v>
      </c>
      <c r="B54" s="3">
        <v>5.7353135380737996E-2</v>
      </c>
      <c r="C54" s="3">
        <v>1.5165769320779066E-2</v>
      </c>
    </row>
    <row r="55" spans="1:3" x14ac:dyDescent="0.25">
      <c r="A55" s="3">
        <v>31</v>
      </c>
      <c r="B55" s="3">
        <v>-0.10795504626431912</v>
      </c>
      <c r="C55" s="3">
        <v>2.6066301115548057E-2</v>
      </c>
    </row>
    <row r="56" spans="1:3" x14ac:dyDescent="0.25">
      <c r="A56" s="3">
        <v>32</v>
      </c>
      <c r="B56" s="3">
        <v>-1.8749840532255483E-2</v>
      </c>
      <c r="C56" s="3">
        <v>0.16387847615518775</v>
      </c>
    </row>
    <row r="57" spans="1:3" x14ac:dyDescent="0.25">
      <c r="A57" s="3">
        <v>33</v>
      </c>
      <c r="B57" s="3">
        <v>4.4053922652374622E-2</v>
      </c>
      <c r="C57" s="3">
        <v>8.2942571309448487E-2</v>
      </c>
    </row>
    <row r="58" spans="1:3" x14ac:dyDescent="0.25">
      <c r="A58" s="3">
        <v>34</v>
      </c>
      <c r="B58" s="3">
        <v>5.902639070725535E-2</v>
      </c>
      <c r="C58" s="3">
        <v>-0.13488526748158164</v>
      </c>
    </row>
    <row r="59" spans="1:3" x14ac:dyDescent="0.25">
      <c r="A59" s="3">
        <v>35</v>
      </c>
      <c r="B59" s="3">
        <v>6.3868208337387725E-2</v>
      </c>
      <c r="C59" s="3">
        <v>5.9413131928354651E-2</v>
      </c>
    </row>
    <row r="60" spans="1:3" ht="15.75" thickBot="1" x14ac:dyDescent="0.3">
      <c r="A60" s="4">
        <v>36</v>
      </c>
      <c r="B60" s="4">
        <v>7.1776183725053445E-3</v>
      </c>
      <c r="C60" s="4">
        <v>-0.10697479971318868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B21" sqref="B21"/>
    </sheetView>
  </sheetViews>
  <sheetFormatPr defaultRowHeight="15" x14ac:dyDescent="0.25"/>
  <cols>
    <col min="1" max="1" width="18" bestFit="1" customWidth="1"/>
    <col min="2" max="2" width="16.5703125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6" t="s">
        <v>7</v>
      </c>
      <c r="B3" s="6"/>
    </row>
    <row r="4" spans="1:9" x14ac:dyDescent="0.25">
      <c r="A4" s="3" t="s">
        <v>8</v>
      </c>
      <c r="B4" s="3">
        <v>0.35080501659771929</v>
      </c>
    </row>
    <row r="5" spans="1:9" x14ac:dyDescent="0.25">
      <c r="A5" s="3" t="s">
        <v>9</v>
      </c>
      <c r="B5" s="3">
        <v>0.12306415967012611</v>
      </c>
    </row>
    <row r="6" spans="1:9" x14ac:dyDescent="0.25">
      <c r="A6" s="3" t="s">
        <v>10</v>
      </c>
      <c r="B6" s="3">
        <v>9.7271929072188651E-2</v>
      </c>
    </row>
    <row r="7" spans="1:9" x14ac:dyDescent="0.25">
      <c r="A7" s="3" t="s">
        <v>11</v>
      </c>
      <c r="B7" s="3">
        <v>5.5691091420396598E-2</v>
      </c>
    </row>
    <row r="8" spans="1:9" ht="15.75" thickBot="1" x14ac:dyDescent="0.3">
      <c r="A8" s="4" t="s">
        <v>12</v>
      </c>
      <c r="B8" s="4">
        <v>36</v>
      </c>
    </row>
    <row r="10" spans="1:9" ht="15.75" thickBot="1" x14ac:dyDescent="0.3">
      <c r="A10" t="s">
        <v>13</v>
      </c>
    </row>
    <row r="11" spans="1:9" x14ac:dyDescent="0.25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x14ac:dyDescent="0.25">
      <c r="A12" s="3" t="s">
        <v>14</v>
      </c>
      <c r="B12" s="3">
        <v>1</v>
      </c>
      <c r="C12" s="3">
        <v>1.4798379001764075E-2</v>
      </c>
      <c r="D12" s="3">
        <v>1.4798379001764075E-2</v>
      </c>
      <c r="E12" s="3">
        <v>4.7713655165585873</v>
      </c>
      <c r="F12" s="3">
        <v>3.592889565591724E-2</v>
      </c>
    </row>
    <row r="13" spans="1:9" x14ac:dyDescent="0.25">
      <c r="A13" s="3" t="s">
        <v>15</v>
      </c>
      <c r="B13" s="3">
        <v>34</v>
      </c>
      <c r="C13" s="3">
        <v>0.10545092056222904</v>
      </c>
      <c r="D13" s="3">
        <v>3.1014976635949719E-3</v>
      </c>
      <c r="E13" s="3"/>
      <c r="F13" s="3"/>
    </row>
    <row r="14" spans="1:9" ht="15.75" thickBot="1" x14ac:dyDescent="0.3">
      <c r="A14" s="4" t="s">
        <v>16</v>
      </c>
      <c r="B14" s="4">
        <v>35</v>
      </c>
      <c r="C14" s="4">
        <v>0.12024929956399312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23</v>
      </c>
      <c r="C16" s="5" t="s">
        <v>11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 t="s">
        <v>29</v>
      </c>
    </row>
    <row r="17" spans="1:9" x14ac:dyDescent="0.25">
      <c r="A17" s="3" t="s">
        <v>17</v>
      </c>
      <c r="B17" s="3">
        <v>8.4757444097937531E-3</v>
      </c>
      <c r="C17" s="3">
        <v>1.0527315754246805E-2</v>
      </c>
      <c r="D17" s="3">
        <v>0.8051192352974279</v>
      </c>
      <c r="E17" s="3">
        <v>0.4263455947071858</v>
      </c>
      <c r="F17" s="3">
        <v>-1.2918335229628238E-2</v>
      </c>
      <c r="G17" s="3">
        <v>2.9869824049215746E-2</v>
      </c>
      <c r="H17" s="3">
        <v>-1.2918335229628238E-2</v>
      </c>
      <c r="I17" s="3">
        <v>2.9869824049215746E-2</v>
      </c>
    </row>
    <row r="18" spans="1:9" ht="15.75" thickBot="1" x14ac:dyDescent="0.3">
      <c r="A18" s="4" t="s">
        <v>1</v>
      </c>
      <c r="B18" s="4">
        <v>0.78666786105772868</v>
      </c>
      <c r="C18" s="4">
        <v>0.36013892499414918</v>
      </c>
      <c r="D18" s="4">
        <v>2.1843455579551945</v>
      </c>
      <c r="E18" s="4">
        <v>3.5928895655917129E-2</v>
      </c>
      <c r="F18" s="4">
        <v>5.4777508146783171E-2</v>
      </c>
      <c r="G18" s="4">
        <v>1.5185582139686742</v>
      </c>
      <c r="H18" s="4">
        <v>5.4777508146783171E-2</v>
      </c>
      <c r="I18" s="4">
        <v>1.5185582139686742</v>
      </c>
    </row>
    <row r="20" spans="1:9" x14ac:dyDescent="0.25">
      <c r="A20" t="s">
        <v>34</v>
      </c>
      <c r="B20">
        <f>_xlfn.STDEV.S(C25:C60)</f>
        <v>5.4889738974011476E-2</v>
      </c>
    </row>
    <row r="21" spans="1:9" x14ac:dyDescent="0.25">
      <c r="A21" t="s">
        <v>35</v>
      </c>
      <c r="B21">
        <f>_xlfn.VAR.S(C25:C60)</f>
        <v>3.0128834446351144E-3</v>
      </c>
    </row>
    <row r="22" spans="1:9" x14ac:dyDescent="0.25">
      <c r="A22" t="s">
        <v>30</v>
      </c>
    </row>
    <row r="23" spans="1:9" ht="15.75" thickBot="1" x14ac:dyDescent="0.3"/>
    <row r="24" spans="1:9" x14ac:dyDescent="0.25">
      <c r="A24" s="5" t="s">
        <v>31</v>
      </c>
      <c r="B24" s="5" t="s">
        <v>37</v>
      </c>
      <c r="C24" s="5" t="s">
        <v>33</v>
      </c>
    </row>
    <row r="25" spans="1:9" x14ac:dyDescent="0.25">
      <c r="A25" s="3">
        <v>1</v>
      </c>
      <c r="B25" s="3">
        <v>8.3821886075817857E-3</v>
      </c>
      <c r="C25" s="3">
        <v>-1.5602150922900473E-2</v>
      </c>
    </row>
    <row r="26" spans="1:9" x14ac:dyDescent="0.25">
      <c r="A26" s="3">
        <v>2</v>
      </c>
      <c r="B26" s="3">
        <v>2.6727584312648635E-2</v>
      </c>
      <c r="C26" s="3">
        <v>-6.1635216745815923E-2</v>
      </c>
    </row>
    <row r="27" spans="1:9" x14ac:dyDescent="0.25">
      <c r="A27" s="3">
        <v>3</v>
      </c>
      <c r="B27" s="3">
        <v>-3.7285099823924882E-3</v>
      </c>
      <c r="C27" s="3">
        <v>1.4117272946881729E-2</v>
      </c>
    </row>
    <row r="28" spans="1:9" x14ac:dyDescent="0.25">
      <c r="A28" s="3">
        <v>4</v>
      </c>
      <c r="B28" s="3">
        <v>3.8097975810756489E-2</v>
      </c>
      <c r="C28" s="3">
        <v>-3.3249386387928334E-2</v>
      </c>
    </row>
    <row r="29" spans="1:9" x14ac:dyDescent="0.25">
      <c r="A29" s="3">
        <v>5</v>
      </c>
      <c r="B29" s="3">
        <v>-3.3870992222629018E-3</v>
      </c>
      <c r="C29" s="3">
        <v>-5.3699774192613858E-3</v>
      </c>
    </row>
    <row r="30" spans="1:9" x14ac:dyDescent="0.25">
      <c r="A30" s="3">
        <v>6</v>
      </c>
      <c r="B30" s="3">
        <v>2.3468307085639392E-2</v>
      </c>
      <c r="C30" s="3">
        <v>-6.921328531545104E-4</v>
      </c>
    </row>
    <row r="31" spans="1:9" x14ac:dyDescent="0.25">
      <c r="A31" s="3">
        <v>7</v>
      </c>
      <c r="B31" s="3">
        <v>2.5019591462585561E-2</v>
      </c>
      <c r="C31" s="3">
        <v>4.3724799802744949E-2</v>
      </c>
    </row>
    <row r="32" spans="1:9" x14ac:dyDescent="0.25">
      <c r="A32" s="3">
        <v>8</v>
      </c>
      <c r="B32" s="3">
        <v>1.3353712015506568E-2</v>
      </c>
      <c r="C32" s="3">
        <v>-5.4460899050518402E-2</v>
      </c>
    </row>
    <row r="33" spans="1:3" x14ac:dyDescent="0.25">
      <c r="A33" s="3">
        <v>9</v>
      </c>
      <c r="B33" s="3">
        <v>1.3929049811409296E-2</v>
      </c>
      <c r="C33" s="3">
        <v>-9.7126788252972024E-2</v>
      </c>
    </row>
    <row r="34" spans="1:3" x14ac:dyDescent="0.25">
      <c r="A34" s="3">
        <v>10</v>
      </c>
      <c r="B34" s="3">
        <v>4.2394532129290181E-2</v>
      </c>
      <c r="C34" s="3">
        <v>-1.304148347259412E-2</v>
      </c>
    </row>
    <row r="35" spans="1:3" x14ac:dyDescent="0.25">
      <c r="A35" s="3">
        <v>11</v>
      </c>
      <c r="B35" s="3">
        <v>-1.9516175574282292E-2</v>
      </c>
      <c r="C35" s="3">
        <v>7.3284983960505076E-2</v>
      </c>
    </row>
    <row r="36" spans="1:3" x14ac:dyDescent="0.25">
      <c r="A36" s="3">
        <v>12</v>
      </c>
      <c r="B36" s="3">
        <v>2.7011868081722873E-2</v>
      </c>
      <c r="C36" s="3">
        <v>3.0669198424037536E-2</v>
      </c>
    </row>
    <row r="37" spans="1:3" x14ac:dyDescent="0.25">
      <c r="A37" s="3">
        <v>13</v>
      </c>
      <c r="B37" s="3">
        <v>3.0541353797746362E-2</v>
      </c>
      <c r="C37" s="3">
        <v>-2.391453640711607E-3</v>
      </c>
    </row>
    <row r="38" spans="1:3" x14ac:dyDescent="0.25">
      <c r="A38" s="3">
        <v>14</v>
      </c>
      <c r="B38" s="3">
        <v>4.3557795434573922E-2</v>
      </c>
      <c r="C38" s="3">
        <v>0.13304294819552706</v>
      </c>
    </row>
    <row r="39" spans="1:3" x14ac:dyDescent="0.25">
      <c r="A39" s="3">
        <v>15</v>
      </c>
      <c r="B39" s="3">
        <v>3.187870018374208E-2</v>
      </c>
      <c r="C39" s="3">
        <v>2.3770857883719659E-3</v>
      </c>
    </row>
    <row r="40" spans="1:3" x14ac:dyDescent="0.25">
      <c r="A40" s="3">
        <v>16</v>
      </c>
      <c r="B40" s="3">
        <v>-1.6145396786842577E-2</v>
      </c>
      <c r="C40" s="3">
        <v>-2.9879990321547749E-2</v>
      </c>
    </row>
    <row r="41" spans="1:3" x14ac:dyDescent="0.25">
      <c r="A41" s="3">
        <v>17</v>
      </c>
      <c r="B41" s="3">
        <v>4.7385997641507145E-2</v>
      </c>
      <c r="C41" s="3">
        <v>-3.9011624584747509E-2</v>
      </c>
    </row>
    <row r="42" spans="1:3" x14ac:dyDescent="0.25">
      <c r="A42" s="3">
        <v>18</v>
      </c>
      <c r="B42" s="3">
        <v>-3.3237428668242679E-3</v>
      </c>
      <c r="C42" s="3">
        <v>1.3827125506429781E-2</v>
      </c>
    </row>
    <row r="43" spans="1:3" x14ac:dyDescent="0.25">
      <c r="A43" s="3">
        <v>19</v>
      </c>
      <c r="B43" s="3">
        <v>2.4809158877569765E-2</v>
      </c>
      <c r="C43" s="3">
        <v>3.1769469666166665E-2</v>
      </c>
    </row>
    <row r="44" spans="1:3" x14ac:dyDescent="0.25">
      <c r="A44" s="3">
        <v>20</v>
      </c>
      <c r="B44" s="3">
        <v>2.2703233685673823E-2</v>
      </c>
      <c r="C44" s="3">
        <v>1.5561879902089338E-2</v>
      </c>
    </row>
    <row r="45" spans="1:3" x14ac:dyDescent="0.25">
      <c r="A45" s="3">
        <v>21</v>
      </c>
      <c r="B45" s="3">
        <v>3.6786189590463453E-2</v>
      </c>
      <c r="C45" s="3">
        <v>-4.5539306797445972E-2</v>
      </c>
    </row>
    <row r="46" spans="1:3" x14ac:dyDescent="0.25">
      <c r="A46" s="3">
        <v>22</v>
      </c>
      <c r="B46" s="3">
        <v>1.7176765334643525E-2</v>
      </c>
      <c r="C46" s="3">
        <v>4.3052730725850294E-2</v>
      </c>
    </row>
    <row r="47" spans="1:3" x14ac:dyDescent="0.25">
      <c r="A47" s="3">
        <v>23</v>
      </c>
      <c r="B47" s="3">
        <v>4.8145881325121813E-2</v>
      </c>
      <c r="C47" s="3">
        <v>2.0151486203970954E-2</v>
      </c>
    </row>
    <row r="48" spans="1:3" x14ac:dyDescent="0.25">
      <c r="A48" s="3">
        <v>24</v>
      </c>
      <c r="B48" s="3">
        <v>1.4036157132179225E-2</v>
      </c>
      <c r="C48" s="3">
        <v>-1.1331159053888252E-3</v>
      </c>
    </row>
    <row r="49" spans="1:3" x14ac:dyDescent="0.25">
      <c r="A49" s="3">
        <v>25</v>
      </c>
      <c r="B49" s="3">
        <v>1.0715154109439724E-2</v>
      </c>
      <c r="C49" s="3">
        <v>1.5834817989593915E-2</v>
      </c>
    </row>
    <row r="50" spans="1:3" x14ac:dyDescent="0.25">
      <c r="A50" s="3">
        <v>26</v>
      </c>
      <c r="B50" s="3">
        <v>-7.0919433457337713E-3</v>
      </c>
      <c r="C50" s="3">
        <v>-9.1258293658741468E-2</v>
      </c>
    </row>
    <row r="51" spans="1:3" x14ac:dyDescent="0.25">
      <c r="A51" s="3">
        <v>27</v>
      </c>
      <c r="B51" s="3">
        <v>2.754149778568285E-2</v>
      </c>
      <c r="C51" s="3">
        <v>7.3773792832299623E-2</v>
      </c>
    </row>
    <row r="52" spans="1:3" x14ac:dyDescent="0.25">
      <c r="A52" s="3">
        <v>28</v>
      </c>
      <c r="B52" s="3">
        <v>2.4022945851398081E-2</v>
      </c>
      <c r="C52" s="3">
        <v>5.8331852128399822E-2</v>
      </c>
    </row>
    <row r="53" spans="1:3" x14ac:dyDescent="0.25">
      <c r="A53" s="3">
        <v>29</v>
      </c>
      <c r="B53" s="3">
        <v>1.838590217081339E-2</v>
      </c>
      <c r="C53" s="3">
        <v>7.2786212319594173E-2</v>
      </c>
    </row>
    <row r="54" spans="1:3" x14ac:dyDescent="0.25">
      <c r="A54" s="3">
        <v>30</v>
      </c>
      <c r="B54" s="3">
        <v>3.9592329726944549E-2</v>
      </c>
      <c r="C54" s="3">
        <v>-4.0933826699977166E-2</v>
      </c>
    </row>
    <row r="55" spans="1:3" x14ac:dyDescent="0.25">
      <c r="A55" s="3">
        <v>31</v>
      </c>
      <c r="B55" s="3">
        <v>-4.0809525222325622E-2</v>
      </c>
      <c r="C55" s="3">
        <v>1.1372099578986078E-3</v>
      </c>
    </row>
    <row r="56" spans="1:3" x14ac:dyDescent="0.25">
      <c r="A56" s="3">
        <v>32</v>
      </c>
      <c r="B56" s="3">
        <v>2.5777042578774383E-3</v>
      </c>
      <c r="C56" s="3">
        <v>-5.9317281748997211E-2</v>
      </c>
    </row>
    <row r="57" spans="1:3" x14ac:dyDescent="0.25">
      <c r="A57" s="3">
        <v>33</v>
      </c>
      <c r="B57" s="3">
        <v>3.3123918048318282E-2</v>
      </c>
      <c r="C57" s="3">
        <v>4.0735094797171092E-3</v>
      </c>
    </row>
    <row r="58" spans="1:3" x14ac:dyDescent="0.25">
      <c r="A58" s="3">
        <v>34</v>
      </c>
      <c r="B58" s="3">
        <v>4.0406160178147535E-2</v>
      </c>
      <c r="C58" s="3">
        <v>2.5307633519114331E-2</v>
      </c>
    </row>
    <row r="59" spans="1:3" x14ac:dyDescent="0.25">
      <c r="A59" s="3">
        <v>35</v>
      </c>
      <c r="B59" s="3">
        <v>4.2761101808469211E-2</v>
      </c>
      <c r="C59" s="3">
        <v>-0.14459548173855849</v>
      </c>
    </row>
    <row r="60" spans="1:3" ht="15.75" thickBot="1" x14ac:dyDescent="0.3">
      <c r="A60" s="4">
        <v>36</v>
      </c>
      <c r="B60" s="4">
        <v>1.5188185900823242E-2</v>
      </c>
      <c r="C60" s="4">
        <v>6.2414400852068425E-2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F24" sqref="F24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6" t="s">
        <v>7</v>
      </c>
      <c r="B3" s="6"/>
    </row>
    <row r="4" spans="1:9" x14ac:dyDescent="0.25">
      <c r="A4" s="3" t="s">
        <v>8</v>
      </c>
      <c r="B4" s="3">
        <v>0.42122046174378031</v>
      </c>
    </row>
    <row r="5" spans="1:9" x14ac:dyDescent="0.25">
      <c r="A5" s="3" t="s">
        <v>9</v>
      </c>
      <c r="B5" s="3">
        <v>0.1774266773916435</v>
      </c>
    </row>
    <row r="6" spans="1:9" x14ac:dyDescent="0.25">
      <c r="A6" s="3" t="s">
        <v>10</v>
      </c>
      <c r="B6" s="3">
        <v>0.15323334437375066</v>
      </c>
    </row>
    <row r="7" spans="1:9" x14ac:dyDescent="0.25">
      <c r="A7" s="3" t="s">
        <v>11</v>
      </c>
      <c r="B7" s="3">
        <v>6.9551633767313964E-2</v>
      </c>
    </row>
    <row r="8" spans="1:9" ht="15.75" thickBot="1" x14ac:dyDescent="0.3">
      <c r="A8" s="4" t="s">
        <v>12</v>
      </c>
      <c r="B8" s="4">
        <v>36</v>
      </c>
    </row>
    <row r="10" spans="1:9" ht="15.75" thickBot="1" x14ac:dyDescent="0.3">
      <c r="A10" t="s">
        <v>13</v>
      </c>
    </row>
    <row r="11" spans="1:9" x14ac:dyDescent="0.25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x14ac:dyDescent="0.25">
      <c r="A12" s="3" t="s">
        <v>14</v>
      </c>
      <c r="B12" s="3">
        <v>1</v>
      </c>
      <c r="C12" s="3">
        <v>3.5476264834808507E-2</v>
      </c>
      <c r="D12" s="3">
        <v>3.5476264834808507E-2</v>
      </c>
      <c r="E12" s="3">
        <v>7.3337012829287627</v>
      </c>
      <c r="F12" s="3">
        <v>1.0515227106715075E-2</v>
      </c>
    </row>
    <row r="13" spans="1:9" x14ac:dyDescent="0.25">
      <c r="A13" s="3" t="s">
        <v>15</v>
      </c>
      <c r="B13" s="3">
        <v>34</v>
      </c>
      <c r="C13" s="3">
        <v>0.16447261182988734</v>
      </c>
      <c r="D13" s="3">
        <v>4.8374297597025689E-3</v>
      </c>
      <c r="E13" s="3"/>
      <c r="F13" s="3"/>
    </row>
    <row r="14" spans="1:9" ht="15.75" thickBot="1" x14ac:dyDescent="0.3">
      <c r="A14" s="4" t="s">
        <v>16</v>
      </c>
      <c r="B14" s="4">
        <v>35</v>
      </c>
      <c r="C14" s="4">
        <v>0.19994887666469585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23</v>
      </c>
      <c r="C16" s="5" t="s">
        <v>11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 t="s">
        <v>29</v>
      </c>
    </row>
    <row r="17" spans="1:9" x14ac:dyDescent="0.25">
      <c r="A17" s="3" t="s">
        <v>17</v>
      </c>
      <c r="B17" s="3">
        <v>6.882082778212336E-3</v>
      </c>
      <c r="C17" s="3">
        <v>1.3147381227728757E-2</v>
      </c>
      <c r="D17" s="3">
        <v>0.5234565468975324</v>
      </c>
      <c r="E17" s="3">
        <v>0.60405192307589728</v>
      </c>
      <c r="F17" s="3">
        <v>-1.9836610533746284E-2</v>
      </c>
      <c r="G17" s="3">
        <v>3.3600776090170953E-2</v>
      </c>
      <c r="H17" s="3">
        <v>-1.9836610533746284E-2</v>
      </c>
      <c r="I17" s="3">
        <v>3.3600776090170953E-2</v>
      </c>
    </row>
    <row r="18" spans="1:9" ht="15.75" thickBot="1" x14ac:dyDescent="0.3">
      <c r="A18" s="4" t="s">
        <v>1</v>
      </c>
      <c r="B18" s="4">
        <v>1.2180168009359527</v>
      </c>
      <c r="C18" s="4">
        <v>0.44977122871349257</v>
      </c>
      <c r="D18" s="4">
        <v>2.7080807378896128</v>
      </c>
      <c r="E18" s="4">
        <v>1.0515227106715134E-2</v>
      </c>
      <c r="F18" s="4">
        <v>0.30397169093387333</v>
      </c>
      <c r="G18" s="4">
        <v>2.1320619109380319</v>
      </c>
      <c r="H18" s="4">
        <v>0.30397169093387333</v>
      </c>
      <c r="I18" s="4">
        <v>2.1320619109380319</v>
      </c>
    </row>
    <row r="20" spans="1:9" x14ac:dyDescent="0.25">
      <c r="A20" t="s">
        <v>34</v>
      </c>
      <c r="B20">
        <f>_xlfn.STDEV.S(C25:C60)</f>
        <v>6.8550838659012223E-2</v>
      </c>
    </row>
    <row r="21" spans="1:9" x14ac:dyDescent="0.25">
      <c r="A21" t="s">
        <v>35</v>
      </c>
      <c r="B21">
        <f>_xlfn.VAR.S(C25:C60)</f>
        <v>4.6992174808539247E-3</v>
      </c>
    </row>
    <row r="22" spans="1:9" x14ac:dyDescent="0.25">
      <c r="A22" t="s">
        <v>30</v>
      </c>
    </row>
    <row r="23" spans="1:9" ht="15.75" thickBot="1" x14ac:dyDescent="0.3"/>
    <row r="24" spans="1:9" x14ac:dyDescent="0.25">
      <c r="A24" s="5" t="s">
        <v>31</v>
      </c>
      <c r="B24" s="5" t="s">
        <v>38</v>
      </c>
      <c r="C24" s="5" t="s">
        <v>33</v>
      </c>
    </row>
    <row r="25" spans="1:9" x14ac:dyDescent="0.25">
      <c r="A25" s="3">
        <v>1</v>
      </c>
      <c r="B25" s="3">
        <v>6.7372280757893831E-3</v>
      </c>
      <c r="C25" s="3">
        <v>6.2823943551601723E-3</v>
      </c>
    </row>
    <row r="26" spans="1:9" x14ac:dyDescent="0.25">
      <c r="A26" s="3">
        <v>2</v>
      </c>
      <c r="B26" s="3">
        <v>3.5141846205917787E-2</v>
      </c>
      <c r="C26" s="3">
        <v>3.6728169743045616E-2</v>
      </c>
    </row>
    <row r="27" spans="1:9" x14ac:dyDescent="0.25">
      <c r="A27" s="3">
        <v>3</v>
      </c>
      <c r="B27" s="3">
        <v>-1.2014058310597681E-2</v>
      </c>
      <c r="C27" s="3">
        <v>-5.0347365159750142E-3</v>
      </c>
    </row>
    <row r="28" spans="1:9" x14ac:dyDescent="0.25">
      <c r="A28" s="3">
        <v>4</v>
      </c>
      <c r="B28" s="3">
        <v>5.2746897287187733E-2</v>
      </c>
      <c r="C28" s="3">
        <v>2.4744656766866352E-2</v>
      </c>
    </row>
    <row r="29" spans="1:9" x14ac:dyDescent="0.25">
      <c r="A29" s="3">
        <v>5</v>
      </c>
      <c r="B29" s="3">
        <v>-1.148544380574296E-2</v>
      </c>
      <c r="C29" s="3">
        <v>4.026789194302987E-2</v>
      </c>
    </row>
    <row r="30" spans="1:9" x14ac:dyDescent="0.25">
      <c r="A30" s="3">
        <v>6</v>
      </c>
      <c r="B30" s="3">
        <v>3.009542875590596E-2</v>
      </c>
      <c r="C30" s="3">
        <v>-2.4137678562520942E-3</v>
      </c>
    </row>
    <row r="31" spans="1:9" x14ac:dyDescent="0.25">
      <c r="A31" s="3">
        <v>7</v>
      </c>
      <c r="B31" s="3">
        <v>3.2497319728812035E-2</v>
      </c>
      <c r="C31" s="3">
        <v>4.612054687364403E-2</v>
      </c>
    </row>
    <row r="32" spans="1:9" x14ac:dyDescent="0.25">
      <c r="A32" s="3">
        <v>8</v>
      </c>
      <c r="B32" s="3">
        <v>1.4434757537533061E-2</v>
      </c>
      <c r="C32" s="3">
        <v>8.4969610430699963E-2</v>
      </c>
    </row>
    <row r="33" spans="1:3" x14ac:dyDescent="0.25">
      <c r="A33" s="3">
        <v>9</v>
      </c>
      <c r="B33" s="3">
        <v>1.5325566907424884E-2</v>
      </c>
      <c r="C33" s="3">
        <v>4.6555320530179967E-3</v>
      </c>
    </row>
    <row r="34" spans="1:3" x14ac:dyDescent="0.25">
      <c r="A34" s="3">
        <v>10</v>
      </c>
      <c r="B34" s="3">
        <v>5.9399358943756558E-2</v>
      </c>
      <c r="C34" s="3">
        <v>-1.8608095434140895E-3</v>
      </c>
    </row>
    <row r="35" spans="1:3" x14ac:dyDescent="0.25">
      <c r="A35" s="3">
        <v>11</v>
      </c>
      <c r="B35" s="3">
        <v>-3.645848128807215E-2</v>
      </c>
      <c r="C35" s="3">
        <v>-7.1198545084714057E-2</v>
      </c>
    </row>
    <row r="36" spans="1:3" x14ac:dyDescent="0.25">
      <c r="A36" s="3">
        <v>12</v>
      </c>
      <c r="B36" s="3">
        <v>3.5582009614271909E-2</v>
      </c>
      <c r="C36" s="3">
        <v>-2.6713115012729521E-2</v>
      </c>
    </row>
    <row r="37" spans="1:3" x14ac:dyDescent="0.25">
      <c r="A37" s="3">
        <v>13</v>
      </c>
      <c r="B37" s="3">
        <v>4.1046797377432595E-2</v>
      </c>
      <c r="C37" s="3">
        <v>2.8957328602487689E-2</v>
      </c>
    </row>
    <row r="38" spans="1:3" x14ac:dyDescent="0.25">
      <c r="A38" s="3">
        <v>14</v>
      </c>
      <c r="B38" s="3">
        <v>6.1200467543569961E-2</v>
      </c>
      <c r="C38" s="3">
        <v>3.5150557788155026E-2</v>
      </c>
    </row>
    <row r="39" spans="1:3" x14ac:dyDescent="0.25">
      <c r="A39" s="3">
        <v>15</v>
      </c>
      <c r="B39" s="3">
        <v>4.3117443004957776E-2</v>
      </c>
      <c r="C39" s="3">
        <v>-6.4513340894879617E-2</v>
      </c>
    </row>
    <row r="40" spans="1:3" x14ac:dyDescent="0.25">
      <c r="A40" s="3">
        <v>16</v>
      </c>
      <c r="B40" s="3">
        <v>-3.1239423285855373E-2</v>
      </c>
      <c r="C40" s="3">
        <v>0.1150391993933237</v>
      </c>
    </row>
    <row r="41" spans="1:3" x14ac:dyDescent="0.25">
      <c r="A41" s="3">
        <v>17</v>
      </c>
      <c r="B41" s="3">
        <v>6.7127765246002197E-2</v>
      </c>
      <c r="C41" s="3">
        <v>7.3930628914581825E-2</v>
      </c>
    </row>
    <row r="42" spans="1:3" x14ac:dyDescent="0.25">
      <c r="A42" s="3">
        <v>18</v>
      </c>
      <c r="B42" s="3">
        <v>-1.1387347634295754E-2</v>
      </c>
      <c r="C42" s="3">
        <v>-0.10687492107045085</v>
      </c>
    </row>
    <row r="43" spans="1:3" x14ac:dyDescent="0.25">
      <c r="A43" s="3">
        <v>19</v>
      </c>
      <c r="B43" s="3">
        <v>3.2171501887888684E-2</v>
      </c>
      <c r="C43" s="3">
        <v>-9.6311925756149518E-3</v>
      </c>
    </row>
    <row r="44" spans="1:3" x14ac:dyDescent="0.25">
      <c r="A44" s="3">
        <v>20</v>
      </c>
      <c r="B44" s="3">
        <v>2.8910847179312388E-2</v>
      </c>
      <c r="C44" s="3">
        <v>-2.8746292300260257E-2</v>
      </c>
    </row>
    <row r="45" spans="1:3" x14ac:dyDescent="0.25">
      <c r="A45" s="3">
        <v>21</v>
      </c>
      <c r="B45" s="3">
        <v>5.0715827079991435E-2</v>
      </c>
      <c r="C45" s="3">
        <v>-4.7910546551938604E-2</v>
      </c>
    </row>
    <row r="46" spans="1:3" x14ac:dyDescent="0.25">
      <c r="A46" s="3">
        <v>22</v>
      </c>
      <c r="B46" s="3">
        <v>2.0354083092948193E-2</v>
      </c>
      <c r="C46" s="3">
        <v>-4.5607420715595773E-2</v>
      </c>
    </row>
    <row r="47" spans="1:3" x14ac:dyDescent="0.25">
      <c r="A47" s="3">
        <v>23</v>
      </c>
      <c r="B47" s="3">
        <v>6.8304311459743916E-2</v>
      </c>
      <c r="C47" s="3">
        <v>-0.21232193503127075</v>
      </c>
    </row>
    <row r="48" spans="1:3" x14ac:dyDescent="0.25">
      <c r="A48" s="3">
        <v>24</v>
      </c>
      <c r="B48" s="3">
        <v>1.5491403752501532E-2</v>
      </c>
      <c r="C48" s="3">
        <v>-0.10625254546507039</v>
      </c>
    </row>
    <row r="49" spans="1:3" x14ac:dyDescent="0.25">
      <c r="A49" s="3">
        <v>25</v>
      </c>
      <c r="B49" s="3">
        <v>1.0349414765920887E-2</v>
      </c>
      <c r="C49" s="3">
        <v>-2.2713410809442156E-2</v>
      </c>
    </row>
    <row r="50" spans="1:3" x14ac:dyDescent="0.25">
      <c r="A50" s="3">
        <v>26</v>
      </c>
      <c r="B50" s="3">
        <v>-1.7221743215723818E-2</v>
      </c>
      <c r="C50" s="3">
        <v>-9.0358528217576423E-2</v>
      </c>
    </row>
    <row r="51" spans="1:3" x14ac:dyDescent="0.25">
      <c r="A51" s="3">
        <v>27</v>
      </c>
      <c r="B51" s="3">
        <v>3.6402048044252525E-2</v>
      </c>
      <c r="C51" s="3">
        <v>-3.3635949349851105E-2</v>
      </c>
    </row>
    <row r="52" spans="1:3" x14ac:dyDescent="0.25">
      <c r="A52" s="3">
        <v>28</v>
      </c>
      <c r="B52" s="3">
        <v>3.0954189318764248E-2</v>
      </c>
      <c r="C52" s="3">
        <v>6.2837411794632828E-2</v>
      </c>
    </row>
    <row r="53" spans="1:3" x14ac:dyDescent="0.25">
      <c r="A53" s="3">
        <v>29</v>
      </c>
      <c r="B53" s="3">
        <v>2.222621878577442E-2</v>
      </c>
      <c r="C53" s="3">
        <v>2.3590766405973334E-2</v>
      </c>
    </row>
    <row r="54" spans="1:3" x14ac:dyDescent="0.25">
      <c r="A54" s="3">
        <v>30</v>
      </c>
      <c r="B54" s="3">
        <v>5.5060641456187054E-2</v>
      </c>
      <c r="C54" s="3">
        <v>-4.4185513513505262E-2</v>
      </c>
    </row>
    <row r="55" spans="1:3" x14ac:dyDescent="0.25">
      <c r="A55" s="3">
        <v>31</v>
      </c>
      <c r="B55" s="3">
        <v>-6.9427487527437465E-2</v>
      </c>
      <c r="C55" s="3">
        <v>5.8794576135032361E-2</v>
      </c>
    </row>
    <row r="56" spans="1:3" x14ac:dyDescent="0.25">
      <c r="A56" s="3">
        <v>32</v>
      </c>
      <c r="B56" s="3">
        <v>-2.2499948790211111E-3</v>
      </c>
      <c r="C56" s="3">
        <v>-2.3764060108033499E-2</v>
      </c>
    </row>
    <row r="57" spans="1:3" x14ac:dyDescent="0.25">
      <c r="A57" s="3">
        <v>33</v>
      </c>
      <c r="B57" s="3">
        <v>4.5045443823295644E-2</v>
      </c>
      <c r="C57" s="3">
        <v>6.0296611232577957E-2</v>
      </c>
    </row>
    <row r="58" spans="1:3" x14ac:dyDescent="0.25">
      <c r="A58" s="3">
        <v>34</v>
      </c>
      <c r="B58" s="3">
        <v>5.6320714749820422E-2</v>
      </c>
      <c r="C58" s="3">
        <v>0.13201936622183943</v>
      </c>
    </row>
    <row r="59" spans="1:3" x14ac:dyDescent="0.25">
      <c r="A59" s="3">
        <v>35</v>
      </c>
      <c r="B59" s="3">
        <v>5.9966927609080484E-2</v>
      </c>
      <c r="C59" s="3">
        <v>6.7063552405520727E-2</v>
      </c>
    </row>
    <row r="60" spans="1:3" ht="15.75" thickBot="1" x14ac:dyDescent="0.3">
      <c r="A60" s="4">
        <v>36</v>
      </c>
      <c r="B60" s="4">
        <v>1.7275117648583783E-2</v>
      </c>
      <c r="C60" s="4">
        <v>4.2287829556985707E-2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E29" sqref="E29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6" t="s">
        <v>7</v>
      </c>
      <c r="B3" s="6"/>
    </row>
    <row r="4" spans="1:9" x14ac:dyDescent="0.25">
      <c r="A4" s="3" t="s">
        <v>8</v>
      </c>
      <c r="B4" s="3">
        <v>0.60188769033901524</v>
      </c>
    </row>
    <row r="5" spans="1:9" x14ac:dyDescent="0.25">
      <c r="A5" s="3" t="s">
        <v>9</v>
      </c>
      <c r="B5" s="3">
        <v>0.36226879178163429</v>
      </c>
    </row>
    <row r="6" spans="1:9" x14ac:dyDescent="0.25">
      <c r="A6" s="3" t="s">
        <v>10</v>
      </c>
      <c r="B6" s="3">
        <v>0.34351199153991763</v>
      </c>
    </row>
    <row r="7" spans="1:9" x14ac:dyDescent="0.25">
      <c r="A7" s="3" t="s">
        <v>11</v>
      </c>
      <c r="B7" s="3">
        <v>3.4445008153117136E-2</v>
      </c>
    </row>
    <row r="8" spans="1:9" ht="15.75" thickBot="1" x14ac:dyDescent="0.3">
      <c r="A8" s="4" t="s">
        <v>12</v>
      </c>
      <c r="B8" s="4">
        <v>36</v>
      </c>
    </row>
    <row r="10" spans="1:9" ht="15.75" thickBot="1" x14ac:dyDescent="0.3">
      <c r="A10" t="s">
        <v>13</v>
      </c>
    </row>
    <row r="11" spans="1:9" x14ac:dyDescent="0.25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x14ac:dyDescent="0.25">
      <c r="A12" s="3" t="s">
        <v>14</v>
      </c>
      <c r="B12" s="3">
        <v>1</v>
      </c>
      <c r="C12" s="3">
        <v>2.2915258101183229E-2</v>
      </c>
      <c r="D12" s="3">
        <v>2.2915258101183229E-2</v>
      </c>
      <c r="E12" s="3">
        <v>19.313997436296159</v>
      </c>
      <c r="F12" s="3">
        <v>1.0306728370779716E-4</v>
      </c>
    </row>
    <row r="13" spans="1:9" x14ac:dyDescent="0.25">
      <c r="A13" s="3" t="s">
        <v>15</v>
      </c>
      <c r="B13" s="3">
        <v>34</v>
      </c>
      <c r="C13" s="3">
        <v>4.033959194672241E-2</v>
      </c>
      <c r="D13" s="3">
        <v>1.1864585866683062E-3</v>
      </c>
      <c r="E13" s="3"/>
      <c r="F13" s="3"/>
    </row>
    <row r="14" spans="1:9" ht="15.75" thickBot="1" x14ac:dyDescent="0.3">
      <c r="A14" s="4" t="s">
        <v>16</v>
      </c>
      <c r="B14" s="4">
        <v>35</v>
      </c>
      <c r="C14" s="4">
        <v>6.3254850047905639E-2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23</v>
      </c>
      <c r="C16" s="5" t="s">
        <v>11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 t="s">
        <v>29</v>
      </c>
    </row>
    <row r="17" spans="1:9" x14ac:dyDescent="0.25">
      <c r="A17" s="3" t="s">
        <v>17</v>
      </c>
      <c r="B17" s="3">
        <v>1.505254533716081E-2</v>
      </c>
      <c r="C17" s="3">
        <v>6.5111576687948373E-3</v>
      </c>
      <c r="D17" s="3">
        <v>2.3118078386123484</v>
      </c>
      <c r="E17" s="3">
        <v>2.697752401738451E-2</v>
      </c>
      <c r="F17" s="3">
        <v>1.8202809154505423E-3</v>
      </c>
      <c r="G17" s="3">
        <v>2.8284809758871078E-2</v>
      </c>
      <c r="H17" s="3">
        <v>1.8202809154505423E-3</v>
      </c>
      <c r="I17" s="3">
        <v>2.8284809758871078E-2</v>
      </c>
    </row>
    <row r="18" spans="1:9" ht="15.75" thickBot="1" x14ac:dyDescent="0.3">
      <c r="A18" s="4" t="s">
        <v>1</v>
      </c>
      <c r="B18" s="4">
        <v>0.97891889500982576</v>
      </c>
      <c r="C18" s="4">
        <v>0.22274636555488733</v>
      </c>
      <c r="D18" s="4">
        <v>4.3947693268584826</v>
      </c>
      <c r="E18" s="4">
        <v>1.0306728370779686E-4</v>
      </c>
      <c r="F18" s="4">
        <v>0.52624381664042841</v>
      </c>
      <c r="G18" s="4">
        <v>1.4315939733792231</v>
      </c>
      <c r="H18" s="4">
        <v>0.52624381664042841</v>
      </c>
      <c r="I18" s="4">
        <v>1.4315939733792231</v>
      </c>
    </row>
    <row r="20" spans="1:9" x14ac:dyDescent="0.25">
      <c r="A20" t="s">
        <v>34</v>
      </c>
      <c r="B20">
        <f>_xlfn.STDEV.S(C25:C60)</f>
        <v>3.3949370684982584E-2</v>
      </c>
    </row>
    <row r="21" spans="1:9" x14ac:dyDescent="0.25">
      <c r="A21" t="s">
        <v>35</v>
      </c>
      <c r="B21">
        <f>_xlfn.VAR.S(C25:C60)</f>
        <v>1.1525597699063546E-3</v>
      </c>
    </row>
    <row r="22" spans="1:9" x14ac:dyDescent="0.25">
      <c r="A22" t="s">
        <v>30</v>
      </c>
    </row>
    <row r="23" spans="1:9" ht="15.75" thickBot="1" x14ac:dyDescent="0.3"/>
    <row r="24" spans="1:9" x14ac:dyDescent="0.25">
      <c r="A24" s="5" t="s">
        <v>31</v>
      </c>
      <c r="B24" s="5" t="s">
        <v>45</v>
      </c>
      <c r="C24" s="5" t="s">
        <v>33</v>
      </c>
    </row>
    <row r="25" spans="1:9" x14ac:dyDescent="0.25">
      <c r="A25" s="3">
        <v>1</v>
      </c>
      <c r="B25" s="3">
        <v>1.4936125756475313E-2</v>
      </c>
      <c r="C25" s="3">
        <v>-1.132483225680363E-2</v>
      </c>
    </row>
    <row r="26" spans="1:9" x14ac:dyDescent="0.25">
      <c r="A26" s="3">
        <v>2</v>
      </c>
      <c r="B26" s="3">
        <v>3.7764889178913102E-2</v>
      </c>
      <c r="C26" s="3">
        <v>-1.136929218913444E-2</v>
      </c>
    </row>
    <row r="27" spans="1:9" x14ac:dyDescent="0.25">
      <c r="A27" s="3">
        <v>3</v>
      </c>
      <c r="B27" s="3">
        <v>-1.3426451668811096E-4</v>
      </c>
      <c r="C27" s="3">
        <v>-9.3227893328890407E-3</v>
      </c>
    </row>
    <row r="28" spans="1:9" x14ac:dyDescent="0.25">
      <c r="A28" s="3">
        <v>4</v>
      </c>
      <c r="B28" s="3">
        <v>5.1914051274070866E-2</v>
      </c>
      <c r="C28" s="3">
        <v>-5.3374327365766847E-3</v>
      </c>
    </row>
    <row r="29" spans="1:9" x14ac:dyDescent="0.25">
      <c r="A29" s="3">
        <v>5</v>
      </c>
      <c r="B29" s="3">
        <v>2.9058243663873141E-4</v>
      </c>
      <c r="C29" s="3">
        <v>1.342261043650522E-3</v>
      </c>
    </row>
    <row r="30" spans="1:9" x14ac:dyDescent="0.25">
      <c r="A30" s="3">
        <v>6</v>
      </c>
      <c r="B30" s="3">
        <v>3.3709088478850638E-2</v>
      </c>
      <c r="C30" s="3">
        <v>-1.3116301905823739E-2</v>
      </c>
    </row>
    <row r="31" spans="1:9" x14ac:dyDescent="0.25">
      <c r="A31" s="3">
        <v>7</v>
      </c>
      <c r="B31" s="3">
        <v>3.5639485871829558E-2</v>
      </c>
      <c r="C31" s="3">
        <v>2.3221114077754526E-2</v>
      </c>
    </row>
    <row r="32" spans="1:9" x14ac:dyDescent="0.25">
      <c r="A32" s="3">
        <v>8</v>
      </c>
      <c r="B32" s="3">
        <v>2.1122622551269468E-2</v>
      </c>
      <c r="C32" s="3">
        <v>-3.0239645156489775E-2</v>
      </c>
    </row>
    <row r="33" spans="1:3" x14ac:dyDescent="0.25">
      <c r="A33" s="3">
        <v>9</v>
      </c>
      <c r="B33" s="3">
        <v>2.1838565158439429E-2</v>
      </c>
      <c r="C33" s="3">
        <v>-3.0995847672979821E-2</v>
      </c>
    </row>
    <row r="34" spans="1:3" x14ac:dyDescent="0.25">
      <c r="A34" s="3">
        <v>10</v>
      </c>
      <c r="B34" s="3">
        <v>5.7260628110235579E-2</v>
      </c>
      <c r="C34" s="3">
        <v>5.5671474905877941E-2</v>
      </c>
    </row>
    <row r="35" spans="1:3" x14ac:dyDescent="0.25">
      <c r="A35" s="3">
        <v>11</v>
      </c>
      <c r="B35" s="3">
        <v>-1.9780223022247651E-2</v>
      </c>
      <c r="C35" s="3">
        <v>-2.9827106820684363E-2</v>
      </c>
    </row>
    <row r="36" spans="1:3" x14ac:dyDescent="0.25">
      <c r="A36" s="3">
        <v>12</v>
      </c>
      <c r="B36" s="3">
        <v>3.811864807369901E-2</v>
      </c>
      <c r="C36" s="3">
        <v>5.8322224486576507E-2</v>
      </c>
    </row>
    <row r="37" spans="1:3" x14ac:dyDescent="0.25">
      <c r="A37" s="3">
        <v>13</v>
      </c>
      <c r="B37" s="3">
        <v>4.2510692579543048E-2</v>
      </c>
      <c r="C37" s="3">
        <v>-1.4023607708694239E-2</v>
      </c>
    </row>
    <row r="38" spans="1:3" x14ac:dyDescent="0.25">
      <c r="A38" s="3">
        <v>14</v>
      </c>
      <c r="B38" s="3">
        <v>5.8708177305753381E-2</v>
      </c>
      <c r="C38" s="3">
        <v>4.871100559238728E-3</v>
      </c>
    </row>
    <row r="39" spans="1:3" x14ac:dyDescent="0.25">
      <c r="A39" s="3">
        <v>15</v>
      </c>
      <c r="B39" s="3">
        <v>4.4174868416934021E-2</v>
      </c>
      <c r="C39" s="3">
        <v>1.5901683421974268E-2</v>
      </c>
    </row>
    <row r="40" spans="1:3" x14ac:dyDescent="0.25">
      <c r="A40" s="3">
        <v>16</v>
      </c>
      <c r="B40" s="3">
        <v>-1.5585671281585018E-2</v>
      </c>
      <c r="C40" s="3">
        <v>-4.3449718633854939E-2</v>
      </c>
    </row>
    <row r="41" spans="1:3" x14ac:dyDescent="0.25">
      <c r="A41" s="3">
        <v>17</v>
      </c>
      <c r="B41" s="3">
        <v>6.3471940591120712E-2</v>
      </c>
      <c r="C41" s="3">
        <v>-3.9746387529241957E-2</v>
      </c>
    </row>
    <row r="42" spans="1:3" x14ac:dyDescent="0.25">
      <c r="A42" s="3">
        <v>18</v>
      </c>
      <c r="B42" s="3">
        <v>3.6942223234926949E-4</v>
      </c>
      <c r="C42" s="3">
        <v>7.5399294980448245E-4</v>
      </c>
    </row>
    <row r="43" spans="1:3" x14ac:dyDescent="0.25">
      <c r="A43" s="3">
        <v>19</v>
      </c>
      <c r="B43" s="3">
        <v>3.5377626396191714E-2</v>
      </c>
      <c r="C43" s="3">
        <v>-3.1511024172895405E-2</v>
      </c>
    </row>
    <row r="44" spans="1:3" x14ac:dyDescent="0.25">
      <c r="A44" s="3">
        <v>20</v>
      </c>
      <c r="B44" s="3">
        <v>3.2757041440487203E-2</v>
      </c>
      <c r="C44" s="3">
        <v>7.3462883706545426E-2</v>
      </c>
    </row>
    <row r="45" spans="1:3" x14ac:dyDescent="0.25">
      <c r="A45" s="3">
        <v>21</v>
      </c>
      <c r="B45" s="3">
        <v>5.0281682162751418E-2</v>
      </c>
      <c r="C45" s="3">
        <v>-9.6659551597840995E-3</v>
      </c>
    </row>
    <row r="46" spans="1:3" x14ac:dyDescent="0.25">
      <c r="A46" s="3">
        <v>22</v>
      </c>
      <c r="B46" s="3">
        <v>2.5879978629985083E-2</v>
      </c>
      <c r="C46" s="3">
        <v>-1.2727028611195101E-2</v>
      </c>
    </row>
    <row r="47" spans="1:3" x14ac:dyDescent="0.25">
      <c r="A47" s="3">
        <v>23</v>
      </c>
      <c r="B47" s="3">
        <v>6.4417529616328739E-2</v>
      </c>
      <c r="C47" s="3">
        <v>1.7729684698433348E-2</v>
      </c>
    </row>
    <row r="48" spans="1:3" x14ac:dyDescent="0.25">
      <c r="A48" s="3">
        <v>24</v>
      </c>
      <c r="B48" s="3">
        <v>2.1971848066367795E-2</v>
      </c>
      <c r="C48" s="3">
        <v>-3.9631542141633364E-3</v>
      </c>
    </row>
    <row r="49" spans="1:3" x14ac:dyDescent="0.25">
      <c r="A49" s="3">
        <v>25</v>
      </c>
      <c r="B49" s="3">
        <v>1.783923661714288E-2</v>
      </c>
      <c r="C49" s="3">
        <v>-6.9582991825330627E-3</v>
      </c>
    </row>
    <row r="50" spans="1:3" x14ac:dyDescent="0.25">
      <c r="A50" s="3">
        <v>26</v>
      </c>
      <c r="B50" s="3">
        <v>-4.3196757104976558E-3</v>
      </c>
      <c r="C50" s="3">
        <v>-5.6042101717736721E-2</v>
      </c>
    </row>
    <row r="51" spans="1:3" x14ac:dyDescent="0.25">
      <c r="A51" s="3">
        <v>27</v>
      </c>
      <c r="B51" s="3">
        <v>3.877771214664559E-2</v>
      </c>
      <c r="C51" s="3">
        <v>1.7943667450279338E-2</v>
      </c>
    </row>
    <row r="52" spans="1:3" x14ac:dyDescent="0.25">
      <c r="A52" s="3">
        <v>28</v>
      </c>
      <c r="B52" s="3">
        <v>3.4399273491590415E-2</v>
      </c>
      <c r="C52" s="3">
        <v>-2.7706113064901432E-2</v>
      </c>
    </row>
    <row r="53" spans="1:3" x14ac:dyDescent="0.25">
      <c r="A53" s="3">
        <v>29</v>
      </c>
      <c r="B53" s="3">
        <v>2.738461222972003E-2</v>
      </c>
      <c r="C53" s="3">
        <v>-1.4031496502717008E-2</v>
      </c>
    </row>
    <row r="54" spans="1:3" x14ac:dyDescent="0.25">
      <c r="A54" s="3">
        <v>30</v>
      </c>
      <c r="B54" s="3">
        <v>5.3773605168164776E-2</v>
      </c>
      <c r="C54" s="3">
        <v>7.1663543551093653E-3</v>
      </c>
    </row>
    <row r="55" spans="1:3" x14ac:dyDescent="0.25">
      <c r="A55" s="3">
        <v>31</v>
      </c>
      <c r="B55" s="3">
        <v>-4.6277380641593688E-2</v>
      </c>
      <c r="C55" s="3">
        <v>0.10660165341221842</v>
      </c>
    </row>
    <row r="56" spans="1:3" x14ac:dyDescent="0.25">
      <c r="A56" s="3">
        <v>32</v>
      </c>
      <c r="B56" s="3">
        <v>7.7131035802872477E-3</v>
      </c>
      <c r="C56" s="3">
        <v>-2.2974902124546594E-2</v>
      </c>
    </row>
    <row r="57" spans="1:3" x14ac:dyDescent="0.25">
      <c r="A57" s="3">
        <v>33</v>
      </c>
      <c r="B57" s="3">
        <v>4.5724400762641455E-2</v>
      </c>
      <c r="C57" s="3">
        <v>-3.1295415215153374E-3</v>
      </c>
    </row>
    <row r="58" spans="1:3" x14ac:dyDescent="0.25">
      <c r="A58" s="3">
        <v>34</v>
      </c>
      <c r="B58" s="3">
        <v>5.478632482464825E-2</v>
      </c>
      <c r="C58" s="3">
        <v>2.4759129720806239E-2</v>
      </c>
    </row>
    <row r="59" spans="1:3" x14ac:dyDescent="0.25">
      <c r="A59" s="3">
        <v>35</v>
      </c>
      <c r="B59" s="3">
        <v>5.7716782483700824E-2</v>
      </c>
      <c r="C59" s="3">
        <v>-2.0436080729314673E-2</v>
      </c>
    </row>
    <row r="60" spans="1:3" ht="15.75" thickBot="1" x14ac:dyDescent="0.3">
      <c r="A60" s="4">
        <v>36</v>
      </c>
      <c r="B60" s="4">
        <v>2.3405417155747149E-2</v>
      </c>
      <c r="C60" s="4">
        <v>4.01514341562062E-2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K2" sqref="K2"/>
    </sheetView>
  </sheetViews>
  <sheetFormatPr defaultRowHeight="15" x14ac:dyDescent="0.25"/>
  <cols>
    <col min="1" max="1" width="27" style="1" customWidth="1"/>
    <col min="2" max="2" width="12.5703125" bestFit="1" customWidth="1"/>
    <col min="3" max="3" width="12.28515625" style="1" bestFit="1" customWidth="1"/>
    <col min="4" max="4" width="9.140625" style="1" customWidth="1"/>
    <col min="5" max="5" width="9.140625" style="1"/>
    <col min="6" max="8" width="9.5703125" style="1" bestFit="1" customWidth="1"/>
    <col min="9" max="9" width="9.140625" style="1"/>
    <col min="10" max="10" width="15.5703125" style="1" customWidth="1"/>
    <col min="11" max="11" width="15.42578125" style="1" customWidth="1"/>
    <col min="12" max="12" width="9.140625" style="1"/>
    <col min="13" max="14" width="15.5703125" style="1" customWidth="1"/>
  </cols>
  <sheetData>
    <row r="1" spans="1:14" ht="60" x14ac:dyDescent="0.25">
      <c r="A1" s="19" t="s">
        <v>0</v>
      </c>
      <c r="B1" s="20"/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44</v>
      </c>
      <c r="I1" s="22"/>
      <c r="J1" s="21" t="s">
        <v>46</v>
      </c>
      <c r="K1" s="21" t="s">
        <v>47</v>
      </c>
      <c r="L1" s="22"/>
      <c r="M1" s="21" t="s">
        <v>48</v>
      </c>
      <c r="N1" s="21" t="s">
        <v>49</v>
      </c>
    </row>
    <row r="2" spans="1:14" x14ac:dyDescent="0.25">
      <c r="A2" s="2">
        <v>41946</v>
      </c>
      <c r="C2" s="14">
        <v>-1.1892668665296157E-4</v>
      </c>
      <c r="D2" s="14">
        <v>-1.173454294448277E-2</v>
      </c>
      <c r="E2" s="14">
        <v>8.5117527663212131E-4</v>
      </c>
      <c r="F2" s="14">
        <v>-7.2199623153186869E-3</v>
      </c>
      <c r="G2" s="14">
        <v>1.3019622430949555E-2</v>
      </c>
      <c r="H2" s="14">
        <v>3.6112934996716823E-3</v>
      </c>
      <c r="I2" s="14"/>
      <c r="J2" s="14">
        <f>SUM(D2:H2)/5</f>
        <v>-2.9448281050961959E-4</v>
      </c>
      <c r="K2" s="14">
        <f>$D$56*D2+$E$56*E2+$F$56*F2+$G$56*G2+$H$56*H2</f>
        <v>7.7519608367606413E-3</v>
      </c>
      <c r="L2" s="14"/>
      <c r="M2" s="14">
        <f>SUM(F2:H2)/3</f>
        <v>3.1369845384341837E-3</v>
      </c>
      <c r="N2" s="14">
        <f>$F$58*F2+$G$58*G2+$H$58*H2</f>
        <v>2.6485708666138781E-3</v>
      </c>
    </row>
    <row r="3" spans="1:14" x14ac:dyDescent="0.25">
      <c r="A3" s="2">
        <v>41913</v>
      </c>
      <c r="C3" s="14">
        <v>2.3201456175308902E-2</v>
      </c>
      <c r="D3" s="14">
        <v>3.1847781847781802E-2</v>
      </c>
      <c r="E3" s="14">
        <v>-5.2660960178637944E-2</v>
      </c>
      <c r="F3" s="14">
        <v>-3.4907632433167288E-2</v>
      </c>
      <c r="G3" s="14">
        <v>7.1870015948963403E-2</v>
      </c>
      <c r="H3" s="14">
        <v>2.6395596989778662E-2</v>
      </c>
      <c r="I3" s="14"/>
      <c r="J3" s="14">
        <f t="shared" ref="J3:J37" si="0">SUM(D3:H3)/5</f>
        <v>8.5089604349437263E-3</v>
      </c>
      <c r="K3" s="14">
        <f t="shared" ref="K3:K37" si="1">$D$56*D3+$E$56*E3+$F$56*F3+$G$56*G3+$H$56*H3</f>
        <v>2.698779009482135E-2</v>
      </c>
      <c r="L3" s="14"/>
      <c r="M3" s="14">
        <f t="shared" ref="M3:M37" si="2">SUM(F3:H3)/3</f>
        <v>2.1119326835191594E-2</v>
      </c>
      <c r="N3" s="14">
        <f t="shared" ref="N3:N37" si="3">$F$58*F3+$G$58*G3+$H$58*H3</f>
        <v>2.0289962058228937E-2</v>
      </c>
    </row>
    <row r="4" spans="1:14" x14ac:dyDescent="0.25">
      <c r="A4" s="2">
        <v>41884</v>
      </c>
      <c r="C4" s="14">
        <v>-1.5513859147336702E-2</v>
      </c>
      <c r="D4" s="14">
        <v>-9.2101616628175509E-2</v>
      </c>
      <c r="E4" s="14">
        <v>-4.8961774421897183E-2</v>
      </c>
      <c r="F4" s="14">
        <v>1.0388762964489241E-2</v>
      </c>
      <c r="G4" s="14">
        <v>-1.7048794826572695E-2</v>
      </c>
      <c r="H4" s="14">
        <v>-9.4570538495771517E-3</v>
      </c>
      <c r="I4" s="14"/>
      <c r="J4" s="14">
        <f t="shared" si="0"/>
        <v>-3.1436095352346663E-2</v>
      </c>
      <c r="K4" s="14">
        <f t="shared" si="1"/>
        <v>2.7923296934120635E-2</v>
      </c>
      <c r="L4" s="14"/>
      <c r="M4" s="14">
        <f t="shared" si="2"/>
        <v>-5.3723619038868681E-3</v>
      </c>
      <c r="N4" s="14">
        <f t="shared" si="3"/>
        <v>-6.8782140442327881E-3</v>
      </c>
    </row>
    <row r="5" spans="1:14" x14ac:dyDescent="0.25">
      <c r="A5" s="2">
        <v>41852</v>
      </c>
      <c r="C5" s="14">
        <v>3.7655321727690289E-2</v>
      </c>
      <c r="D5" s="14">
        <v>8.2608260826082663E-2</v>
      </c>
      <c r="E5" s="14">
        <v>8.3229496150036775E-2</v>
      </c>
      <c r="F5" s="14">
        <v>4.8485894228281583E-3</v>
      </c>
      <c r="G5" s="14">
        <v>7.7491554054054085E-2</v>
      </c>
      <c r="H5" s="14">
        <v>4.6576618537494181E-2</v>
      </c>
      <c r="I5" s="14"/>
      <c r="J5" s="14">
        <f t="shared" si="0"/>
        <v>5.8950903798099176E-2</v>
      </c>
      <c r="K5" s="14">
        <f t="shared" si="1"/>
        <v>2.2961882097116179E-2</v>
      </c>
      <c r="L5" s="14"/>
      <c r="M5" s="14">
        <f t="shared" si="2"/>
        <v>4.2972254004792147E-2</v>
      </c>
      <c r="N5" s="14">
        <f t="shared" si="3"/>
        <v>4.2417351263324798E-2</v>
      </c>
    </row>
    <row r="6" spans="1:14" x14ac:dyDescent="0.25">
      <c r="A6" s="2">
        <v>41821</v>
      </c>
      <c r="C6" s="14">
        <v>-1.5079863077291922E-2</v>
      </c>
      <c r="D6" s="14">
        <v>-6.6996360921899853E-2</v>
      </c>
      <c r="E6" s="14">
        <v>-3.630149639756132E-2</v>
      </c>
      <c r="F6" s="14">
        <v>-8.7570766415242876E-3</v>
      </c>
      <c r="G6" s="14">
        <v>2.878244813728691E-2</v>
      </c>
      <c r="H6" s="14">
        <v>1.6328434802892534E-3</v>
      </c>
      <c r="I6" s="14"/>
      <c r="J6" s="14">
        <f t="shared" si="0"/>
        <v>-1.6327928468681859E-2</v>
      </c>
      <c r="K6" s="14">
        <f t="shared" si="1"/>
        <v>3.114535615572538E-2</v>
      </c>
      <c r="L6" s="14"/>
      <c r="M6" s="14">
        <f t="shared" si="2"/>
        <v>7.2194049920172925E-3</v>
      </c>
      <c r="N6" s="14">
        <f t="shared" si="3"/>
        <v>2.2403300357187357E-3</v>
      </c>
    </row>
    <row r="7" spans="1:14" x14ac:dyDescent="0.25">
      <c r="A7" s="2">
        <v>41792</v>
      </c>
      <c r="C7" s="14">
        <v>1.9058313448431865E-2</v>
      </c>
      <c r="D7" s="14">
        <v>6.2983535012894359E-2</v>
      </c>
      <c r="E7" s="14">
        <v>3.9129739241721202E-2</v>
      </c>
      <c r="F7" s="14">
        <v>2.2776174232484882E-2</v>
      </c>
      <c r="G7" s="14">
        <v>2.7681660899653866E-2</v>
      </c>
      <c r="H7" s="14">
        <v>2.0592786573026899E-2</v>
      </c>
      <c r="I7" s="14"/>
      <c r="J7" s="14">
        <f t="shared" si="0"/>
        <v>3.4632779191956245E-2</v>
      </c>
      <c r="K7" s="14">
        <f t="shared" si="1"/>
        <v>5.0422871863077499E-3</v>
      </c>
      <c r="L7" s="14"/>
      <c r="M7" s="14">
        <f t="shared" si="2"/>
        <v>2.3683540568388551E-2</v>
      </c>
      <c r="N7" s="14">
        <f t="shared" si="3"/>
        <v>2.1545850130806322E-2</v>
      </c>
    </row>
    <row r="8" spans="1:14" x14ac:dyDescent="0.25">
      <c r="A8" s="2">
        <v>41760</v>
      </c>
      <c r="C8" s="14">
        <v>2.1030282120013743E-2</v>
      </c>
      <c r="D8" s="14">
        <v>-3.0110630110630202E-2</v>
      </c>
      <c r="E8" s="14">
        <v>2.7685529214480701E-2</v>
      </c>
      <c r="F8" s="14">
        <v>6.8744391265330509E-2</v>
      </c>
      <c r="G8" s="14">
        <v>7.8617866602456066E-2</v>
      </c>
      <c r="H8" s="14">
        <v>5.8860599949584085E-2</v>
      </c>
      <c r="I8" s="14"/>
      <c r="J8" s="14">
        <f t="shared" si="0"/>
        <v>4.0759551384244232E-2</v>
      </c>
      <c r="K8" s="14">
        <f t="shared" si="1"/>
        <v>9.8189960403350249E-2</v>
      </c>
      <c r="L8" s="14"/>
      <c r="M8" s="14">
        <f t="shared" si="2"/>
        <v>6.8740952605790218E-2</v>
      </c>
      <c r="N8" s="14">
        <f t="shared" si="3"/>
        <v>6.2133198472027154E-2</v>
      </c>
    </row>
    <row r="9" spans="1:14" x14ac:dyDescent="0.25">
      <c r="A9" s="2">
        <v>41730</v>
      </c>
      <c r="C9" s="14">
        <v>6.2007968638175372E-3</v>
      </c>
      <c r="D9" s="14">
        <v>6.6919839885045629E-2</v>
      </c>
      <c r="E9" s="14">
        <v>-9.5846835330142433E-2</v>
      </c>
      <c r="F9" s="14">
        <v>-4.1107187035011837E-2</v>
      </c>
      <c r="G9" s="14">
        <v>9.9404367968233029E-2</v>
      </c>
      <c r="H9" s="14">
        <v>-9.1170226052203051E-3</v>
      </c>
      <c r="I9" s="14"/>
      <c r="J9" s="14">
        <f t="shared" si="0"/>
        <v>4.0506325765808145E-3</v>
      </c>
      <c r="K9" s="14">
        <f t="shared" si="1"/>
        <v>-1.6235873881117309E-2</v>
      </c>
      <c r="L9" s="14"/>
      <c r="M9" s="14">
        <f t="shared" si="2"/>
        <v>1.6393386109333628E-2</v>
      </c>
      <c r="N9" s="14">
        <f t="shared" si="3"/>
        <v>-5.1408672890705586E-3</v>
      </c>
    </row>
    <row r="10" spans="1:14" x14ac:dyDescent="0.25">
      <c r="A10" s="2">
        <v>41701</v>
      </c>
      <c r="C10" s="14">
        <v>6.9321573583585854E-3</v>
      </c>
      <c r="D10" s="14">
        <v>2.4823814031766211E-2</v>
      </c>
      <c r="E10" s="14">
        <v>-7.1057718862192809E-2</v>
      </c>
      <c r="F10" s="14">
        <v>-8.3197738441562724E-2</v>
      </c>
      <c r="G10" s="14">
        <v>1.9981098960442881E-2</v>
      </c>
      <c r="H10" s="14">
        <v>-9.1572825145403922E-3</v>
      </c>
      <c r="I10" s="14"/>
      <c r="J10" s="14">
        <f t="shared" si="0"/>
        <v>-2.3721565365217363E-2</v>
      </c>
      <c r="K10" s="14">
        <f t="shared" si="1"/>
        <v>-2.5767728038865786E-2</v>
      </c>
      <c r="L10" s="14"/>
      <c r="M10" s="14">
        <f t="shared" si="2"/>
        <v>-2.4124640665220076E-2</v>
      </c>
      <c r="N10" s="14">
        <f t="shared" si="3"/>
        <v>-1.8709514125996113E-2</v>
      </c>
    </row>
    <row r="11" spans="1:14" x14ac:dyDescent="0.25">
      <c r="A11" s="2">
        <v>41673</v>
      </c>
      <c r="C11" s="14">
        <v>4.3117037568930677E-2</v>
      </c>
      <c r="D11" s="14">
        <v>3.2583903551645491E-2</v>
      </c>
      <c r="E11" s="14">
        <v>9.5068164710474922E-3</v>
      </c>
      <c r="F11" s="14">
        <v>2.9353048656696062E-2</v>
      </c>
      <c r="G11" s="14">
        <v>5.7538549400342469E-2</v>
      </c>
      <c r="H11" s="14">
        <v>0.11293210301611352</v>
      </c>
      <c r="I11" s="14"/>
      <c r="J11" s="14">
        <f t="shared" si="0"/>
        <v>4.838288421916901E-2</v>
      </c>
      <c r="K11" s="14">
        <f t="shared" si="1"/>
        <v>0.12796712429063148</v>
      </c>
      <c r="L11" s="14"/>
      <c r="M11" s="14">
        <f t="shared" si="2"/>
        <v>6.6607900357717353E-2</v>
      </c>
      <c r="N11" s="14">
        <f t="shared" si="3"/>
        <v>9.4691788064433777E-2</v>
      </c>
    </row>
    <row r="12" spans="1:14" x14ac:dyDescent="0.25">
      <c r="A12" s="2">
        <v>41641</v>
      </c>
      <c r="C12" s="14">
        <v>-3.5582895107013776E-2</v>
      </c>
      <c r="D12" s="14">
        <v>4.0927077444884004E-2</v>
      </c>
      <c r="E12" s="14">
        <v>-0.10055417638356032</v>
      </c>
      <c r="F12" s="14">
        <v>5.3768808386222784E-2</v>
      </c>
      <c r="G12" s="14">
        <v>-0.10765702637278621</v>
      </c>
      <c r="H12" s="14">
        <v>-4.9607329842932014E-2</v>
      </c>
      <c r="I12" s="14"/>
      <c r="J12" s="14">
        <f t="shared" si="0"/>
        <v>-3.262452935363435E-2</v>
      </c>
      <c r="K12" s="14">
        <f t="shared" si="1"/>
        <v>-5.5103865733299867E-2</v>
      </c>
      <c r="L12" s="14"/>
      <c r="M12" s="14">
        <f t="shared" si="2"/>
        <v>-3.4498515943165144E-2</v>
      </c>
      <c r="N12" s="14">
        <f t="shared" si="3"/>
        <v>-3.7737323910292234E-2</v>
      </c>
    </row>
    <row r="13" spans="1:14" x14ac:dyDescent="0.25">
      <c r="A13" s="2">
        <v>41610</v>
      </c>
      <c r="C13" s="14">
        <v>2.3562833299184276E-2</v>
      </c>
      <c r="D13" s="14">
        <v>7.3292076204344206E-2</v>
      </c>
      <c r="E13" s="14">
        <v>1.3134495198414755E-2</v>
      </c>
      <c r="F13" s="14">
        <v>5.7681066505760409E-2</v>
      </c>
      <c r="G13" s="14">
        <v>8.8688946015423875E-3</v>
      </c>
      <c r="H13" s="14">
        <v>9.6440872560275517E-2</v>
      </c>
      <c r="I13" s="14"/>
      <c r="J13" s="14">
        <f t="shared" si="0"/>
        <v>4.9883481014067456E-2</v>
      </c>
      <c r="K13" s="14">
        <f t="shared" si="1"/>
        <v>9.6046155530816385E-2</v>
      </c>
      <c r="L13" s="14"/>
      <c r="M13" s="14">
        <f t="shared" si="2"/>
        <v>5.4330277889192778E-2</v>
      </c>
      <c r="N13" s="14">
        <f t="shared" si="3"/>
        <v>8.2754668631690023E-2</v>
      </c>
    </row>
    <row r="14" spans="1:14" x14ac:dyDescent="0.25">
      <c r="A14" s="2">
        <v>41579</v>
      </c>
      <c r="C14" s="14">
        <v>2.804946087194142E-2</v>
      </c>
      <c r="D14" s="14">
        <v>1.4901477832512238E-2</v>
      </c>
      <c r="E14" s="14">
        <v>8.1284509518446374E-2</v>
      </c>
      <c r="F14" s="14">
        <v>2.8149900157034755E-2</v>
      </c>
      <c r="G14" s="14">
        <v>7.0004125979920284E-2</v>
      </c>
      <c r="H14" s="14">
        <v>2.8487084870848809E-2</v>
      </c>
      <c r="I14" s="14"/>
      <c r="J14" s="14">
        <f t="shared" si="0"/>
        <v>4.4565419671752489E-2</v>
      </c>
      <c r="K14" s="14">
        <f t="shared" si="1"/>
        <v>3.0512939227207075E-2</v>
      </c>
      <c r="L14" s="14"/>
      <c r="M14" s="14">
        <f t="shared" si="2"/>
        <v>4.2213703669267945E-2</v>
      </c>
      <c r="N14" s="14">
        <f t="shared" si="3"/>
        <v>3.1939305060966455E-2</v>
      </c>
    </row>
    <row r="15" spans="1:14" x14ac:dyDescent="0.25">
      <c r="A15" s="2">
        <v>41548</v>
      </c>
      <c r="C15" s="14">
        <v>4.4595759864410819E-2</v>
      </c>
      <c r="D15" s="14">
        <v>6.5699764472542596E-3</v>
      </c>
      <c r="E15" s="14">
        <v>0.16437436028659158</v>
      </c>
      <c r="F15" s="14">
        <v>0.17660074363010098</v>
      </c>
      <c r="G15" s="14">
        <v>9.6351025331724988E-2</v>
      </c>
      <c r="H15" s="14">
        <v>6.3579277864992109E-2</v>
      </c>
      <c r="I15" s="14"/>
      <c r="J15" s="14">
        <f t="shared" si="0"/>
        <v>0.10149507671213279</v>
      </c>
      <c r="K15" s="14">
        <f t="shared" si="1"/>
        <v>9.9418888181823775E-2</v>
      </c>
      <c r="L15" s="14"/>
      <c r="M15" s="14">
        <f t="shared" si="2"/>
        <v>0.11217701560893935</v>
      </c>
      <c r="N15" s="14">
        <f t="shared" si="3"/>
        <v>8.4685957336980922E-2</v>
      </c>
    </row>
    <row r="16" spans="1:14" x14ac:dyDescent="0.25">
      <c r="A16" s="2">
        <v>41520</v>
      </c>
      <c r="C16" s="14">
        <v>2.9749474883188257E-2</v>
      </c>
      <c r="D16" s="14">
        <v>1.039579158316631E-2</v>
      </c>
      <c r="E16" s="14">
        <v>0.11267705886539955</v>
      </c>
      <c r="F16" s="14">
        <v>3.4255785972114046E-2</v>
      </c>
      <c r="G16" s="14">
        <v>-2.1395897889921838E-2</v>
      </c>
      <c r="H16" s="14">
        <v>6.0076551838908289E-2</v>
      </c>
      <c r="I16" s="14"/>
      <c r="J16" s="14">
        <f t="shared" si="0"/>
        <v>3.9201858073933268E-2</v>
      </c>
      <c r="K16" s="14">
        <f t="shared" si="1"/>
        <v>5.2761689529462696E-2</v>
      </c>
      <c r="L16" s="14"/>
      <c r="M16" s="14">
        <f t="shared" si="2"/>
        <v>2.4312146640366832E-2</v>
      </c>
      <c r="N16" s="14">
        <f t="shared" si="3"/>
        <v>4.9005015646164718E-2</v>
      </c>
    </row>
    <row r="17" spans="1:14" x14ac:dyDescent="0.25">
      <c r="A17" s="2">
        <v>41487</v>
      </c>
      <c r="C17" s="14">
        <v>-3.1298013323604608E-2</v>
      </c>
      <c r="D17" s="14">
        <v>-4.4887780548628353E-3</v>
      </c>
      <c r="E17" s="14">
        <v>-6.7193413451962045E-2</v>
      </c>
      <c r="F17" s="14">
        <v>-4.6025387108390325E-2</v>
      </c>
      <c r="G17" s="14">
        <v>8.3799776107468332E-2</v>
      </c>
      <c r="H17" s="14">
        <v>-5.9035389915439961E-2</v>
      </c>
      <c r="I17" s="14"/>
      <c r="J17" s="14">
        <f t="shared" si="0"/>
        <v>-1.8588638484637366E-2</v>
      </c>
      <c r="K17" s="14">
        <f t="shared" si="1"/>
        <v>-5.5209166177186866E-2</v>
      </c>
      <c r="L17" s="14"/>
      <c r="M17" s="14">
        <f t="shared" si="2"/>
        <v>-7.0870003054539846E-3</v>
      </c>
      <c r="N17" s="14">
        <f t="shared" si="3"/>
        <v>-4.4859194427803714E-2</v>
      </c>
    </row>
    <row r="18" spans="1:14" x14ac:dyDescent="0.25">
      <c r="A18" s="2">
        <v>41456</v>
      </c>
      <c r="C18" s="14">
        <v>4.9462111213487092E-2</v>
      </c>
      <c r="D18" s="14">
        <v>1.2115093387178293E-2</v>
      </c>
      <c r="E18" s="14">
        <v>8.4734776189275912E-2</v>
      </c>
      <c r="F18" s="14">
        <v>8.3743730567596344E-3</v>
      </c>
      <c r="G18" s="14">
        <v>0.14105839416058402</v>
      </c>
      <c r="H18" s="14">
        <v>2.3725553061878756E-2</v>
      </c>
      <c r="I18" s="14"/>
      <c r="J18" s="14">
        <f t="shared" si="0"/>
        <v>5.4001637971135316E-2</v>
      </c>
      <c r="K18" s="14">
        <f t="shared" si="1"/>
        <v>2.9774381892220043E-2</v>
      </c>
      <c r="L18" s="14"/>
      <c r="M18" s="14">
        <f t="shared" si="2"/>
        <v>5.7719440093074142E-2</v>
      </c>
      <c r="N18" s="14">
        <f t="shared" si="3"/>
        <v>3.114579107147256E-2</v>
      </c>
    </row>
    <row r="19" spans="1:14" x14ac:dyDescent="0.25">
      <c r="A19" s="2">
        <v>41428</v>
      </c>
      <c r="C19" s="14">
        <v>-1.4999325459607317E-2</v>
      </c>
      <c r="D19" s="14">
        <v>-3.858286823586516E-2</v>
      </c>
      <c r="E19" s="14">
        <v>3.1537890044576557E-2</v>
      </c>
      <c r="F19" s="14">
        <v>1.0503382639605513E-2</v>
      </c>
      <c r="G19" s="14">
        <v>-0.11826226870474661</v>
      </c>
      <c r="H19" s="14">
        <v>1.1234151821537519E-3</v>
      </c>
      <c r="I19" s="14"/>
      <c r="J19" s="14">
        <f t="shared" si="0"/>
        <v>-2.2736089814855191E-2</v>
      </c>
      <c r="K19" s="14">
        <f t="shared" si="1"/>
        <v>-2.6112976622637432E-3</v>
      </c>
      <c r="L19" s="14"/>
      <c r="M19" s="14">
        <f t="shared" si="2"/>
        <v>-3.5545156960995784E-2</v>
      </c>
      <c r="N19" s="14">
        <f t="shared" si="3"/>
        <v>-7.4390934746550843E-3</v>
      </c>
    </row>
    <row r="20" spans="1:14" x14ac:dyDescent="0.25">
      <c r="A20" s="2">
        <v>41395</v>
      </c>
      <c r="C20" s="14">
        <v>2.0762783477406357E-2</v>
      </c>
      <c r="D20" s="14">
        <v>1.3402188614287514E-2</v>
      </c>
      <c r="E20" s="14">
        <v>6.0635908750640191E-2</v>
      </c>
      <c r="F20" s="14">
        <v>5.657862854373643E-2</v>
      </c>
      <c r="G20" s="14">
        <v>2.2540309312273733E-2</v>
      </c>
      <c r="H20" s="14">
        <v>3.8666022232963105E-3</v>
      </c>
      <c r="I20" s="14"/>
      <c r="J20" s="14">
        <f t="shared" si="0"/>
        <v>3.1404727488846838E-2</v>
      </c>
      <c r="K20" s="14">
        <f t="shared" si="1"/>
        <v>7.427194325716575E-3</v>
      </c>
      <c r="L20" s="14"/>
      <c r="M20" s="14">
        <f t="shared" si="2"/>
        <v>2.7661846693102159E-2</v>
      </c>
      <c r="N20" s="14">
        <f t="shared" si="3"/>
        <v>1.3996829866462848E-2</v>
      </c>
    </row>
    <row r="21" spans="1:14" x14ac:dyDescent="0.25">
      <c r="A21" s="2">
        <v>41365</v>
      </c>
      <c r="C21" s="14">
        <v>1.8085763992887974E-2</v>
      </c>
      <c r="D21" s="14">
        <v>-2.0238525478858051E-2</v>
      </c>
      <c r="E21" s="14">
        <v>-4.7581522758827745E-2</v>
      </c>
      <c r="F21" s="14">
        <v>3.8265113587763161E-2</v>
      </c>
      <c r="G21" s="14">
        <v>1.6455487905213116E-4</v>
      </c>
      <c r="H21" s="14">
        <v>0.10621992514703263</v>
      </c>
      <c r="I21" s="14"/>
      <c r="J21" s="14">
        <f t="shared" si="0"/>
        <v>1.5365909075232425E-2</v>
      </c>
      <c r="K21" s="14">
        <f t="shared" si="1"/>
        <v>0.14150689564170246</v>
      </c>
      <c r="L21" s="14"/>
      <c r="M21" s="14">
        <f t="shared" si="2"/>
        <v>4.8216531204615977E-2</v>
      </c>
      <c r="N21" s="14">
        <f t="shared" si="3"/>
        <v>8.6235357528284706E-2</v>
      </c>
    </row>
    <row r="22" spans="1:14" x14ac:dyDescent="0.25">
      <c r="A22" s="2">
        <v>41334</v>
      </c>
      <c r="C22" s="14">
        <v>3.5987799403174259E-2</v>
      </c>
      <c r="D22" s="14">
        <v>-5.841651542649718E-2</v>
      </c>
      <c r="E22" s="14">
        <v>8.4004994891589187E-3</v>
      </c>
      <c r="F22" s="14">
        <v>-8.7531172069825209E-3</v>
      </c>
      <c r="G22" s="14">
        <v>2.8052805280528335E-3</v>
      </c>
      <c r="H22" s="14">
        <v>4.0615727002967318E-2</v>
      </c>
      <c r="I22" s="14"/>
      <c r="J22" s="14">
        <f t="shared" si="0"/>
        <v>-3.0696251226601259E-3</v>
      </c>
      <c r="K22" s="14">
        <f t="shared" si="1"/>
        <v>6.2031135161063636E-2</v>
      </c>
      <c r="L22" s="14"/>
      <c r="M22" s="14">
        <f t="shared" si="2"/>
        <v>1.1555963441345877E-2</v>
      </c>
      <c r="N22" s="14">
        <f t="shared" si="3"/>
        <v>2.941147821650205E-2</v>
      </c>
    </row>
    <row r="23" spans="1:14" x14ac:dyDescent="0.25">
      <c r="A23" s="2">
        <v>41306</v>
      </c>
      <c r="C23" s="14">
        <v>1.1060603026480141E-2</v>
      </c>
      <c r="D23" s="14">
        <v>-6.1228836119689066E-2</v>
      </c>
      <c r="E23" s="14">
        <v>-4.6327683615819898E-3</v>
      </c>
      <c r="F23" s="14">
        <v>6.0229496060493819E-2</v>
      </c>
      <c r="G23" s="14">
        <v>-2.5253337622647583E-2</v>
      </c>
      <c r="H23" s="14">
        <v>1.3152950018789982E-2</v>
      </c>
      <c r="I23" s="14"/>
      <c r="J23" s="14">
        <f t="shared" si="0"/>
        <v>-3.5464992049269672E-3</v>
      </c>
      <c r="K23" s="14">
        <f t="shared" si="1"/>
        <v>4.7289020830913381E-2</v>
      </c>
      <c r="L23" s="14"/>
      <c r="M23" s="14">
        <f t="shared" si="2"/>
        <v>1.6043036152212073E-2</v>
      </c>
      <c r="N23" s="14">
        <f t="shared" si="3"/>
        <v>1.7547256610833367E-2</v>
      </c>
    </row>
    <row r="24" spans="1:14" x14ac:dyDescent="0.25">
      <c r="A24" s="2">
        <v>41276</v>
      </c>
      <c r="C24" s="14">
        <v>5.0428063581991069E-2</v>
      </c>
      <c r="D24" s="14">
        <v>9.7977317900151933E-2</v>
      </c>
      <c r="E24" s="14">
        <v>5.8317056642882746E-2</v>
      </c>
      <c r="F24" s="14">
        <v>6.8297367529092767E-2</v>
      </c>
      <c r="G24" s="14">
        <v>-0.14401762357152684</v>
      </c>
      <c r="H24" s="14">
        <v>8.2147214314762088E-2</v>
      </c>
      <c r="I24" s="14"/>
      <c r="J24" s="14">
        <f t="shared" si="0"/>
        <v>3.2544266563072542E-2</v>
      </c>
      <c r="K24" s="14">
        <f t="shared" si="1"/>
        <v>4.8637542389117328E-2</v>
      </c>
      <c r="L24" s="14"/>
      <c r="M24" s="14">
        <f t="shared" si="2"/>
        <v>2.1423194241093394E-3</v>
      </c>
      <c r="N24" s="14">
        <f t="shared" si="3"/>
        <v>6.0795919208449394E-2</v>
      </c>
    </row>
    <row r="25" spans="1:14" x14ac:dyDescent="0.25">
      <c r="A25" s="2">
        <v>41246</v>
      </c>
      <c r="C25" s="14">
        <v>7.0683105254981645E-3</v>
      </c>
      <c r="D25" s="14">
        <v>5.7361849425145266E-2</v>
      </c>
      <c r="E25" s="14">
        <v>-4.6816107915096479E-3</v>
      </c>
      <c r="F25" s="14">
        <v>1.2903041226790399E-2</v>
      </c>
      <c r="G25" s="14">
        <v>-9.0761141712568855E-2</v>
      </c>
      <c r="H25" s="14">
        <v>1.8008693852204459E-2</v>
      </c>
      <c r="I25" s="14"/>
      <c r="J25" s="14">
        <f t="shared" si="0"/>
        <v>-1.4338335999876759E-3</v>
      </c>
      <c r="K25" s="14">
        <f t="shared" si="1"/>
        <v>-6.7893985924087456E-3</v>
      </c>
      <c r="L25" s="14"/>
      <c r="M25" s="14">
        <f t="shared" si="2"/>
        <v>-1.9949802211191334E-2</v>
      </c>
      <c r="N25" s="14">
        <f t="shared" si="3"/>
        <v>7.9925171771999658E-3</v>
      </c>
    </row>
    <row r="26" spans="1:14" x14ac:dyDescent="0.25">
      <c r="A26" s="2">
        <v>41214</v>
      </c>
      <c r="C26" s="14">
        <v>2.8467029231814961E-3</v>
      </c>
      <c r="D26" s="14">
        <v>5.0944333996023432E-3</v>
      </c>
      <c r="E26" s="14">
        <v>8.2270599854008447E-2</v>
      </c>
      <c r="F26" s="14">
        <v>2.6549972099033637E-2</v>
      </c>
      <c r="G26" s="14">
        <v>-1.2363996043521267E-2</v>
      </c>
      <c r="H26" s="14">
        <v>1.0880937434609817E-2</v>
      </c>
      <c r="I26" s="14"/>
      <c r="J26" s="14">
        <f t="shared" si="0"/>
        <v>2.2486389348746593E-2</v>
      </c>
      <c r="K26" s="14">
        <f t="shared" si="1"/>
        <v>3.3244996731722643E-3</v>
      </c>
      <c r="L26" s="14"/>
      <c r="M26" s="14">
        <f t="shared" si="2"/>
        <v>8.3556378300407297E-3</v>
      </c>
      <c r="N26" s="14">
        <f t="shared" si="3"/>
        <v>1.145984749152518E-2</v>
      </c>
    </row>
    <row r="27" spans="1:14" x14ac:dyDescent="0.25">
      <c r="A27" s="2">
        <v>41183</v>
      </c>
      <c r="C27" s="14">
        <v>-1.9789403541407811E-2</v>
      </c>
      <c r="D27" s="14">
        <v>-8.3785115820600373E-3</v>
      </c>
      <c r="E27" s="14">
        <v>-8.4263919471531959E-2</v>
      </c>
      <c r="F27" s="14">
        <v>-9.8350237004475247E-2</v>
      </c>
      <c r="G27" s="14">
        <v>-0.10758027143330023</v>
      </c>
      <c r="H27" s="14">
        <v>-6.0361777428234377E-2</v>
      </c>
      <c r="I27" s="14"/>
      <c r="J27" s="14">
        <f t="shared" si="0"/>
        <v>-7.1786943383920374E-2</v>
      </c>
      <c r="K27" s="14">
        <f t="shared" si="1"/>
        <v>-8.9438123128250738E-2</v>
      </c>
      <c r="L27" s="14"/>
      <c r="M27" s="14">
        <f t="shared" si="2"/>
        <v>-8.8764095288669964E-2</v>
      </c>
      <c r="N27" s="14">
        <f t="shared" si="3"/>
        <v>-7.051418012338323E-2</v>
      </c>
    </row>
    <row r="28" spans="1:14" x14ac:dyDescent="0.25">
      <c r="A28" s="2">
        <v>41156</v>
      </c>
      <c r="C28" s="14">
        <v>2.4236090375236493E-2</v>
      </c>
      <c r="D28" s="14">
        <v>8.3240154056404732E-3</v>
      </c>
      <c r="E28" s="14">
        <v>2.4368630926007905E-2</v>
      </c>
      <c r="F28" s="14">
        <v>0.10131529061798247</v>
      </c>
      <c r="G28" s="14">
        <v>2.7660986944014164E-3</v>
      </c>
      <c r="H28" s="14">
        <v>5.6721379596924928E-2</v>
      </c>
      <c r="I28" s="14"/>
      <c r="J28" s="14">
        <f t="shared" si="0"/>
        <v>3.8699083048191439E-2</v>
      </c>
      <c r="K28" s="14">
        <f t="shared" si="1"/>
        <v>8.1680319674997851E-2</v>
      </c>
      <c r="L28" s="14"/>
      <c r="M28" s="14">
        <f t="shared" si="2"/>
        <v>5.3600922969769614E-2</v>
      </c>
      <c r="N28" s="14">
        <f t="shared" si="3"/>
        <v>5.9399444401115074E-2</v>
      </c>
    </row>
    <row r="29" spans="1:14" x14ac:dyDescent="0.25">
      <c r="A29" s="2">
        <v>41122</v>
      </c>
      <c r="C29" s="14">
        <v>1.9763361656468401E-2</v>
      </c>
      <c r="D29" s="14">
        <v>1.3217522658610236E-2</v>
      </c>
      <c r="E29" s="14">
        <v>6.4166309472781818E-2</v>
      </c>
      <c r="F29" s="14">
        <v>8.2354797979797903E-2</v>
      </c>
      <c r="G29" s="14">
        <v>9.3791601113397072E-2</v>
      </c>
      <c r="H29" s="14">
        <v>6.6931604266889828E-3</v>
      </c>
      <c r="I29" s="14"/>
      <c r="J29" s="14">
        <f t="shared" si="0"/>
        <v>5.2044678330255202E-2</v>
      </c>
      <c r="K29" s="14">
        <f t="shared" si="1"/>
        <v>2.5248054182722877E-2</v>
      </c>
      <c r="L29" s="14"/>
      <c r="M29" s="14">
        <f t="shared" si="2"/>
        <v>6.094651983996132E-2</v>
      </c>
      <c r="N29" s="14">
        <f t="shared" si="3"/>
        <v>2.6326924707482678E-2</v>
      </c>
    </row>
    <row r="30" spans="1:14" x14ac:dyDescent="0.25">
      <c r="A30" s="2">
        <v>41092</v>
      </c>
      <c r="C30" s="14">
        <v>1.259763904387139E-2</v>
      </c>
      <c r="D30" s="14">
        <v>-1.8846588767433808E-3</v>
      </c>
      <c r="E30" s="14">
        <v>2.1677249835778487E-2</v>
      </c>
      <c r="F30" s="14">
        <v>9.117211449040756E-2</v>
      </c>
      <c r="G30" s="14">
        <v>4.5816985191747754E-2</v>
      </c>
      <c r="H30" s="14">
        <v>1.3353115727003022E-2</v>
      </c>
      <c r="I30" s="14"/>
      <c r="J30" s="14">
        <f t="shared" si="0"/>
        <v>3.4026961273638689E-2</v>
      </c>
      <c r="K30" s="14">
        <f t="shared" si="1"/>
        <v>4.0049132330237595E-2</v>
      </c>
      <c r="L30" s="14"/>
      <c r="M30" s="14">
        <f t="shared" si="2"/>
        <v>5.0114071803052773E-2</v>
      </c>
      <c r="N30" s="14">
        <f t="shared" si="3"/>
        <v>2.8721961796994988E-2</v>
      </c>
    </row>
    <row r="31" spans="1:14" x14ac:dyDescent="0.25">
      <c r="A31" s="2">
        <v>41061</v>
      </c>
      <c r="C31" s="14">
        <v>3.955492127937249E-2</v>
      </c>
      <c r="D31" s="14">
        <v>-3.0926579812492295E-2</v>
      </c>
      <c r="E31" s="14">
        <v>7.2518904701517062E-2</v>
      </c>
      <c r="F31" s="14">
        <v>-1.3414969730326195E-3</v>
      </c>
      <c r="G31" s="14">
        <v>1.0875127942681789E-2</v>
      </c>
      <c r="H31" s="14">
        <v>6.0939959523274141E-2</v>
      </c>
      <c r="I31" s="14"/>
      <c r="J31" s="14">
        <f t="shared" si="0"/>
        <v>2.2413183076389613E-2</v>
      </c>
      <c r="K31" s="14">
        <f t="shared" si="1"/>
        <v>6.8947387885358272E-2</v>
      </c>
      <c r="L31" s="14"/>
      <c r="M31" s="14">
        <f t="shared" si="2"/>
        <v>2.3491196830974437E-2</v>
      </c>
      <c r="N31" s="14">
        <f t="shared" si="3"/>
        <v>4.6605432395667112E-2</v>
      </c>
    </row>
    <row r="32" spans="1:14" x14ac:dyDescent="0.25">
      <c r="A32" s="2">
        <v>41030</v>
      </c>
      <c r="C32" s="14">
        <v>-6.2650671359386623E-2</v>
      </c>
      <c r="D32" s="14">
        <v>-0.14740994498079521</v>
      </c>
      <c r="E32" s="14">
        <v>-8.1888745148771064E-2</v>
      </c>
      <c r="F32" s="14">
        <v>-3.9672315264427015E-2</v>
      </c>
      <c r="G32" s="14">
        <v>-1.0632911392405107E-2</v>
      </c>
      <c r="H32" s="14">
        <v>6.0324272770624729E-2</v>
      </c>
      <c r="I32" s="14"/>
      <c r="J32" s="14">
        <f t="shared" si="0"/>
        <v>-4.3855928803154733E-2</v>
      </c>
      <c r="K32" s="14">
        <f t="shared" si="1"/>
        <v>0.11798218761724852</v>
      </c>
      <c r="L32" s="14"/>
      <c r="M32" s="14">
        <f t="shared" si="2"/>
        <v>3.3396820379308681E-3</v>
      </c>
      <c r="N32" s="14">
        <f t="shared" si="3"/>
        <v>3.8105452547140262E-2</v>
      </c>
    </row>
    <row r="33" spans="1:14" x14ac:dyDescent="0.25">
      <c r="A33" s="2">
        <v>41001</v>
      </c>
      <c r="C33" s="14">
        <v>-7.4974972842871664E-3</v>
      </c>
      <c r="D33" s="14">
        <v>-3.1080265540132802E-2</v>
      </c>
      <c r="E33" s="14">
        <v>0.14512863562293227</v>
      </c>
      <c r="F33" s="14">
        <v>-5.6739577491119769E-2</v>
      </c>
      <c r="G33" s="14">
        <v>-2.601405498705461E-2</v>
      </c>
      <c r="H33" s="14">
        <v>-1.5261798544259348E-2</v>
      </c>
      <c r="I33" s="14"/>
      <c r="J33" s="14">
        <f t="shared" si="0"/>
        <v>3.2065878120731486E-3</v>
      </c>
      <c r="K33" s="14">
        <f t="shared" si="1"/>
        <v>-4.4535980057428121E-2</v>
      </c>
      <c r="L33" s="14"/>
      <c r="M33" s="14">
        <f t="shared" si="2"/>
        <v>-3.2671810340811243E-2</v>
      </c>
      <c r="N33" s="14">
        <f t="shared" si="3"/>
        <v>-2.2900074890804062E-2</v>
      </c>
    </row>
    <row r="34" spans="1:14" x14ac:dyDescent="0.25">
      <c r="A34" s="2">
        <v>40969</v>
      </c>
      <c r="C34" s="14">
        <v>3.1332376545017838E-2</v>
      </c>
      <c r="D34" s="14">
        <v>-6.7354596622889243E-2</v>
      </c>
      <c r="E34" s="14">
        <v>0.12699649396182311</v>
      </c>
      <c r="F34" s="14">
        <v>3.7197427528035391E-2</v>
      </c>
      <c r="G34" s="14">
        <v>0.1053420550558736</v>
      </c>
      <c r="H34" s="14">
        <v>4.2594859241126118E-2</v>
      </c>
      <c r="I34" s="14"/>
      <c r="J34" s="14">
        <f t="shared" si="0"/>
        <v>4.8955247832793793E-2</v>
      </c>
      <c r="K34" s="14">
        <f t="shared" si="1"/>
        <v>7.3917625861722375E-2</v>
      </c>
      <c r="L34" s="14"/>
      <c r="M34" s="14">
        <f t="shared" si="2"/>
        <v>6.171144727501171E-2</v>
      </c>
      <c r="N34" s="14">
        <f t="shared" si="3"/>
        <v>4.7019325826940087E-2</v>
      </c>
    </row>
    <row r="35" spans="1:14" x14ac:dyDescent="0.25">
      <c r="A35" s="2">
        <v>40940</v>
      </c>
      <c r="C35" s="14">
        <v>4.0589449943234185E-2</v>
      </c>
      <c r="D35" s="14">
        <v>4.6637211585665195E-2</v>
      </c>
      <c r="E35" s="14">
        <v>-7.5858876774326275E-2</v>
      </c>
      <c r="F35" s="14">
        <v>6.5713793697261866E-2</v>
      </c>
      <c r="G35" s="14">
        <v>0.18834008097165986</v>
      </c>
      <c r="H35" s="14">
        <v>7.9545454545454489E-2</v>
      </c>
      <c r="I35" s="14"/>
      <c r="J35" s="14">
        <f t="shared" si="0"/>
        <v>6.0875532805143032E-2</v>
      </c>
      <c r="K35" s="14">
        <f t="shared" si="1"/>
        <v>0.12347466493097542</v>
      </c>
      <c r="L35" s="14"/>
      <c r="M35" s="14">
        <f t="shared" si="2"/>
        <v>0.11119977640479206</v>
      </c>
      <c r="N35" s="14">
        <f t="shared" si="3"/>
        <v>8.6491024188396978E-2</v>
      </c>
    </row>
    <row r="36" spans="1:14" x14ac:dyDescent="0.25">
      <c r="A36" s="2">
        <v>40911</v>
      </c>
      <c r="C36" s="14">
        <v>4.3583015267175715E-2</v>
      </c>
      <c r="D36" s="14">
        <v>0.20976362988478439</v>
      </c>
      <c r="E36" s="14">
        <v>0.12328134026574238</v>
      </c>
      <c r="F36" s="14">
        <v>-0.10183437993008927</v>
      </c>
      <c r="G36" s="14">
        <v>0.12703048001460121</v>
      </c>
      <c r="H36" s="14">
        <v>3.728070175438615E-2</v>
      </c>
      <c r="I36" s="14"/>
      <c r="J36" s="14">
        <f t="shared" si="0"/>
        <v>7.9104354397884963E-2</v>
      </c>
      <c r="K36" s="14">
        <f t="shared" si="1"/>
        <v>-5.5488409243124981E-2</v>
      </c>
      <c r="L36" s="14"/>
      <c r="M36" s="14">
        <f t="shared" si="2"/>
        <v>2.0825600612966028E-2</v>
      </c>
      <c r="N36" s="14">
        <f t="shared" si="3"/>
        <v>2.228951731649172E-2</v>
      </c>
    </row>
    <row r="37" spans="1:14" x14ac:dyDescent="0.25">
      <c r="A37" s="2">
        <v>40878</v>
      </c>
      <c r="C37" s="14">
        <v>8.5327516520176047E-3</v>
      </c>
      <c r="D37" s="14">
        <v>-7.4326553051127051E-2</v>
      </c>
      <c r="E37" s="14">
        <v>-9.9797181340683341E-2</v>
      </c>
      <c r="F37" s="14">
        <v>7.7602586752891667E-2</v>
      </c>
      <c r="G37" s="14">
        <v>5.956294720556949E-2</v>
      </c>
      <c r="H37" s="14">
        <v>6.355685131195335E-2</v>
      </c>
      <c r="I37" s="14"/>
      <c r="J37" s="14">
        <f t="shared" si="0"/>
        <v>5.3197301757208233E-3</v>
      </c>
      <c r="K37" s="14">
        <f t="shared" si="1"/>
        <v>0.13656793898069486</v>
      </c>
      <c r="L37" s="14"/>
      <c r="M37" s="14">
        <f t="shared" si="2"/>
        <v>6.6907461756804829E-2</v>
      </c>
      <c r="N37" s="14">
        <f t="shared" si="3"/>
        <v>6.5498498627194118E-2</v>
      </c>
    </row>
    <row r="38" spans="1:14" x14ac:dyDescent="0.25">
      <c r="A38" s="2"/>
    </row>
    <row r="39" spans="1:14" ht="18.75" x14ac:dyDescent="0.35">
      <c r="A39" s="28" t="s">
        <v>54</v>
      </c>
      <c r="B39" s="29">
        <f>0.0012/12</f>
        <v>9.9999999999999991E-5</v>
      </c>
    </row>
    <row r="41" spans="1:14" x14ac:dyDescent="0.25">
      <c r="A41" s="7" t="s">
        <v>39</v>
      </c>
      <c r="B41" s="8"/>
      <c r="C41" s="8">
        <f>AVERAGE(C2:C37)</f>
        <v>1.3792060641699674E-2</v>
      </c>
      <c r="D41" s="8">
        <f>AVERAGE(D2:D37)</f>
        <v>4.6246392372567263E-3</v>
      </c>
      <c r="E41" s="8">
        <f t="shared" ref="E41:H41" si="4">AVERAGE(E2:E37)</f>
        <v>1.5684068786297505E-2</v>
      </c>
      <c r="F41" s="8">
        <f t="shared" si="4"/>
        <v>1.9325515254378121E-2</v>
      </c>
      <c r="G41" s="8">
        <f t="shared" si="4"/>
        <v>2.3681044359330036E-2</v>
      </c>
      <c r="H41" s="8">
        <f t="shared" si="4"/>
        <v>2.8553854100441964E-2</v>
      </c>
      <c r="J41" s="8">
        <f>AVERAGE(J2:J37)</f>
        <v>1.8373824347540868E-2</v>
      </c>
      <c r="K41" s="8">
        <f>AVERAGE(K2:K37)</f>
        <v>3.5649651925890584E-2</v>
      </c>
      <c r="L41" s="8"/>
      <c r="M41" s="8">
        <f t="shared" ref="M41:N41" si="5">AVERAGE(M2:M37)</f>
        <v>2.3853471238050043E-2</v>
      </c>
      <c r="N41" s="8">
        <f t="shared" si="5"/>
        <v>2.6644892062746419E-2</v>
      </c>
    </row>
    <row r="42" spans="1:14" x14ac:dyDescent="0.25">
      <c r="A42" s="7" t="s">
        <v>34</v>
      </c>
      <c r="B42" s="8"/>
      <c r="C42" s="8">
        <f>_xlfn.STDEV.S(C2:C37)</f>
        <v>2.6138559093654003E-2</v>
      </c>
      <c r="D42" s="8">
        <f t="shared" ref="D42:H42" si="6">_xlfn.STDEV.S(D2:D37)</f>
        <v>6.3506150398554617E-2</v>
      </c>
      <c r="E42" s="8">
        <f t="shared" si="6"/>
        <v>7.5413661601039766E-2</v>
      </c>
      <c r="F42" s="8">
        <f t="shared" si="6"/>
        <v>5.8614795685534432E-2</v>
      </c>
      <c r="G42" s="8">
        <f t="shared" si="6"/>
        <v>7.5583232582119284E-2</v>
      </c>
      <c r="H42" s="8">
        <f t="shared" si="6"/>
        <v>4.2512132738080327E-2</v>
      </c>
      <c r="J42" s="8">
        <f>_xlfn.STDEV.S(J2:J37)</f>
        <v>3.6931663532397019E-2</v>
      </c>
      <c r="K42" s="8">
        <f>_xlfn.STDEV.S(K2:K37)</f>
        <v>5.9204163524882412E-2</v>
      </c>
      <c r="L42" s="8"/>
      <c r="M42" s="8">
        <f t="shared" ref="M42:N42" si="7">_xlfn.STDEV.S(M2:M37)</f>
        <v>4.1356698094653761E-2</v>
      </c>
      <c r="N42" s="8">
        <f t="shared" si="7"/>
        <v>3.9142802591708846E-2</v>
      </c>
    </row>
    <row r="43" spans="1:14" x14ac:dyDescent="0.25">
      <c r="A43" s="7" t="s">
        <v>40</v>
      </c>
      <c r="B43" s="9"/>
      <c r="C43" s="9">
        <f>(C41-$B$39)/C42</f>
        <v>0.52382614483993784</v>
      </c>
      <c r="D43" s="9">
        <f t="shared" ref="D43:K43" si="8">(D41-$B$39)/D42</f>
        <v>7.1247260444237306E-2</v>
      </c>
      <c r="E43" s="9">
        <f t="shared" si="8"/>
        <v>0.20664782024166614</v>
      </c>
      <c r="F43" s="9">
        <f t="shared" si="8"/>
        <v>0.32799765024384098</v>
      </c>
      <c r="G43" s="9">
        <f t="shared" si="8"/>
        <v>0.31198777233706992</v>
      </c>
      <c r="H43" s="9">
        <f t="shared" si="8"/>
        <v>0.66931137696026166</v>
      </c>
      <c r="I43" s="9"/>
      <c r="J43" s="9">
        <f t="shared" si="8"/>
        <v>0.49480100812439143</v>
      </c>
      <c r="K43" s="9">
        <f t="shared" si="8"/>
        <v>0.60045864698265217</v>
      </c>
      <c r="L43" s="9"/>
      <c r="M43" s="9">
        <f t="shared" ref="M43:N43" si="9">(M41-$B$39)/M42</f>
        <v>0.57435608577080011</v>
      </c>
      <c r="N43" s="9">
        <f t="shared" si="9"/>
        <v>0.6781551218912748</v>
      </c>
    </row>
    <row r="44" spans="1:14" x14ac:dyDescent="0.25">
      <c r="A44" s="7"/>
      <c r="B44" s="9"/>
      <c r="C44" s="9"/>
      <c r="D44" s="9"/>
      <c r="E44" s="9"/>
      <c r="F44" s="9"/>
      <c r="G44" s="9"/>
      <c r="H44" s="9"/>
      <c r="J44" s="9"/>
      <c r="K44" s="9"/>
      <c r="M44" s="9"/>
      <c r="N44" s="9"/>
    </row>
    <row r="45" spans="1:14" x14ac:dyDescent="0.25">
      <c r="A45" s="30" t="s">
        <v>55</v>
      </c>
      <c r="B45" s="9"/>
      <c r="C45" s="9"/>
      <c r="D45" s="9"/>
      <c r="E45" s="9"/>
      <c r="F45" s="9"/>
      <c r="G45" s="9"/>
      <c r="H45" s="9"/>
      <c r="J45" s="9"/>
      <c r="K45" s="9"/>
      <c r="M45" s="9"/>
      <c r="N45" s="9"/>
    </row>
    <row r="46" spans="1:14" x14ac:dyDescent="0.25">
      <c r="A46" s="11" t="s">
        <v>56</v>
      </c>
      <c r="B46" s="12"/>
      <c r="C46" s="13"/>
      <c r="D46" s="13">
        <v>-1.1984092673635467E-2</v>
      </c>
      <c r="E46" s="16">
        <v>-6.6233256228917826E-3</v>
      </c>
      <c r="F46" s="16">
        <v>8.4757444097937531E-3</v>
      </c>
      <c r="G46" s="16">
        <v>6.882082778212336E-3</v>
      </c>
      <c r="H46" s="16">
        <v>1.505254533716081E-2</v>
      </c>
    </row>
    <row r="47" spans="1:14" x14ac:dyDescent="0.25">
      <c r="A47" s="11" t="s">
        <v>41</v>
      </c>
      <c r="B47" s="12"/>
      <c r="C47" s="13"/>
      <c r="D47" s="13">
        <v>1.2042241070689901</v>
      </c>
      <c r="E47" s="16">
        <v>1.6174083763628391</v>
      </c>
      <c r="F47" s="16">
        <v>0.78666786105772868</v>
      </c>
      <c r="G47" s="16">
        <v>1.2180168009359527</v>
      </c>
      <c r="H47" s="16">
        <v>0.97891889500982576</v>
      </c>
    </row>
    <row r="48" spans="1:14" x14ac:dyDescent="0.25">
      <c r="A48" s="12"/>
      <c r="B48" s="12"/>
      <c r="C48" s="17"/>
      <c r="D48" s="17"/>
      <c r="E48" s="17"/>
      <c r="F48" s="17"/>
      <c r="G48" s="17"/>
      <c r="H48" s="17"/>
    </row>
    <row r="49" spans="1:9" x14ac:dyDescent="0.25">
      <c r="A49" s="7" t="s">
        <v>42</v>
      </c>
      <c r="C49" s="14"/>
      <c r="D49" s="18">
        <v>5.5156591326234253E-2</v>
      </c>
      <c r="E49" s="18">
        <v>6.2449170755440958E-2</v>
      </c>
      <c r="F49" s="18">
        <v>5.4889738974011476E-2</v>
      </c>
      <c r="G49" s="18">
        <v>6.8550838659012223E-2</v>
      </c>
      <c r="H49" s="18">
        <v>3.3949370684982584E-2</v>
      </c>
    </row>
    <row r="50" spans="1:9" x14ac:dyDescent="0.25">
      <c r="A50" s="7" t="s">
        <v>43</v>
      </c>
      <c r="D50" s="16">
        <v>3.0422495667292199E-3</v>
      </c>
      <c r="E50" s="16">
        <v>3.8998989280422218E-3</v>
      </c>
      <c r="F50" s="16">
        <v>3.0128834446351144E-3</v>
      </c>
      <c r="G50" s="16">
        <v>4.6992174808539247E-3</v>
      </c>
      <c r="H50" s="16">
        <v>1.1525597699063546E-3</v>
      </c>
    </row>
    <row r="51" spans="1:9" x14ac:dyDescent="0.25">
      <c r="A51" s="7"/>
      <c r="D51" s="16"/>
      <c r="E51" s="16"/>
      <c r="F51" s="16"/>
      <c r="G51" s="16"/>
      <c r="H51" s="16"/>
    </row>
    <row r="52" spans="1:9" ht="15.75" x14ac:dyDescent="0.3">
      <c r="A52" s="7" t="s">
        <v>52</v>
      </c>
      <c r="B52" s="24"/>
      <c r="C52" s="15"/>
      <c r="D52" s="1">
        <f>D46/D49</f>
        <v>-0.21727399002511322</v>
      </c>
      <c r="E52" s="1">
        <f t="shared" ref="E52:H52" si="10">E46/E49</f>
        <v>-0.1060594647257941</v>
      </c>
      <c r="F52" s="1">
        <f t="shared" si="10"/>
        <v>0.15441400466135838</v>
      </c>
      <c r="G52" s="1">
        <f t="shared" si="10"/>
        <v>0.10039385239975564</v>
      </c>
      <c r="H52" s="1">
        <f t="shared" si="10"/>
        <v>0.44338216094884092</v>
      </c>
      <c r="I52" s="26"/>
    </row>
    <row r="53" spans="1:9" x14ac:dyDescent="0.25">
      <c r="A53"/>
      <c r="B53" s="31" t="s">
        <v>58</v>
      </c>
      <c r="C53" s="33" t="s">
        <v>57</v>
      </c>
      <c r="I53" s="25"/>
    </row>
    <row r="54" spans="1:9" ht="19.5" x14ac:dyDescent="0.35">
      <c r="A54" s="10" t="s">
        <v>53</v>
      </c>
      <c r="B54" s="32">
        <f>SUM(D54:H54)</f>
        <v>11.700229958126624</v>
      </c>
      <c r="C54" s="34">
        <f>SUM(F54:H54)</f>
        <v>17.337783360827416</v>
      </c>
      <c r="D54" s="1">
        <f>D46/D50</f>
        <v>-3.9392207676504962</v>
      </c>
      <c r="E54" s="1">
        <f t="shared" ref="E54:H54" si="11">E46/E50</f>
        <v>-1.698332635050299</v>
      </c>
      <c r="F54" s="1">
        <f t="shared" si="11"/>
        <v>2.8131670426501469</v>
      </c>
      <c r="G54" s="1">
        <f t="shared" si="11"/>
        <v>1.4645167639616774</v>
      </c>
      <c r="H54" s="1">
        <f t="shared" si="11"/>
        <v>13.060099554215594</v>
      </c>
      <c r="I54" s="13"/>
    </row>
    <row r="55" spans="1:9" x14ac:dyDescent="0.25">
      <c r="A55"/>
      <c r="B55" s="24"/>
      <c r="I55" s="26"/>
    </row>
    <row r="56" spans="1:9" ht="26.25" x14ac:dyDescent="0.25">
      <c r="A56" s="23" t="s">
        <v>50</v>
      </c>
      <c r="B56" s="24"/>
      <c r="C56" s="15"/>
      <c r="D56" s="15">
        <f>D54/$B$54</f>
        <v>-0.33667891842710607</v>
      </c>
      <c r="E56" s="15">
        <f t="shared" ref="E56:H56" si="12">E54/$B$54</f>
        <v>-0.14515378254345238</v>
      </c>
      <c r="F56" s="15">
        <f t="shared" si="12"/>
        <v>0.24043690190005254</v>
      </c>
      <c r="G56" s="15">
        <f t="shared" si="12"/>
        <v>0.12516991283102677</v>
      </c>
      <c r="H56" s="15">
        <f t="shared" si="12"/>
        <v>1.1162258862394792</v>
      </c>
      <c r="I56" s="27"/>
    </row>
    <row r="58" spans="1:9" ht="26.25" x14ac:dyDescent="0.25">
      <c r="A58" s="23" t="s">
        <v>51</v>
      </c>
      <c r="C58" s="15"/>
      <c r="F58" s="15">
        <f>F54/$C$54</f>
        <v>0.16225644213585869</v>
      </c>
      <c r="G58" s="15">
        <f t="shared" ref="G58:H58" si="13">G54/$C$54</f>
        <v>8.4469665670789992E-2</v>
      </c>
      <c r="H58" s="15">
        <f t="shared" si="13"/>
        <v>0.7532738921933515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</vt:lpstr>
      <vt:lpstr>AMZN</vt:lpstr>
      <vt:lpstr>GOOGL</vt:lpstr>
      <vt:lpstr>AAPL</vt:lpstr>
      <vt:lpstr>DIS</vt:lpstr>
      <vt:lpstr>Portfolio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cbauser</dc:creator>
  <cp:lastModifiedBy>LastAncientOne</cp:lastModifiedBy>
  <dcterms:created xsi:type="dcterms:W3CDTF">2014-11-18T05:55:19Z</dcterms:created>
  <dcterms:modified xsi:type="dcterms:W3CDTF">2014-11-24T00:53:47Z</dcterms:modified>
</cp:coreProperties>
</file>