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/>
  <mc:AlternateContent xmlns:mc="http://schemas.openxmlformats.org/markup-compatibility/2006">
    <mc:Choice Requires="x15">
      <x15ac:absPath xmlns:x15ac="http://schemas.microsoft.com/office/spreadsheetml/2010/11/ac" url="C:\Users\PC\OneDrive\Documentos\"/>
    </mc:Choice>
  </mc:AlternateContent>
  <xr:revisionPtr revIDLastSave="0" documentId="8_{C661425A-7B9D-41D7-8802-193F744EF926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3" i="1"/>
  <c r="L3" i="1" s="1"/>
  <c r="K3" i="1"/>
  <c r="F14" i="1"/>
  <c r="C14" i="1"/>
  <c r="H14" i="1"/>
  <c r="D14" i="1"/>
  <c r="E14" i="1"/>
  <c r="I14" i="1"/>
  <c r="G14" i="1"/>
  <c r="B14" i="1"/>
  <c r="M3" i="1" l="1"/>
</calcChain>
</file>

<file path=xl/sharedStrings.xml><?xml version="1.0" encoding="utf-8"?>
<sst xmlns="http://schemas.openxmlformats.org/spreadsheetml/2006/main" count="25" uniqueCount="25">
  <si>
    <t>Desempenho Escolar 2°  Série A</t>
  </si>
  <si>
    <t>Português</t>
  </si>
  <si>
    <t>Matemática</t>
  </si>
  <si>
    <t>História</t>
  </si>
  <si>
    <t>Geografia</t>
  </si>
  <si>
    <t>Ciências</t>
  </si>
  <si>
    <t>Artes</t>
  </si>
  <si>
    <t>Ed. Fisíca</t>
  </si>
  <si>
    <t>Inglês</t>
  </si>
  <si>
    <t>Ana</t>
  </si>
  <si>
    <t>Bruno</t>
  </si>
  <si>
    <t>Carla</t>
  </si>
  <si>
    <t>Diego</t>
  </si>
  <si>
    <t>Eduarda</t>
  </si>
  <si>
    <t>Felipe</t>
  </si>
  <si>
    <t>Giovana</t>
  </si>
  <si>
    <t>Henrique</t>
  </si>
  <si>
    <t>Isabela</t>
  </si>
  <si>
    <t>João</t>
  </si>
  <si>
    <t>Nomes</t>
  </si>
  <si>
    <t>Passou Direto?</t>
  </si>
  <si>
    <t>Quantidade de recuperação</t>
  </si>
  <si>
    <t>Média</t>
  </si>
  <si>
    <t>Maior Média</t>
  </si>
  <si>
    <t>Menor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</si>
</sst>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 style="thin">
        <color theme="5" tint="0.59999389629810485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applyFont="1" applyFill="1" applyBorder="1"/>
    <xf numFmtId="2" fontId="0" fillId="0" borderId="0" xfId="0" applyNumberFormat="1"/>
    <xf numFmtId="0" fontId="0" fillId="0" borderId="3" xfId="0" applyBorder="1"/>
    <xf numFmtId="0" fontId="0" fillId="3" borderId="2" xfId="0" applyFont="1" applyFill="1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numFmt numFmtId="0" formatCode="General"/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DB7BF7-5FAF-43FA-8B59-285A683EC64D}" name="Tabela3" displayName="Tabela3" ref="A2:M12" totalsRowShown="0">
  <autoFilter ref="A2:M12" xr:uid="{B9DB7BF7-5FAF-43FA-8B59-285A683EC64D}"/>
  <tableColumns count="13">
    <tableColumn id="1" xr3:uid="{CA4AE729-3E71-423E-A335-7AAF655A0841}" name="Nomes"/>
    <tableColumn id="2" xr3:uid="{D82B1EF9-4503-4CBC-8012-48D49E71D5DE}" name="Português"/>
    <tableColumn id="3" xr3:uid="{4B64F4E1-0D44-42CE-A956-92ECCC6177A2}" name="Matemática"/>
    <tableColumn id="4" xr3:uid="{1B96A8EF-D3AC-4665-9EC2-D8E0E44599BA}" name="História"/>
    <tableColumn id="5" xr3:uid="{EBA3C54C-9028-4D2D-9067-1DE940E90C24}" name="Geografia"/>
    <tableColumn id="6" xr3:uid="{5BA08416-5474-4B7E-8ECF-059EA02D1805}" name="Ciências"/>
    <tableColumn id="7" xr3:uid="{C624C839-678B-418A-A09C-8A501B7307B9}" name="Artes"/>
    <tableColumn id="8" xr3:uid="{A56C02BF-D913-4A64-93D5-C36A30215955}" name="Ed. Fisíca"/>
    <tableColumn id="9" xr3:uid="{EA33DBE4-5AF2-4494-B407-2AA4C830B9E4}" name="Inglês"/>
    <tableColumn id="12" xr3:uid="{7BD6ED7A-8FD7-4F46-8563-C364EA4B14B1}" name="Média" dataDxfId="5">
      <calculatedColumnFormula>AVERAGE(Tabela3[[#This Row],[Português]:[Inglês]])</calculatedColumnFormula>
    </tableColumn>
    <tableColumn id="10" xr3:uid="{C07733F8-C1CA-408A-A6E6-BA6B237DC1E2}" name="Passou Direto?" dataDxfId="4">
      <calculatedColumnFormula>IF(AVERAGE(Tabela3[[#This Row],[Português]:[Inglês]])&gt;4.99999,"Passou!","Recuperação")</calculatedColumnFormula>
    </tableColumn>
    <tableColumn id="13" xr3:uid="{6C2E1370-31A5-4B32-A24D-B3D883703BBA}" name="Maior Média" dataDxfId="1">
      <calculatedColumnFormula>INDEX(Tabela3[[Nomes]:[Inglês]],MATCH(LARGE(Tabela3[Média],1),Tabela3[Média],0),1)</calculatedColumnFormula>
    </tableColumn>
    <tableColumn id="14" xr3:uid="{61C1F5C9-49ED-421D-8998-4D666D51654D}" name="Menor Média" dataDxfId="0">
      <calculatedColumnFormula>INDEX(Tabela3[[Nomes]:[Inglês]],MATCH(SMALL(Tabela3[Média],1),Tabela3[Média],0),1)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G18" sqref="G18"/>
    </sheetView>
  </sheetViews>
  <sheetFormatPr defaultRowHeight="14.25"/>
  <cols>
    <col min="1" max="1" width="23.875" bestFit="1" customWidth="1"/>
    <col min="2" max="2" width="12" bestFit="1" customWidth="1"/>
    <col min="3" max="3" width="13.75" bestFit="1" customWidth="1"/>
    <col min="4" max="4" width="10.125" bestFit="1" customWidth="1"/>
    <col min="5" max="5" width="11.75" bestFit="1" customWidth="1"/>
    <col min="6" max="6" width="10.875" bestFit="1" customWidth="1"/>
    <col min="7" max="7" width="7.875" bestFit="1" customWidth="1"/>
    <col min="8" max="8" width="11.625" bestFit="1" customWidth="1"/>
    <col min="9" max="9" width="8.375" bestFit="1" customWidth="1"/>
    <col min="10" max="10" width="8.375" customWidth="1"/>
    <col min="11" max="11" width="16.625" bestFit="1" customWidth="1"/>
    <col min="12" max="12" width="13.625" bestFit="1" customWidth="1"/>
    <col min="13" max="13" width="14.5" bestFit="1" customWidth="1"/>
  </cols>
  <sheetData>
    <row r="1" spans="1:13" ht="26.25">
      <c r="A1" s="1" t="s">
        <v>0</v>
      </c>
      <c r="B1" s="1"/>
      <c r="C1" s="1"/>
      <c r="D1" s="1"/>
      <c r="E1" s="1"/>
      <c r="F1" s="1"/>
    </row>
    <row r="2" spans="1:13">
      <c r="A2" t="s">
        <v>19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22</v>
      </c>
      <c r="K2" t="s">
        <v>20</v>
      </c>
      <c r="L2" t="s">
        <v>23</v>
      </c>
      <c r="M2" t="s">
        <v>24</v>
      </c>
    </row>
    <row r="3" spans="1:13">
      <c r="A3" t="s">
        <v>9</v>
      </c>
      <c r="B3">
        <v>3.5</v>
      </c>
      <c r="C3">
        <v>10</v>
      </c>
      <c r="D3">
        <v>4</v>
      </c>
      <c r="E3">
        <v>2.5</v>
      </c>
      <c r="F3">
        <v>10</v>
      </c>
      <c r="G3">
        <v>8</v>
      </c>
      <c r="H3">
        <v>7.6</v>
      </c>
      <c r="I3">
        <v>7</v>
      </c>
      <c r="J3" s="3">
        <f>AVERAGE(Tabela3[[#This Row],[Português]:[Inglês]])</f>
        <v>6.5750000000000002</v>
      </c>
      <c r="K3" t="str">
        <f>IF(AVERAGE(Tabela3[[#This Row],[Português]:[Inglês]])&gt;4.99999,"Passou!","Recuperação")</f>
        <v>Passou!</v>
      </c>
      <c r="L3" t="str">
        <f>INDEX(Tabela3[[Nomes]:[Inglês]],MATCH(LARGE(Tabela3[Média],1),Tabela3[Média],0),1)</f>
        <v>Diego</v>
      </c>
      <c r="M3" t="str">
        <f>INDEX(Tabela3[[Nomes]:[Inglês]],MATCH(SMALL(Tabela3[Média],1),Tabela3[Média],0),1)</f>
        <v>Henrique</v>
      </c>
    </row>
    <row r="4" spans="1:13">
      <c r="A4" t="s">
        <v>10</v>
      </c>
      <c r="B4">
        <v>10</v>
      </c>
      <c r="C4">
        <v>4.2</v>
      </c>
      <c r="D4">
        <v>8.6</v>
      </c>
      <c r="E4">
        <v>9.4</v>
      </c>
      <c r="F4">
        <v>1.2</v>
      </c>
      <c r="G4">
        <v>10</v>
      </c>
      <c r="H4">
        <v>5</v>
      </c>
      <c r="I4">
        <v>8</v>
      </c>
      <c r="J4" s="3">
        <f>AVERAGE(Tabela3[[#This Row],[Português]:[Inglês]])</f>
        <v>7.05</v>
      </c>
      <c r="K4" t="str">
        <f>IF(AVERAGE(Tabela3[[#This Row],[Português]:[Inglês]])&gt;4.99999,"Passou!","Recuperação")</f>
        <v>Passou!</v>
      </c>
    </row>
    <row r="5" spans="1:13">
      <c r="A5" t="s">
        <v>11</v>
      </c>
      <c r="B5">
        <v>4.5</v>
      </c>
      <c r="C5">
        <v>3</v>
      </c>
      <c r="D5">
        <v>2.5</v>
      </c>
      <c r="E5">
        <v>0</v>
      </c>
      <c r="F5">
        <v>1.7</v>
      </c>
      <c r="G5">
        <v>5</v>
      </c>
      <c r="H5">
        <v>3.3</v>
      </c>
      <c r="I5">
        <v>2</v>
      </c>
      <c r="J5" s="3">
        <f>AVERAGE(Tabela3[[#This Row],[Português]:[Inglês]])</f>
        <v>2.75</v>
      </c>
      <c r="K5" t="str">
        <f>IF(AVERAGE(Tabela3[[#This Row],[Português]:[Inglês]])&gt;4.99999,"Passou!","Recuperação")</f>
        <v>Recuperação</v>
      </c>
    </row>
    <row r="6" spans="1:13">
      <c r="A6" t="s">
        <v>12</v>
      </c>
      <c r="B6">
        <v>8</v>
      </c>
      <c r="C6">
        <v>7.5</v>
      </c>
      <c r="D6">
        <v>9</v>
      </c>
      <c r="E6">
        <v>10</v>
      </c>
      <c r="F6">
        <v>9.3000000000000007</v>
      </c>
      <c r="G6">
        <v>8.5</v>
      </c>
      <c r="H6">
        <v>8</v>
      </c>
      <c r="I6">
        <v>10</v>
      </c>
      <c r="J6" s="3">
        <f>AVERAGE(Tabela3[[#This Row],[Português]:[Inglês]])</f>
        <v>8.7874999999999996</v>
      </c>
      <c r="K6" t="str">
        <f>IF(AVERAGE(Tabela3[[#This Row],[Português]:[Inglês]])&gt;4.99999,"Passou!","Recuperação")</f>
        <v>Passou!</v>
      </c>
    </row>
    <row r="7" spans="1:13">
      <c r="A7" t="s">
        <v>13</v>
      </c>
      <c r="B7">
        <v>7.5</v>
      </c>
      <c r="C7">
        <v>6</v>
      </c>
      <c r="D7">
        <v>5</v>
      </c>
      <c r="E7">
        <v>8</v>
      </c>
      <c r="F7">
        <v>10</v>
      </c>
      <c r="G7">
        <v>7</v>
      </c>
      <c r="H7">
        <v>2</v>
      </c>
      <c r="I7">
        <v>5</v>
      </c>
      <c r="J7" s="3">
        <f>AVERAGE(Tabela3[[#This Row],[Português]:[Inglês]])</f>
        <v>6.3125</v>
      </c>
      <c r="K7" t="str">
        <f>IF(AVERAGE(Tabela3[[#This Row],[Português]:[Inglês]])&gt;4.99999,"Passou!","Recuperação")</f>
        <v>Passou!</v>
      </c>
    </row>
    <row r="8" spans="1:13">
      <c r="A8" t="s">
        <v>14</v>
      </c>
      <c r="B8">
        <v>6</v>
      </c>
      <c r="C8">
        <v>1.56</v>
      </c>
      <c r="D8">
        <v>4</v>
      </c>
      <c r="E8">
        <v>3.35</v>
      </c>
      <c r="F8">
        <v>7</v>
      </c>
      <c r="G8">
        <v>10</v>
      </c>
      <c r="H8">
        <v>9</v>
      </c>
      <c r="I8">
        <v>4</v>
      </c>
      <c r="J8" s="3">
        <f>AVERAGE(Tabela3[[#This Row],[Português]:[Inglês]])</f>
        <v>5.6137499999999996</v>
      </c>
      <c r="K8" t="str">
        <f>IF(AVERAGE(Tabela3[[#This Row],[Português]:[Inglês]])&gt;4.99999,"Passou!","Recuperação")</f>
        <v>Passou!</v>
      </c>
    </row>
    <row r="9" spans="1:13">
      <c r="A9" t="s">
        <v>15</v>
      </c>
      <c r="B9">
        <v>10</v>
      </c>
      <c r="C9">
        <v>8</v>
      </c>
      <c r="D9">
        <v>8.5</v>
      </c>
      <c r="E9">
        <v>9.3000000000000007</v>
      </c>
      <c r="F9">
        <v>10</v>
      </c>
      <c r="G9">
        <v>9</v>
      </c>
      <c r="H9">
        <v>7.5</v>
      </c>
      <c r="I9">
        <v>8</v>
      </c>
      <c r="J9" s="3">
        <f>AVERAGE(Tabela3[[#This Row],[Português]:[Inglês]])</f>
        <v>8.7874999999999996</v>
      </c>
      <c r="K9" t="str">
        <f>IF(AVERAGE(Tabela3[[#This Row],[Português]:[Inglês]])&gt;4.99999,"Passou!","Recuperação")</f>
        <v>Passou!</v>
      </c>
    </row>
    <row r="10" spans="1:13">
      <c r="A10" t="s">
        <v>16</v>
      </c>
      <c r="B10">
        <v>0</v>
      </c>
      <c r="C10">
        <v>1</v>
      </c>
      <c r="D10">
        <v>2.2000000000000002</v>
      </c>
      <c r="E10">
        <v>3.6</v>
      </c>
      <c r="F10">
        <v>4.2</v>
      </c>
      <c r="G10">
        <v>4.7</v>
      </c>
      <c r="H10">
        <v>1.8</v>
      </c>
      <c r="I10">
        <v>0.5</v>
      </c>
      <c r="J10" s="3">
        <f>AVERAGE(Tabela3[[#This Row],[Português]:[Inglês]])</f>
        <v>2.25</v>
      </c>
      <c r="K10" t="str">
        <f>IF(AVERAGE(Tabela3[[#This Row],[Português]:[Inglês]])&gt;4.99999,"Passou!","Recuperação")</f>
        <v>Recuperação</v>
      </c>
    </row>
    <row r="11" spans="1:13">
      <c r="A11" t="s">
        <v>17</v>
      </c>
      <c r="B11">
        <v>6</v>
      </c>
      <c r="C11">
        <v>7</v>
      </c>
      <c r="D11">
        <v>7.75</v>
      </c>
      <c r="E11">
        <v>5.6</v>
      </c>
      <c r="F11">
        <v>7.9</v>
      </c>
      <c r="G11">
        <v>5</v>
      </c>
      <c r="H11">
        <v>5.5</v>
      </c>
      <c r="I11">
        <v>6</v>
      </c>
      <c r="J11" s="3">
        <f>AVERAGE(Tabela3[[#This Row],[Português]:[Inglês]])</f>
        <v>6.34375</v>
      </c>
      <c r="K11" t="str">
        <f>IF(AVERAGE(Tabela3[[#This Row],[Português]:[Inglês]])&gt;4.99999,"Passou!","Recuperação")</f>
        <v>Passou!</v>
      </c>
    </row>
    <row r="12" spans="1:13">
      <c r="A12" t="s">
        <v>18</v>
      </c>
      <c r="B12">
        <v>8</v>
      </c>
      <c r="C12">
        <v>7</v>
      </c>
      <c r="D12">
        <v>6</v>
      </c>
      <c r="E12">
        <v>2</v>
      </c>
      <c r="F12">
        <v>4</v>
      </c>
      <c r="G12">
        <v>8</v>
      </c>
      <c r="H12">
        <v>9</v>
      </c>
      <c r="I12">
        <v>1</v>
      </c>
      <c r="J12" s="3">
        <f>AVERAGE(Tabela3[[#This Row],[Português]:[Inglês]])</f>
        <v>5.625</v>
      </c>
      <c r="K12" t="str">
        <f>IF(AVERAGE(Tabela3[[#This Row],[Português]:[Inglês]])&gt;4.99999,"Passou!","Recuperação")</f>
        <v>Passou!</v>
      </c>
    </row>
    <row r="14" spans="1:13">
      <c r="A14" s="2" t="s">
        <v>21</v>
      </c>
      <c r="B14" s="2">
        <f>COUNTIF(Tabela3[Português],"&lt;5")</f>
        <v>3</v>
      </c>
      <c r="C14" s="2">
        <f>COUNTIF(Tabela3[Matemática],"&lt;5")</f>
        <v>4</v>
      </c>
      <c r="D14" s="2">
        <f>COUNTIF(Tabela3[História],"&lt;5")</f>
        <v>4</v>
      </c>
      <c r="E14" s="2">
        <f>COUNTIF(Tabela3[Geografia],"&lt;5")</f>
        <v>5</v>
      </c>
      <c r="F14" s="2">
        <f>COUNTIF(Tabela3[Ciências],"&lt;5")</f>
        <v>4</v>
      </c>
      <c r="G14" s="2">
        <f>COUNTIF(Tabela3[Artes],"&lt;5")</f>
        <v>1</v>
      </c>
      <c r="H14" s="2">
        <f>COUNTIF(Tabela3[Ed. Fisíca],"&lt;5")</f>
        <v>3</v>
      </c>
      <c r="I14" s="5">
        <f>COUNTIF(Tabela3[Inglês],"&lt;5")</f>
        <v>4</v>
      </c>
    </row>
    <row r="20" spans="11:11">
      <c r="K20" s="4"/>
    </row>
  </sheetData>
  <mergeCells count="1">
    <mergeCell ref="A1:F1"/>
  </mergeCells>
  <conditionalFormatting sqref="B3:I12">
    <cfRule type="cellIs" dxfId="3" priority="1" operator="lessThan">
      <formula>5</formula>
    </cfRule>
    <cfRule type="cellIs" dxfId="2" priority="2" operator="greaterThan">
      <formula>4.9999999999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Anderson Delfino</dc:creator>
  <cp:keywords/>
  <dc:description/>
  <cp:lastModifiedBy>Anderson Delfino</cp:lastModifiedBy>
  <cp:revision/>
  <dcterms:created xsi:type="dcterms:W3CDTF">2025-06-27T01:24:34Z</dcterms:created>
  <dcterms:modified xsi:type="dcterms:W3CDTF">2025-06-27T22:21:14Z</dcterms:modified>
  <cp:category/>
  <cp:contentStatus/>
</cp:coreProperties>
</file>