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bosch.com\dfsrb\DfsUS\loc\CH\ILM\Projects\VP\Leadership Staff Meeting\Balance Score Card\Update TaC\2017 TaC Structure\"/>
    </mc:Choice>
  </mc:AlternateContent>
  <bookViews>
    <workbookView xWindow="0" yWindow="0" windowWidth="15360" windowHeight="7800" tabRatio="842"/>
  </bookViews>
  <sheets>
    <sheet name="MOE1 TaC" sheetId="2" r:id="rId1"/>
  </sheets>
  <definedNames>
    <definedName name="_xlnm._FilterDatabase" localSheetId="0" hidden="1">'MOE1 TaC'!$A$8:$R$26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2" l="1"/>
  <c r="I24" i="2"/>
  <c r="I23" i="2"/>
  <c r="I22" i="2"/>
  <c r="I21" i="2"/>
  <c r="I20" i="2"/>
  <c r="I19" i="2"/>
  <c r="E10" i="2" l="1"/>
  <c r="H9" i="2"/>
  <c r="E9" i="2"/>
  <c r="K14" i="2" l="1"/>
  <c r="J14" i="2"/>
  <c r="I14" i="2"/>
  <c r="K13" i="2"/>
  <c r="J13" i="2"/>
  <c r="I13" i="2"/>
  <c r="K12" i="2"/>
  <c r="J12" i="2"/>
  <c r="I12" i="2"/>
  <c r="K11" i="2"/>
  <c r="J11" i="2"/>
  <c r="I11" i="2"/>
  <c r="I16" i="2" l="1"/>
  <c r="I15" i="2"/>
  <c r="I18" i="2" l="1"/>
  <c r="I17" i="2"/>
  <c r="I10" i="2"/>
  <c r="I9" i="2"/>
</calcChain>
</file>

<file path=xl/sharedStrings.xml><?xml version="1.0" encoding="utf-8"?>
<sst xmlns="http://schemas.openxmlformats.org/spreadsheetml/2006/main" count="188" uniqueCount="78">
  <si>
    <t>Target</t>
  </si>
  <si>
    <t>vs. TBP</t>
  </si>
  <si>
    <t>vs. CF</t>
  </si>
  <si>
    <t>Frequency</t>
  </si>
  <si>
    <t>BSC Category</t>
  </si>
  <si>
    <t>Performance</t>
  </si>
  <si>
    <t>Responsible for Updating</t>
  </si>
  <si>
    <t>ChP/CTG</t>
  </si>
  <si>
    <t>Customer/Quality/Delivery</t>
  </si>
  <si>
    <t>TBP</t>
  </si>
  <si>
    <t>Unit</t>
  </si>
  <si>
    <t>mUSD</t>
  </si>
  <si>
    <t>Incidents</t>
  </si>
  <si>
    <t>Comments</t>
  </si>
  <si>
    <t>Traffic light 1</t>
  </si>
  <si>
    <t>Traffic light 2</t>
  </si>
  <si>
    <t>Traffic light 3</t>
  </si>
  <si>
    <t>FC</t>
  </si>
  <si>
    <t>vs. FC</t>
  </si>
  <si>
    <t>CF</t>
  </si>
  <si>
    <t>%</t>
  </si>
  <si>
    <t>-</t>
  </si>
  <si>
    <t>Updated?</t>
  </si>
  <si>
    <t>Process/Lever</t>
  </si>
  <si>
    <t>Productivity CRIN</t>
  </si>
  <si>
    <t>Productivity Nozzle</t>
  </si>
  <si>
    <t>Pcs/man h</t>
  </si>
  <si>
    <t>ChP TaC 2017</t>
  </si>
  <si>
    <t>ChP BSC</t>
  </si>
  <si>
    <t>Monthly</t>
  </si>
  <si>
    <t>IDC CRIN</t>
  </si>
  <si>
    <t>IDC Nozzle</t>
  </si>
  <si>
    <t>Industry 4.0</t>
  </si>
  <si>
    <t>People/Safety/Community</t>
  </si>
  <si>
    <t>Staffing Need/Demand</t>
  </si>
  <si>
    <t xml:space="preserve">Associate Satisfaction </t>
  </si>
  <si>
    <t>IWC</t>
  </si>
  <si>
    <t>C.F a.m.</t>
  </si>
  <si>
    <t>ChP/MOE1</t>
  </si>
  <si>
    <t>RPP CRIN</t>
  </si>
  <si>
    <t>RPP Nozzle</t>
  </si>
  <si>
    <t>Output pcs/h CRIN</t>
  </si>
  <si>
    <t>Output pcs/h Nozzle</t>
  </si>
  <si>
    <t>Incidents CRIN - LPC Findings</t>
  </si>
  <si>
    <t>Incidents Nozzle - LPC Findings</t>
  </si>
  <si>
    <t>Audit Findings</t>
  </si>
  <si>
    <t>System CIP A3 Completion Rate</t>
  </si>
  <si>
    <t>Ramp-up / Ramp-down CRIN</t>
  </si>
  <si>
    <t>Ramp-up / Ramp-down Nozzle</t>
  </si>
  <si>
    <t>How to track</t>
  </si>
  <si>
    <t>Traffic light logic</t>
  </si>
  <si>
    <t>Green or Red</t>
  </si>
  <si>
    <t>ChP/MSD</t>
  </si>
  <si>
    <t>Real Savings forecast</t>
  </si>
  <si>
    <t>Savings vs Target</t>
  </si>
  <si>
    <t>Real pcs/mh plus forecast used in VSR</t>
  </si>
  <si>
    <t>Real % IDC plus forecast used in VSR</t>
  </si>
  <si>
    <t>forecast vs target</t>
  </si>
  <si>
    <t>gut feeling</t>
  </si>
  <si>
    <t>real data + forecast</t>
  </si>
  <si>
    <t>actual output data</t>
  </si>
  <si>
    <t>project tracking traffic light</t>
  </si>
  <si>
    <t>green/yellow/red</t>
  </si>
  <si>
    <t>Forecast/gut feelgin</t>
  </si>
  <si>
    <t>on track to YE 100% completion rate</t>
  </si>
  <si>
    <t>green/yellow/red (yellow -10%)</t>
  </si>
  <si>
    <t>forecast + gut feeling</t>
  </si>
  <si>
    <t>gut feeling / questionaire or survey</t>
  </si>
  <si>
    <t>BPS</t>
  </si>
  <si>
    <t>TaC</t>
  </si>
  <si>
    <t>MOE1</t>
  </si>
  <si>
    <t>TBP/Upper Limit</t>
  </si>
  <si>
    <t>yellow</t>
  </si>
  <si>
    <t>green</t>
  </si>
  <si>
    <t>updated, ytd 7, run-rated 21</t>
  </si>
  <si>
    <t>Green</t>
  </si>
  <si>
    <t>FC was stretch target 10% below TBP</t>
  </si>
  <si>
    <t>updated 29-Jan-18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</si>
</sst>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0.0"/>
    <numFmt numFmtId="165" formatCode="0.0%"/>
  </numFmts>
  <fonts count="8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Bosch Office Sans"/>
      <family val="2"/>
    </font>
    <font>
      <b/>
      <sz val="11"/>
      <color theme="0"/>
      <name val="Arial"/>
      <family val="2"/>
    </font>
    <font>
      <b/>
      <sz val="12"/>
      <color theme="1"/>
      <name val="Arial"/>
      <family val="2"/>
    </font>
    <font>
      <b/>
      <sz val="22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3" fillId="2" borderId="1" xfId="0" applyFont="1" applyFill="1" applyBorder="1"/>
    <xf numFmtId="0" fontId="4" fillId="0" borderId="0" xfId="0" applyFont="1"/>
    <xf numFmtId="0" fontId="1" fillId="0" borderId="0" xfId="0" applyFont="1" applyAlignment="1">
      <alignment horizontal="center"/>
    </xf>
    <xf numFmtId="0" fontId="0" fillId="0" borderId="2" xfId="0" applyBorder="1"/>
    <xf numFmtId="0" fontId="0" fillId="3" borderId="2" xfId="0" applyFill="1" applyBorder="1"/>
    <xf numFmtId="0" fontId="0" fillId="3" borderId="1" xfId="0" applyFill="1" applyBorder="1"/>
    <xf numFmtId="0" fontId="5" fillId="0" borderId="0" xfId="0" applyFont="1"/>
    <xf numFmtId="0" fontId="3" fillId="2" borderId="3" xfId="0" applyFont="1" applyFill="1" applyBorder="1"/>
    <xf numFmtId="43" fontId="0" fillId="4" borderId="2" xfId="1" applyFont="1" applyFill="1" applyBorder="1"/>
    <xf numFmtId="0" fontId="0" fillId="5" borderId="1" xfId="0" applyFill="1" applyBorder="1"/>
    <xf numFmtId="9" fontId="0" fillId="5" borderId="1" xfId="0" applyNumberFormat="1" applyFill="1" applyBorder="1"/>
    <xf numFmtId="9" fontId="0" fillId="5" borderId="1" xfId="2" applyFont="1" applyFill="1" applyBorder="1"/>
    <xf numFmtId="0" fontId="2" fillId="0" borderId="0" xfId="0" applyFont="1" applyFill="1" applyBorder="1" applyAlignment="1">
      <alignment horizontal="left" vertical="center" readingOrder="1"/>
    </xf>
    <xf numFmtId="0" fontId="0" fillId="6" borderId="1" xfId="0" applyFill="1" applyBorder="1"/>
    <xf numFmtId="0" fontId="0" fillId="5" borderId="2" xfId="0" applyFill="1" applyBorder="1"/>
    <xf numFmtId="1" fontId="0" fillId="5" borderId="2" xfId="0" applyNumberFormat="1" applyFill="1" applyBorder="1"/>
    <xf numFmtId="164" fontId="0" fillId="5" borderId="1" xfId="0" applyNumberFormat="1" applyFill="1" applyBorder="1"/>
    <xf numFmtId="165" fontId="0" fillId="5" borderId="1" xfId="2" applyNumberFormat="1" applyFont="1" applyFill="1" applyBorder="1"/>
    <xf numFmtId="43" fontId="0" fillId="4" borderId="1" xfId="1" applyNumberFormat="1" applyFont="1" applyFill="1" applyBorder="1"/>
    <xf numFmtId="43" fontId="0" fillId="3" borderId="2" xfId="1" applyNumberFormat="1" applyFont="1" applyFill="1" applyBorder="1"/>
    <xf numFmtId="0" fontId="7" fillId="7" borderId="0" xfId="0" applyFont="1" applyFill="1" applyBorder="1"/>
  </cellXfs>
  <cellStyles count="3">
    <cellStyle name="Comma" xfId="1" builtinId="3"/>
    <cellStyle name="Normal" xfId="0" builtinId="0"/>
    <cellStyle name="Percent" xfId="2" builtinId="5"/>
  </cellStyles>
  <dxfs count="86"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U29"/>
  <sheetViews>
    <sheetView showGridLines="0" tabSelected="1" workbookViewId="0">
      <pane ySplit="8" topLeftCell="A9" activePane="bottomLeft" state="frozen"/>
      <selection activeCell="B9" sqref="B9"/>
      <selection pane="bottomLeft" activeCell="A29" sqref="A29"/>
    </sheetView>
  </sheetViews>
  <sheetFormatPr defaultRowHeight="12.5" x14ac:dyDescent="0.25"/>
  <cols>
    <col min="1" max="1" width="23.1796875" bestFit="1" customWidth="1"/>
    <col min="2" max="2" width="23.1796875" customWidth="1"/>
    <col min="3" max="3" width="10" bestFit="1" customWidth="1"/>
    <col min="4" max="4" width="28.81640625" bestFit="1" customWidth="1"/>
    <col min="5" max="5" width="20.26953125" bestFit="1" customWidth="1"/>
    <col min="6" max="6" width="7.7265625" bestFit="1" customWidth="1"/>
    <col min="7" max="7" width="8.453125" bestFit="1" customWidth="1"/>
    <col min="8" max="8" width="11.26953125" bestFit="1" customWidth="1"/>
    <col min="9" max="9" width="24" customWidth="1"/>
    <col min="10" max="11" width="9.7265625" customWidth="1"/>
    <col min="12" max="12" width="29.7265625" bestFit="1" customWidth="1"/>
    <col min="13" max="13" width="14" bestFit="1" customWidth="1"/>
    <col min="14" max="16" width="16.7265625" customWidth="1"/>
    <col min="17" max="17" width="35.26953125" customWidth="1"/>
    <col min="18" max="18" width="13.1796875" hidden="1" customWidth="1"/>
    <col min="19" max="19" width="34.1796875" customWidth="1"/>
    <col min="20" max="20" width="34.1796875" hidden="1" customWidth="1"/>
    <col min="21" max="21" width="26.7265625" bestFit="1" customWidth="1"/>
  </cols>
  <sheetData>
    <row r="2" spans="1:21" ht="13" x14ac:dyDescent="0.3">
      <c r="A2" s="1" t="s">
        <v>28</v>
      </c>
      <c r="B2" s="1"/>
    </row>
    <row r="3" spans="1:21" ht="15.5" x14ac:dyDescent="0.35">
      <c r="A3" s="4" t="s">
        <v>27</v>
      </c>
      <c r="B3" s="4"/>
    </row>
    <row r="4" spans="1:21" ht="28" x14ac:dyDescent="0.6">
      <c r="A4" s="9" t="s">
        <v>38</v>
      </c>
      <c r="B4" s="9"/>
    </row>
    <row r="7" spans="1:21" ht="13" x14ac:dyDescent="0.3">
      <c r="N7" s="5" t="s">
        <v>9</v>
      </c>
      <c r="O7" s="5" t="s">
        <v>19</v>
      </c>
      <c r="P7" s="5" t="s">
        <v>17</v>
      </c>
    </row>
    <row r="8" spans="1:21" ht="14" x14ac:dyDescent="0.3">
      <c r="A8" s="3" t="s">
        <v>4</v>
      </c>
      <c r="B8" s="3" t="s">
        <v>69</v>
      </c>
      <c r="C8" s="3" t="s">
        <v>10</v>
      </c>
      <c r="D8" s="3" t="s">
        <v>0</v>
      </c>
      <c r="E8" s="3" t="s">
        <v>71</v>
      </c>
      <c r="F8" s="3" t="s">
        <v>17</v>
      </c>
      <c r="G8" s="3" t="s">
        <v>19</v>
      </c>
      <c r="H8" s="3" t="s">
        <v>37</v>
      </c>
      <c r="I8" s="3" t="s">
        <v>1</v>
      </c>
      <c r="J8" s="3" t="s">
        <v>2</v>
      </c>
      <c r="K8" s="3" t="s">
        <v>18</v>
      </c>
      <c r="L8" s="3" t="s">
        <v>6</v>
      </c>
      <c r="M8" s="3" t="s">
        <v>3</v>
      </c>
      <c r="N8" s="3" t="s">
        <v>14</v>
      </c>
      <c r="O8" s="3" t="s">
        <v>15</v>
      </c>
      <c r="P8" s="3" t="s">
        <v>16</v>
      </c>
      <c r="Q8" s="3" t="s">
        <v>13</v>
      </c>
      <c r="R8" s="3" t="s">
        <v>22</v>
      </c>
      <c r="S8" s="10" t="s">
        <v>49</v>
      </c>
      <c r="T8" s="10"/>
      <c r="U8" s="10" t="s">
        <v>50</v>
      </c>
    </row>
    <row r="9" spans="1:21" x14ac:dyDescent="0.25">
      <c r="A9" s="16" t="s">
        <v>5</v>
      </c>
      <c r="B9" s="16" t="s">
        <v>70</v>
      </c>
      <c r="C9" s="16" t="s">
        <v>11</v>
      </c>
      <c r="D9" s="16" t="s">
        <v>39</v>
      </c>
      <c r="E9" s="19">
        <f>(73.64-53.68)/2</f>
        <v>9.98</v>
      </c>
      <c r="F9" s="7"/>
      <c r="G9" s="7"/>
      <c r="H9" s="12">
        <f>73.64-63.5</f>
        <v>10.14</v>
      </c>
      <c r="I9" s="21">
        <f t="shared" ref="I9:I10" si="0">H9-E9</f>
        <v>0.16000000000000014</v>
      </c>
      <c r="J9" s="22"/>
      <c r="K9" s="22"/>
      <c r="L9" s="16" t="s">
        <v>52</v>
      </c>
      <c r="M9" s="16" t="s">
        <v>29</v>
      </c>
      <c r="N9" s="2"/>
      <c r="O9" s="7"/>
      <c r="P9" s="7"/>
      <c r="Q9" s="12"/>
      <c r="R9" s="2"/>
      <c r="S9" s="16" t="s">
        <v>53</v>
      </c>
      <c r="T9" s="16"/>
      <c r="U9" s="16" t="s">
        <v>54</v>
      </c>
    </row>
    <row r="10" spans="1:21" x14ac:dyDescent="0.25">
      <c r="A10" s="16" t="s">
        <v>5</v>
      </c>
      <c r="B10" s="16" t="s">
        <v>70</v>
      </c>
      <c r="C10" s="16" t="s">
        <v>11</v>
      </c>
      <c r="D10" s="16" t="s">
        <v>40</v>
      </c>
      <c r="E10" s="19">
        <f>(19.39-13.82)/2</f>
        <v>2.7850000000000001</v>
      </c>
      <c r="F10" s="7"/>
      <c r="G10" s="7"/>
      <c r="H10" s="19">
        <v>2.85</v>
      </c>
      <c r="I10" s="21">
        <f t="shared" si="0"/>
        <v>6.4999999999999947E-2</v>
      </c>
      <c r="J10" s="22"/>
      <c r="K10" s="22"/>
      <c r="L10" s="16" t="s">
        <v>52</v>
      </c>
      <c r="M10" s="16" t="s">
        <v>29</v>
      </c>
      <c r="N10" s="2"/>
      <c r="O10" s="7"/>
      <c r="P10" s="7"/>
      <c r="Q10" s="12"/>
      <c r="R10" s="2"/>
      <c r="S10" s="16" t="s">
        <v>53</v>
      </c>
      <c r="T10" s="16"/>
      <c r="U10" s="16" t="s">
        <v>54</v>
      </c>
    </row>
    <row r="11" spans="1:21" x14ac:dyDescent="0.25">
      <c r="A11" s="16" t="s">
        <v>23</v>
      </c>
      <c r="B11" s="16" t="s">
        <v>70</v>
      </c>
      <c r="C11" s="16" t="s">
        <v>26</v>
      </c>
      <c r="D11" s="16" t="s">
        <v>24</v>
      </c>
      <c r="E11" s="12">
        <v>2.9</v>
      </c>
      <c r="F11" s="12">
        <v>2.8</v>
      </c>
      <c r="G11" s="12">
        <v>2.74</v>
      </c>
      <c r="H11" s="12">
        <v>2.71</v>
      </c>
      <c r="I11" s="21">
        <f t="shared" ref="I11:I18" si="1">H11-E11</f>
        <v>-0.18999999999999995</v>
      </c>
      <c r="J11" s="21">
        <f>H11-G11</f>
        <v>-3.0000000000000249E-2</v>
      </c>
      <c r="K11" s="21">
        <f>H11-F11</f>
        <v>-8.9999999999999858E-2</v>
      </c>
      <c r="L11" s="16" t="s">
        <v>52</v>
      </c>
      <c r="M11" s="16" t="s">
        <v>29</v>
      </c>
      <c r="N11" s="2"/>
      <c r="O11" s="2"/>
      <c r="P11" s="2"/>
      <c r="Q11" s="12"/>
      <c r="R11" s="2"/>
      <c r="S11" s="16" t="s">
        <v>55</v>
      </c>
      <c r="T11" s="16"/>
      <c r="U11" s="16" t="s">
        <v>57</v>
      </c>
    </row>
    <row r="12" spans="1:21" x14ac:dyDescent="0.25">
      <c r="A12" s="16" t="s">
        <v>23</v>
      </c>
      <c r="B12" s="16" t="s">
        <v>70</v>
      </c>
      <c r="C12" s="16" t="s">
        <v>26</v>
      </c>
      <c r="D12" s="16" t="s">
        <v>25</v>
      </c>
      <c r="E12" s="12">
        <v>9.8000000000000007</v>
      </c>
      <c r="F12" s="12">
        <v>9.8000000000000007</v>
      </c>
      <c r="G12" s="12">
        <v>10.25</v>
      </c>
      <c r="H12" s="12">
        <v>10.55</v>
      </c>
      <c r="I12" s="21">
        <f t="shared" si="1"/>
        <v>0.75</v>
      </c>
      <c r="J12" s="21">
        <f>H12-G12</f>
        <v>0.30000000000000071</v>
      </c>
      <c r="K12" s="21">
        <f>H12-F12</f>
        <v>0.75</v>
      </c>
      <c r="L12" s="16" t="s">
        <v>52</v>
      </c>
      <c r="M12" s="16" t="s">
        <v>29</v>
      </c>
      <c r="N12" s="2"/>
      <c r="O12" s="2"/>
      <c r="P12" s="2"/>
      <c r="Q12" s="12"/>
      <c r="R12" s="2"/>
      <c r="S12" s="16" t="s">
        <v>55</v>
      </c>
      <c r="T12" s="16"/>
      <c r="U12" s="16" t="s">
        <v>57</v>
      </c>
    </row>
    <row r="13" spans="1:21" x14ac:dyDescent="0.25">
      <c r="A13" s="16" t="s">
        <v>23</v>
      </c>
      <c r="B13" s="16" t="s">
        <v>70</v>
      </c>
      <c r="C13" s="16" t="s">
        <v>20</v>
      </c>
      <c r="D13" s="16" t="s">
        <v>30</v>
      </c>
      <c r="E13" s="20">
        <v>8.6E-3</v>
      </c>
      <c r="F13" s="20">
        <v>7.4000000000000003E-3</v>
      </c>
      <c r="G13" s="20">
        <v>8.6E-3</v>
      </c>
      <c r="H13" s="20">
        <v>9.4000000000000004E-3</v>
      </c>
      <c r="I13" s="21">
        <f t="shared" si="1"/>
        <v>8.0000000000000036E-4</v>
      </c>
      <c r="J13" s="21">
        <f>H13-G13</f>
        <v>8.0000000000000036E-4</v>
      </c>
      <c r="K13" s="21">
        <f>H13-F13</f>
        <v>2E-3</v>
      </c>
      <c r="L13" s="16" t="s">
        <v>7</v>
      </c>
      <c r="M13" s="16" t="s">
        <v>29</v>
      </c>
      <c r="N13" s="2"/>
      <c r="O13" s="2"/>
      <c r="P13" s="2"/>
      <c r="Q13" s="12" t="s">
        <v>76</v>
      </c>
      <c r="R13" s="2"/>
      <c r="S13" s="16" t="s">
        <v>56</v>
      </c>
      <c r="T13" s="16"/>
      <c r="U13" s="16" t="s">
        <v>57</v>
      </c>
    </row>
    <row r="14" spans="1:21" x14ac:dyDescent="0.25">
      <c r="A14" s="16" t="s">
        <v>23</v>
      </c>
      <c r="B14" s="16" t="s">
        <v>70</v>
      </c>
      <c r="C14" s="16" t="s">
        <v>20</v>
      </c>
      <c r="D14" s="16" t="s">
        <v>31</v>
      </c>
      <c r="E14" s="20">
        <v>2.5000000000000001E-2</v>
      </c>
      <c r="F14" s="20">
        <v>2.5000000000000001E-2</v>
      </c>
      <c r="G14" s="20">
        <v>2.3E-2</v>
      </c>
      <c r="H14" s="20">
        <v>2.1499999999999998E-2</v>
      </c>
      <c r="I14" s="21">
        <f t="shared" si="1"/>
        <v>-3.5000000000000031E-3</v>
      </c>
      <c r="J14" s="21">
        <f>H14-G14</f>
        <v>-1.5000000000000013E-3</v>
      </c>
      <c r="K14" s="21">
        <f>H14-F14</f>
        <v>-3.5000000000000031E-3</v>
      </c>
      <c r="L14" s="16" t="s">
        <v>7</v>
      </c>
      <c r="M14" s="16" t="s">
        <v>29</v>
      </c>
      <c r="N14" s="2"/>
      <c r="O14" s="2"/>
      <c r="P14" s="2"/>
      <c r="Q14" s="12"/>
      <c r="R14" s="2"/>
      <c r="S14" s="16" t="s">
        <v>56</v>
      </c>
      <c r="T14" s="16"/>
      <c r="U14" s="16" t="s">
        <v>57</v>
      </c>
    </row>
    <row r="15" spans="1:21" x14ac:dyDescent="0.25">
      <c r="A15" s="16" t="s">
        <v>8</v>
      </c>
      <c r="B15" s="16" t="s">
        <v>70</v>
      </c>
      <c r="C15" s="16" t="s">
        <v>12</v>
      </c>
      <c r="D15" s="16" t="s">
        <v>43</v>
      </c>
      <c r="E15" s="17">
        <v>21</v>
      </c>
      <c r="F15" s="7"/>
      <c r="G15" s="7"/>
      <c r="H15" s="18">
        <v>21</v>
      </c>
      <c r="I15" s="21">
        <f t="shared" si="1"/>
        <v>0</v>
      </c>
      <c r="J15" s="22"/>
      <c r="K15" s="22"/>
      <c r="L15" s="16" t="s">
        <v>52</v>
      </c>
      <c r="M15" s="16" t="s">
        <v>29</v>
      </c>
      <c r="N15" s="2"/>
      <c r="O15" s="7"/>
      <c r="P15" s="7"/>
      <c r="Q15" s="12" t="s">
        <v>74</v>
      </c>
      <c r="R15" s="6"/>
      <c r="S15" s="16" t="s">
        <v>58</v>
      </c>
      <c r="T15" s="16"/>
      <c r="U15" s="16" t="s">
        <v>51</v>
      </c>
    </row>
    <row r="16" spans="1:21" x14ac:dyDescent="0.25">
      <c r="A16" s="16" t="s">
        <v>8</v>
      </c>
      <c r="B16" s="16" t="s">
        <v>70</v>
      </c>
      <c r="C16" s="16" t="s">
        <v>12</v>
      </c>
      <c r="D16" s="16" t="s">
        <v>44</v>
      </c>
      <c r="E16" s="17">
        <v>0</v>
      </c>
      <c r="F16" s="7"/>
      <c r="G16" s="7"/>
      <c r="H16" s="18">
        <v>-1.0000000000000001E-5</v>
      </c>
      <c r="I16" s="21">
        <f t="shared" si="1"/>
        <v>-1.0000000000000001E-5</v>
      </c>
      <c r="J16" s="22"/>
      <c r="K16" s="22"/>
      <c r="L16" s="16" t="s">
        <v>52</v>
      </c>
      <c r="M16" s="16" t="s">
        <v>29</v>
      </c>
      <c r="N16" s="2"/>
      <c r="O16" s="7"/>
      <c r="P16" s="7"/>
      <c r="Q16" s="12"/>
      <c r="R16" s="2"/>
      <c r="S16" s="16" t="s">
        <v>58</v>
      </c>
      <c r="T16" s="16"/>
      <c r="U16" s="16" t="s">
        <v>51</v>
      </c>
    </row>
    <row r="17" spans="1:21" x14ac:dyDescent="0.25">
      <c r="A17" s="16" t="s">
        <v>8</v>
      </c>
      <c r="B17" s="16" t="s">
        <v>70</v>
      </c>
      <c r="C17" s="16" t="s">
        <v>20</v>
      </c>
      <c r="D17" s="16" t="s">
        <v>41</v>
      </c>
      <c r="E17" s="17">
        <v>286</v>
      </c>
      <c r="F17" s="7"/>
      <c r="G17" s="7"/>
      <c r="H17" s="17">
        <v>275</v>
      </c>
      <c r="I17" s="21">
        <f t="shared" si="1"/>
        <v>-11</v>
      </c>
      <c r="J17" s="22"/>
      <c r="K17" s="22"/>
      <c r="L17" s="16" t="s">
        <v>52</v>
      </c>
      <c r="M17" s="16" t="s">
        <v>29</v>
      </c>
      <c r="N17" s="2"/>
      <c r="O17" s="7"/>
      <c r="P17" s="7"/>
      <c r="Q17" s="12"/>
      <c r="R17" s="6"/>
      <c r="S17" s="16" t="s">
        <v>59</v>
      </c>
      <c r="T17" s="16"/>
      <c r="U17" s="16" t="s">
        <v>60</v>
      </c>
    </row>
    <row r="18" spans="1:21" x14ac:dyDescent="0.25">
      <c r="A18" s="16" t="s">
        <v>8</v>
      </c>
      <c r="B18" s="16" t="s">
        <v>70</v>
      </c>
      <c r="C18" s="16" t="s">
        <v>20</v>
      </c>
      <c r="D18" s="16" t="s">
        <v>42</v>
      </c>
      <c r="E18" s="17">
        <v>502</v>
      </c>
      <c r="F18" s="7"/>
      <c r="G18" s="7"/>
      <c r="H18" s="17">
        <v>510</v>
      </c>
      <c r="I18" s="21">
        <f t="shared" si="1"/>
        <v>8</v>
      </c>
      <c r="J18" s="22"/>
      <c r="K18" s="22"/>
      <c r="L18" s="16" t="s">
        <v>52</v>
      </c>
      <c r="M18" s="16" t="s">
        <v>29</v>
      </c>
      <c r="N18" s="2"/>
      <c r="O18" s="8"/>
      <c r="P18" s="8"/>
      <c r="Q18" s="12"/>
      <c r="R18" s="2"/>
      <c r="S18" s="16" t="s">
        <v>59</v>
      </c>
      <c r="T18" s="16"/>
      <c r="U18" s="16" t="s">
        <v>60</v>
      </c>
    </row>
    <row r="19" spans="1:21" x14ac:dyDescent="0.25">
      <c r="A19" s="16" t="s">
        <v>8</v>
      </c>
      <c r="B19" s="16" t="s">
        <v>70</v>
      </c>
      <c r="C19" s="16" t="s">
        <v>21</v>
      </c>
      <c r="D19" s="16" t="s">
        <v>47</v>
      </c>
      <c r="E19" s="12" t="s">
        <v>75</v>
      </c>
      <c r="F19" s="7"/>
      <c r="G19" s="7"/>
      <c r="H19" s="14" t="s">
        <v>72</v>
      </c>
      <c r="I19" s="11" t="str">
        <f t="shared" ref="I19:I25" si="2">H19</f>
        <v>yellow</v>
      </c>
      <c r="J19" s="7"/>
      <c r="K19" s="7"/>
      <c r="L19" s="16" t="s">
        <v>52</v>
      </c>
      <c r="M19" s="16" t="s">
        <v>29</v>
      </c>
      <c r="N19" s="2"/>
      <c r="O19" s="8"/>
      <c r="P19" s="8"/>
      <c r="Q19" s="12"/>
      <c r="R19" s="2"/>
      <c r="S19" s="16" t="s">
        <v>61</v>
      </c>
      <c r="T19" s="16"/>
      <c r="U19" s="16" t="s">
        <v>62</v>
      </c>
    </row>
    <row r="20" spans="1:21" x14ac:dyDescent="0.25">
      <c r="A20" s="16" t="s">
        <v>8</v>
      </c>
      <c r="B20" s="16" t="s">
        <v>70</v>
      </c>
      <c r="C20" s="16" t="s">
        <v>21</v>
      </c>
      <c r="D20" s="16" t="s">
        <v>48</v>
      </c>
      <c r="E20" s="12" t="s">
        <v>75</v>
      </c>
      <c r="F20" s="7"/>
      <c r="G20" s="7"/>
      <c r="H20" s="12" t="s">
        <v>73</v>
      </c>
      <c r="I20" s="11" t="str">
        <f t="shared" si="2"/>
        <v>green</v>
      </c>
      <c r="J20" s="7"/>
      <c r="K20" s="7"/>
      <c r="L20" s="16" t="s">
        <v>52</v>
      </c>
      <c r="M20" s="16" t="s">
        <v>29</v>
      </c>
      <c r="N20" s="2"/>
      <c r="O20" s="8"/>
      <c r="P20" s="8"/>
      <c r="Q20" s="12"/>
      <c r="R20" s="2"/>
      <c r="S20" s="16" t="s">
        <v>61</v>
      </c>
      <c r="T20" s="16"/>
      <c r="U20" s="16" t="s">
        <v>62</v>
      </c>
    </row>
    <row r="21" spans="1:21" x14ac:dyDescent="0.25">
      <c r="A21" s="16" t="s">
        <v>23</v>
      </c>
      <c r="B21" s="16" t="s">
        <v>70</v>
      </c>
      <c r="C21" s="16" t="s">
        <v>21</v>
      </c>
      <c r="D21" s="16" t="s">
        <v>32</v>
      </c>
      <c r="E21" s="12" t="s">
        <v>75</v>
      </c>
      <c r="F21" s="7"/>
      <c r="G21" s="7"/>
      <c r="H21" s="12" t="s">
        <v>73</v>
      </c>
      <c r="I21" s="11" t="str">
        <f t="shared" si="2"/>
        <v>green</v>
      </c>
      <c r="J21" s="7"/>
      <c r="K21" s="7"/>
      <c r="L21" s="16" t="s">
        <v>52</v>
      </c>
      <c r="M21" s="16" t="s">
        <v>29</v>
      </c>
      <c r="N21" s="2"/>
      <c r="O21" s="8"/>
      <c r="P21" s="8"/>
      <c r="Q21" s="12"/>
      <c r="R21" s="2"/>
      <c r="S21" s="16" t="s">
        <v>68</v>
      </c>
      <c r="T21" s="16"/>
      <c r="U21" s="16"/>
    </row>
    <row r="22" spans="1:21" x14ac:dyDescent="0.25">
      <c r="A22" s="16" t="s">
        <v>23</v>
      </c>
      <c r="B22" s="16" t="s">
        <v>70</v>
      </c>
      <c r="C22" s="16" t="s">
        <v>21</v>
      </c>
      <c r="D22" s="16" t="s">
        <v>45</v>
      </c>
      <c r="E22" s="12" t="s">
        <v>75</v>
      </c>
      <c r="F22" s="7"/>
      <c r="G22" s="7"/>
      <c r="H22" s="12" t="s">
        <v>73</v>
      </c>
      <c r="I22" s="11" t="str">
        <f t="shared" si="2"/>
        <v>green</v>
      </c>
      <c r="J22" s="7"/>
      <c r="K22" s="7"/>
      <c r="L22" s="16" t="s">
        <v>52</v>
      </c>
      <c r="M22" s="16" t="s">
        <v>29</v>
      </c>
      <c r="N22" s="2"/>
      <c r="O22" s="8"/>
      <c r="P22" s="8"/>
      <c r="Q22" s="12"/>
      <c r="R22" s="2"/>
      <c r="S22" s="16" t="s">
        <v>63</v>
      </c>
      <c r="T22" s="16"/>
      <c r="U22" s="16" t="s">
        <v>51</v>
      </c>
    </row>
    <row r="23" spans="1:21" x14ac:dyDescent="0.25">
      <c r="A23" s="16" t="s">
        <v>23</v>
      </c>
      <c r="B23" s="16" t="s">
        <v>70</v>
      </c>
      <c r="C23" s="16" t="s">
        <v>21</v>
      </c>
      <c r="D23" s="16" t="s">
        <v>46</v>
      </c>
      <c r="E23" s="13">
        <v>1</v>
      </c>
      <c r="F23" s="7"/>
      <c r="G23" s="7"/>
      <c r="H23" s="14" t="s">
        <v>72</v>
      </c>
      <c r="I23" s="11" t="str">
        <f t="shared" si="2"/>
        <v>yellow</v>
      </c>
      <c r="J23" s="7"/>
      <c r="K23" s="7"/>
      <c r="L23" s="16" t="s">
        <v>52</v>
      </c>
      <c r="M23" s="16" t="s">
        <v>29</v>
      </c>
      <c r="N23" s="2"/>
      <c r="O23" s="8"/>
      <c r="P23" s="8"/>
      <c r="Q23" s="12"/>
      <c r="R23" s="2"/>
      <c r="S23" s="16" t="s">
        <v>64</v>
      </c>
      <c r="T23" s="16"/>
      <c r="U23" s="16" t="s">
        <v>65</v>
      </c>
    </row>
    <row r="24" spans="1:21" x14ac:dyDescent="0.25">
      <c r="A24" s="16" t="s">
        <v>33</v>
      </c>
      <c r="B24" s="16" t="s">
        <v>70</v>
      </c>
      <c r="C24" s="16" t="s">
        <v>21</v>
      </c>
      <c r="D24" s="16" t="s">
        <v>34</v>
      </c>
      <c r="E24" s="12" t="s">
        <v>75</v>
      </c>
      <c r="F24" s="7"/>
      <c r="G24" s="7"/>
      <c r="H24" s="12" t="s">
        <v>73</v>
      </c>
      <c r="I24" s="11" t="str">
        <f t="shared" si="2"/>
        <v>green</v>
      </c>
      <c r="J24" s="7"/>
      <c r="K24" s="7"/>
      <c r="L24" s="16" t="s">
        <v>52</v>
      </c>
      <c r="M24" s="16" t="s">
        <v>29</v>
      </c>
      <c r="N24" s="2"/>
      <c r="O24" s="8"/>
      <c r="P24" s="8"/>
      <c r="Q24" s="12"/>
      <c r="R24" s="2"/>
      <c r="S24" s="16" t="s">
        <v>66</v>
      </c>
      <c r="T24" s="16"/>
      <c r="U24" s="16" t="s">
        <v>51</v>
      </c>
    </row>
    <row r="25" spans="1:21" x14ac:dyDescent="0.25">
      <c r="A25" s="16" t="s">
        <v>33</v>
      </c>
      <c r="B25" s="16" t="s">
        <v>70</v>
      </c>
      <c r="C25" s="16" t="s">
        <v>21</v>
      </c>
      <c r="D25" s="16" t="s">
        <v>35</v>
      </c>
      <c r="E25" s="12" t="s">
        <v>75</v>
      </c>
      <c r="F25" s="7"/>
      <c r="G25" s="7"/>
      <c r="H25" s="14" t="s">
        <v>72</v>
      </c>
      <c r="I25" s="11" t="str">
        <f t="shared" si="2"/>
        <v>yellow</v>
      </c>
      <c r="J25" s="7"/>
      <c r="K25" s="7"/>
      <c r="L25" s="16" t="s">
        <v>52</v>
      </c>
      <c r="M25" s="16" t="s">
        <v>29</v>
      </c>
      <c r="N25" s="2"/>
      <c r="O25" s="8"/>
      <c r="P25" s="8"/>
      <c r="Q25" s="12"/>
      <c r="R25" s="2"/>
      <c r="S25" s="16" t="s">
        <v>67</v>
      </c>
      <c r="T25" s="16"/>
      <c r="U25" s="16" t="s">
        <v>51</v>
      </c>
    </row>
    <row r="26" spans="1:21" x14ac:dyDescent="0.25">
      <c r="A26" s="16" t="s">
        <v>33</v>
      </c>
      <c r="B26" s="16" t="s">
        <v>70</v>
      </c>
      <c r="C26" s="16" t="s">
        <v>21</v>
      </c>
      <c r="D26" s="16" t="s">
        <v>36</v>
      </c>
      <c r="E26" s="12" t="s">
        <v>75</v>
      </c>
      <c r="F26" s="7"/>
      <c r="G26" s="7"/>
      <c r="H26" s="12" t="s">
        <v>73</v>
      </c>
      <c r="I26" s="11" t="s">
        <v>73</v>
      </c>
      <c r="J26" s="7"/>
      <c r="K26" s="7"/>
      <c r="L26" s="16" t="s">
        <v>52</v>
      </c>
      <c r="M26" s="16" t="s">
        <v>29</v>
      </c>
      <c r="N26" s="2"/>
      <c r="O26" s="8"/>
      <c r="P26" s="8"/>
      <c r="Q26" s="12"/>
      <c r="R26" s="2"/>
      <c r="S26" s="16" t="s">
        <v>67</v>
      </c>
      <c r="T26" s="16"/>
      <c r="U26" s="16" t="s">
        <v>51</v>
      </c>
    </row>
    <row r="28" spans="1:21" ht="13" x14ac:dyDescent="0.3">
      <c r="A28" s="23" t="s">
        <v>77</v>
      </c>
    </row>
    <row r="29" spans="1:21" x14ac:dyDescent="0.25">
      <c r="D29" s="15"/>
    </row>
  </sheetData>
  <autoFilter ref="A8:R26"/>
  <conditionalFormatting sqref="N16">
    <cfRule type="expression" dxfId="85" priority="850">
      <formula>H16=0</formula>
    </cfRule>
    <cfRule type="expression" dxfId="84" priority="851">
      <formula>I16&lt;=0</formula>
    </cfRule>
    <cfRule type="expression" dxfId="83" priority="852">
      <formula>I16&gt;=0</formula>
    </cfRule>
  </conditionalFormatting>
  <conditionalFormatting sqref="N19">
    <cfRule type="expression" dxfId="82" priority="80">
      <formula>I19="yellow"</formula>
    </cfRule>
    <cfRule type="expression" dxfId="81" priority="81">
      <formula>I19="Green"</formula>
    </cfRule>
    <cfRule type="expression" dxfId="80" priority="82">
      <formula>$H19="blank"</formula>
    </cfRule>
    <cfRule type="expression" dxfId="79" priority="83">
      <formula>I19="Red"</formula>
    </cfRule>
  </conditionalFormatting>
  <conditionalFormatting sqref="N9">
    <cfRule type="expression" dxfId="78" priority="267">
      <formula>H9="blank"</formula>
    </cfRule>
    <cfRule type="expression" dxfId="77" priority="268">
      <formula>I9&gt;=0</formula>
    </cfRule>
    <cfRule type="expression" dxfId="76" priority="269">
      <formula>I9&lt;0</formula>
    </cfRule>
  </conditionalFormatting>
  <conditionalFormatting sqref="N10">
    <cfRule type="expression" dxfId="75" priority="77">
      <formula>H10="blank"</formula>
    </cfRule>
    <cfRule type="expression" dxfId="74" priority="78">
      <formula>I10&gt;=0</formula>
    </cfRule>
    <cfRule type="expression" dxfId="73" priority="79">
      <formula>I10&lt;0</formula>
    </cfRule>
  </conditionalFormatting>
  <conditionalFormatting sqref="N11">
    <cfRule type="expression" dxfId="72" priority="74">
      <formula>I11="blank"</formula>
    </cfRule>
    <cfRule type="expression" dxfId="71" priority="75">
      <formula>I11&gt;=0</formula>
    </cfRule>
    <cfRule type="expression" dxfId="70" priority="76">
      <formula>I11&lt;0</formula>
    </cfRule>
  </conditionalFormatting>
  <conditionalFormatting sqref="O11">
    <cfRule type="expression" dxfId="69" priority="71">
      <formula>J11="blank"</formula>
    </cfRule>
    <cfRule type="expression" dxfId="68" priority="72">
      <formula>J11&gt;=0</formula>
    </cfRule>
    <cfRule type="expression" dxfId="67" priority="73">
      <formula>J11&lt;0</formula>
    </cfRule>
  </conditionalFormatting>
  <conditionalFormatting sqref="P11">
    <cfRule type="expression" dxfId="66" priority="68">
      <formula>K11="blank"</formula>
    </cfRule>
    <cfRule type="expression" dxfId="65" priority="69">
      <formula>K11&gt;=0</formula>
    </cfRule>
    <cfRule type="expression" dxfId="64" priority="70">
      <formula>K11&lt;0</formula>
    </cfRule>
  </conditionalFormatting>
  <conditionalFormatting sqref="N12">
    <cfRule type="expression" dxfId="63" priority="65">
      <formula>I12="blank"</formula>
    </cfRule>
    <cfRule type="expression" dxfId="62" priority="66">
      <formula>I12&gt;=0</formula>
    </cfRule>
    <cfRule type="expression" dxfId="61" priority="67">
      <formula>I12&lt;0</formula>
    </cfRule>
  </conditionalFormatting>
  <conditionalFormatting sqref="O12">
    <cfRule type="expression" dxfId="60" priority="62">
      <formula>J12="blank"</formula>
    </cfRule>
    <cfRule type="expression" dxfId="59" priority="63">
      <formula>J12&gt;=0</formula>
    </cfRule>
    <cfRule type="expression" dxfId="58" priority="64">
      <formula>J12&lt;0</formula>
    </cfRule>
  </conditionalFormatting>
  <conditionalFormatting sqref="P12">
    <cfRule type="expression" dxfId="57" priority="59">
      <formula>K12="blank"</formula>
    </cfRule>
    <cfRule type="expression" dxfId="56" priority="60">
      <formula>K12&gt;=0</formula>
    </cfRule>
    <cfRule type="expression" dxfId="55" priority="61">
      <formula>K12&lt;0</formula>
    </cfRule>
  </conditionalFormatting>
  <conditionalFormatting sqref="N13">
    <cfRule type="expression" dxfId="54" priority="90">
      <formula>I13="blank"</formula>
    </cfRule>
    <cfRule type="expression" dxfId="53" priority="91">
      <formula>I13&lt;=0</formula>
    </cfRule>
    <cfRule type="expression" dxfId="52" priority="92">
      <formula>I13&gt;0</formula>
    </cfRule>
  </conditionalFormatting>
  <conditionalFormatting sqref="O13">
    <cfRule type="expression" dxfId="51" priority="56">
      <formula>J13="blank"</formula>
    </cfRule>
    <cfRule type="expression" dxfId="50" priority="57">
      <formula>J13&lt;=0</formula>
    </cfRule>
    <cfRule type="expression" dxfId="49" priority="58">
      <formula>J13&gt;0</formula>
    </cfRule>
  </conditionalFormatting>
  <conditionalFormatting sqref="P13">
    <cfRule type="expression" dxfId="48" priority="53">
      <formula>K13="blank"</formula>
    </cfRule>
    <cfRule type="expression" dxfId="47" priority="54">
      <formula>K13&lt;=0</formula>
    </cfRule>
    <cfRule type="expression" dxfId="46" priority="55">
      <formula>K13&gt;0</formula>
    </cfRule>
  </conditionalFormatting>
  <conditionalFormatting sqref="N14">
    <cfRule type="expression" dxfId="45" priority="50">
      <formula>I14="blank"</formula>
    </cfRule>
    <cfRule type="expression" dxfId="44" priority="51">
      <formula>I14&lt;=0</formula>
    </cfRule>
    <cfRule type="expression" dxfId="43" priority="52">
      <formula>I14&gt;0</formula>
    </cfRule>
  </conditionalFormatting>
  <conditionalFormatting sqref="O14">
    <cfRule type="expression" dxfId="42" priority="47">
      <formula>J14="blank"</formula>
    </cfRule>
    <cfRule type="expression" dxfId="41" priority="48">
      <formula>J14&lt;=0</formula>
    </cfRule>
    <cfRule type="expression" dxfId="40" priority="49">
      <formula>J14&gt;0</formula>
    </cfRule>
  </conditionalFormatting>
  <conditionalFormatting sqref="P14">
    <cfRule type="expression" dxfId="39" priority="44">
      <formula>K14="blank"</formula>
    </cfRule>
    <cfRule type="expression" dxfId="38" priority="45">
      <formula>K14&lt;=0</formula>
    </cfRule>
    <cfRule type="expression" dxfId="37" priority="46">
      <formula>K14&gt;0</formula>
    </cfRule>
  </conditionalFormatting>
  <conditionalFormatting sqref="N15">
    <cfRule type="expression" dxfId="36" priority="38">
      <formula>I15="blank"</formula>
    </cfRule>
    <cfRule type="expression" dxfId="35" priority="39">
      <formula>I15&lt;=0</formula>
    </cfRule>
    <cfRule type="expression" dxfId="34" priority="40">
      <formula>I15&gt;0</formula>
    </cfRule>
  </conditionalFormatting>
  <conditionalFormatting sqref="N17">
    <cfRule type="expression" dxfId="33" priority="32">
      <formula>I17="blank"</formula>
    </cfRule>
    <cfRule type="expression" dxfId="32" priority="33">
      <formula>I17&gt;=0</formula>
    </cfRule>
    <cfRule type="expression" dxfId="31" priority="34">
      <formula>I17&lt;0</formula>
    </cfRule>
  </conditionalFormatting>
  <conditionalFormatting sqref="N18">
    <cfRule type="expression" dxfId="30" priority="29">
      <formula>I18="blank"</formula>
    </cfRule>
    <cfRule type="expression" dxfId="29" priority="30">
      <formula>I18&gt;=0</formula>
    </cfRule>
    <cfRule type="expression" dxfId="28" priority="31">
      <formula>I18&lt;0</formula>
    </cfRule>
  </conditionalFormatting>
  <conditionalFormatting sqref="N20">
    <cfRule type="expression" dxfId="27" priority="25">
      <formula>I20="yellow"</formula>
    </cfRule>
    <cfRule type="expression" dxfId="26" priority="26">
      <formula>I20="Green"</formula>
    </cfRule>
    <cfRule type="expression" dxfId="25" priority="27">
      <formula>$H20="blank"</formula>
    </cfRule>
    <cfRule type="expression" dxfId="24" priority="28">
      <formula>I20="Red"</formula>
    </cfRule>
  </conditionalFormatting>
  <conditionalFormatting sqref="N21">
    <cfRule type="expression" dxfId="23" priority="21">
      <formula>I21="yellow"</formula>
    </cfRule>
    <cfRule type="expression" dxfId="22" priority="22">
      <formula>I21="Green"</formula>
    </cfRule>
    <cfRule type="expression" dxfId="21" priority="23">
      <formula>$H21="blank"</formula>
    </cfRule>
    <cfRule type="expression" dxfId="20" priority="24">
      <formula>I21="Red"</formula>
    </cfRule>
  </conditionalFormatting>
  <conditionalFormatting sqref="N22">
    <cfRule type="expression" dxfId="19" priority="17">
      <formula>I22="yellow"</formula>
    </cfRule>
    <cfRule type="expression" dxfId="18" priority="18">
      <formula>I22="Green"</formula>
    </cfRule>
    <cfRule type="expression" dxfId="17" priority="19">
      <formula>$H22="blank"</formula>
    </cfRule>
    <cfRule type="expression" dxfId="16" priority="20">
      <formula>I22="Red"</formula>
    </cfRule>
  </conditionalFormatting>
  <conditionalFormatting sqref="N23">
    <cfRule type="expression" dxfId="15" priority="13">
      <formula>I23="yellow"</formula>
    </cfRule>
    <cfRule type="expression" dxfId="14" priority="14">
      <formula>I23="Green"</formula>
    </cfRule>
    <cfRule type="expression" dxfId="13" priority="15">
      <formula>$H23="blank"</formula>
    </cfRule>
    <cfRule type="expression" dxfId="12" priority="16">
      <formula>I23="Red"</formula>
    </cfRule>
  </conditionalFormatting>
  <conditionalFormatting sqref="N24">
    <cfRule type="expression" dxfId="11" priority="9">
      <formula>I24="yellow"</formula>
    </cfRule>
    <cfRule type="expression" dxfId="10" priority="10">
      <formula>I24="Green"</formula>
    </cfRule>
    <cfRule type="expression" dxfId="9" priority="11">
      <formula>$H24="blank"</formula>
    </cfRule>
    <cfRule type="expression" dxfId="8" priority="12">
      <formula>I24="Red"</formula>
    </cfRule>
  </conditionalFormatting>
  <conditionalFormatting sqref="N25">
    <cfRule type="expression" dxfId="7" priority="5">
      <formula>I25="yellow"</formula>
    </cfRule>
    <cfRule type="expression" dxfId="6" priority="6">
      <formula>I25="Green"</formula>
    </cfRule>
    <cfRule type="expression" dxfId="5" priority="7">
      <formula>$H25="blank"</formula>
    </cfRule>
    <cfRule type="expression" dxfId="4" priority="8">
      <formula>I25="Red"</formula>
    </cfRule>
  </conditionalFormatting>
  <conditionalFormatting sqref="N26">
    <cfRule type="expression" dxfId="3" priority="1">
      <formula>I26="yellow"</formula>
    </cfRule>
    <cfRule type="expression" dxfId="2" priority="2">
      <formula>I26="Green"</formula>
    </cfRule>
    <cfRule type="expression" dxfId="1" priority="3">
      <formula>$H26="blank"</formula>
    </cfRule>
    <cfRule type="expression" dxfId="0" priority="4">
      <formula>I26="Red"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MOE1 TaC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Sibilla Agnelli</dc:creator>
  <cp:lastModifiedBy>Hoffmann Carsten (ChP/MSD ChP/MOE1)</cp:lastModifiedBy>
  <dcterms:created xsi:type="dcterms:W3CDTF">2017-02-14T19:17:09Z</dcterms:created>
  <dcterms:modified xsi:type="dcterms:W3CDTF">2018-01-29T22:18:28Z</dcterms:modified>
</cp:coreProperties>
</file>