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\d\Meus documentos\DARF - Memoria de Cálculo\2015\"/>
    </mc:Choice>
  </mc:AlternateContent>
  <bookViews>
    <workbookView xWindow="480" yWindow="120" windowWidth="15195" windowHeight="11640"/>
  </bookViews>
  <sheets>
    <sheet name="Valor Bruto" sheetId="4" r:id="rId1"/>
    <sheet name="1ª Trimestre" sheetId="1" r:id="rId2"/>
    <sheet name="2ª Trimestre" sheetId="6" r:id="rId3"/>
    <sheet name="3ª Trimestre" sheetId="7" r:id="rId4"/>
    <sheet name="4ª Trimestre" sheetId="8" r:id="rId5"/>
    <sheet name="Resumo" sheetId="9" r:id="rId6"/>
  </sheets>
  <definedNames>
    <definedName name="_xlnm.Print_Area" localSheetId="5">Resumo!$A$1:$G$17</definedName>
  </definedNames>
  <calcPr calcId="152511"/>
</workbook>
</file>

<file path=xl/calcChain.xml><?xml version="1.0" encoding="utf-8"?>
<calcChain xmlns="http://schemas.openxmlformats.org/spreadsheetml/2006/main">
  <c r="G41" i="9" l="1"/>
  <c r="G40" i="9"/>
  <c r="G37" i="9"/>
  <c r="G36" i="9"/>
  <c r="G33" i="9"/>
  <c r="G30" i="9"/>
  <c r="C40" i="9"/>
  <c r="C41" i="9" s="1"/>
  <c r="C36" i="9"/>
  <c r="C37" i="9" s="1"/>
  <c r="C33" i="9"/>
  <c r="C30" i="9"/>
  <c r="G20" i="9"/>
  <c r="G21" i="9" s="1"/>
  <c r="G16" i="9"/>
  <c r="G17" i="9" s="1"/>
  <c r="G13" i="9"/>
  <c r="G10" i="9"/>
  <c r="C21" i="9"/>
  <c r="C20" i="9"/>
  <c r="C17" i="9"/>
  <c r="C16" i="9"/>
  <c r="C13" i="9"/>
  <c r="C10" i="9"/>
  <c r="G36" i="8"/>
  <c r="G35" i="8"/>
  <c r="G32" i="8"/>
  <c r="G31" i="8"/>
  <c r="G28" i="8"/>
  <c r="G25" i="8"/>
  <c r="C35" i="8"/>
  <c r="C36" i="8" s="1"/>
  <c r="C31" i="8"/>
  <c r="C32" i="8" s="1"/>
  <c r="C28" i="8"/>
  <c r="C25" i="8"/>
  <c r="G16" i="8"/>
  <c r="G17" i="8" s="1"/>
  <c r="G12" i="8"/>
  <c r="G13" i="8" s="1"/>
  <c r="G9" i="8"/>
  <c r="G6" i="8"/>
  <c r="C17" i="8"/>
  <c r="C16" i="8"/>
  <c r="C13" i="8"/>
  <c r="C12" i="8"/>
  <c r="C9" i="8"/>
  <c r="C6" i="8"/>
  <c r="G35" i="7"/>
  <c r="G36" i="7" s="1"/>
  <c r="G31" i="7"/>
  <c r="G32" i="7" s="1"/>
  <c r="G28" i="7"/>
  <c r="G25" i="7"/>
  <c r="C35" i="7"/>
  <c r="C36" i="7" s="1"/>
  <c r="C31" i="7"/>
  <c r="C32" i="7" s="1"/>
  <c r="C28" i="7"/>
  <c r="C25" i="7"/>
  <c r="G16" i="7"/>
  <c r="G17" i="7" s="1"/>
  <c r="G12" i="7"/>
  <c r="G13" i="7" s="1"/>
  <c r="G9" i="7"/>
  <c r="G6" i="7"/>
  <c r="C17" i="7"/>
  <c r="C16" i="7"/>
  <c r="C13" i="7"/>
  <c r="C12" i="7"/>
  <c r="C9" i="7"/>
  <c r="C6" i="7"/>
  <c r="C35" i="6"/>
  <c r="C36" i="6" s="1"/>
  <c r="C31" i="6"/>
  <c r="C32" i="6" s="1"/>
  <c r="C28" i="6"/>
  <c r="C25" i="6"/>
  <c r="G35" i="6"/>
  <c r="G36" i="6" s="1"/>
  <c r="G31" i="6"/>
  <c r="G32" i="6" s="1"/>
  <c r="G28" i="6"/>
  <c r="G25" i="6"/>
  <c r="G16" i="6"/>
  <c r="G17" i="6" s="1"/>
  <c r="G12" i="6"/>
  <c r="G13" i="6" s="1"/>
  <c r="G9" i="6"/>
  <c r="G6" i="6"/>
  <c r="C16" i="6"/>
  <c r="C17" i="6" s="1"/>
  <c r="C12" i="6"/>
  <c r="C13" i="6" s="1"/>
  <c r="C9" i="6"/>
  <c r="C6" i="6"/>
  <c r="G16" i="1"/>
  <c r="G17" i="1" s="1"/>
  <c r="G12" i="1"/>
  <c r="G13" i="1" s="1"/>
  <c r="G9" i="1"/>
  <c r="G6" i="1"/>
  <c r="C16" i="1"/>
  <c r="C17" i="1" s="1"/>
  <c r="C12" i="1"/>
  <c r="C13" i="1" s="1"/>
  <c r="C9" i="1"/>
  <c r="C6" i="1"/>
  <c r="G35" i="1"/>
  <c r="G36" i="1" s="1"/>
  <c r="G31" i="1"/>
  <c r="G32" i="1" s="1"/>
  <c r="G28" i="1"/>
  <c r="G25" i="1"/>
  <c r="C47" i="9" l="1"/>
  <c r="C23" i="8"/>
  <c r="B23" i="8"/>
  <c r="G4" i="8"/>
  <c r="F4" i="8"/>
  <c r="C4" i="8"/>
  <c r="B4" i="8"/>
  <c r="C23" i="7"/>
  <c r="B23" i="7"/>
  <c r="G4" i="7"/>
  <c r="F4" i="7"/>
  <c r="C4" i="7"/>
  <c r="B4" i="7"/>
  <c r="F23" i="6"/>
  <c r="F8" i="9" s="1"/>
  <c r="C23" i="6"/>
  <c r="B23" i="6"/>
  <c r="G4" i="6"/>
  <c r="F4" i="6"/>
  <c r="C4" i="6"/>
  <c r="B4" i="6"/>
  <c r="F23" i="1"/>
  <c r="C23" i="1"/>
  <c r="B23" i="1"/>
  <c r="G4" i="1"/>
  <c r="F4" i="1"/>
  <c r="C4" i="1"/>
  <c r="I30" i="4"/>
  <c r="G23" i="8" s="1"/>
  <c r="G28" i="9" s="1"/>
  <c r="I29" i="4"/>
  <c r="F23" i="8" s="1"/>
  <c r="G37" i="8" s="1"/>
  <c r="C37" i="8" s="1"/>
  <c r="I22" i="4"/>
  <c r="G23" i="7" s="1"/>
  <c r="C28" i="9" s="1"/>
  <c r="I21" i="4"/>
  <c r="F23" i="7" s="1"/>
  <c r="B28" i="9" s="1"/>
  <c r="I14" i="4"/>
  <c r="G23" i="6" s="1"/>
  <c r="G8" i="9" s="1"/>
  <c r="I13" i="4"/>
  <c r="I6" i="4"/>
  <c r="G23" i="1" s="1"/>
  <c r="C28" i="1" l="1"/>
  <c r="C25" i="1"/>
  <c r="F32" i="6"/>
  <c r="G37" i="6"/>
  <c r="C37" i="6" s="1"/>
  <c r="C8" i="9"/>
  <c r="C35" i="1"/>
  <c r="C36" i="1" s="1"/>
  <c r="C31" i="1"/>
  <c r="C32" i="1" s="1"/>
  <c r="B8" i="9"/>
  <c r="G22" i="9"/>
  <c r="F28" i="9"/>
  <c r="F7" i="7"/>
  <c r="F10" i="8"/>
  <c r="F29" i="6"/>
  <c r="F26" i="6"/>
  <c r="F26" i="8"/>
  <c r="F32" i="8"/>
  <c r="F10" i="7"/>
  <c r="F13" i="7"/>
  <c r="F17" i="7"/>
  <c r="F32" i="7"/>
  <c r="F29" i="7"/>
  <c r="G37" i="7"/>
  <c r="C37" i="7" s="1"/>
  <c r="F26" i="7"/>
  <c r="F29" i="8"/>
  <c r="F7" i="8"/>
  <c r="F17" i="8"/>
  <c r="F13" i="8"/>
  <c r="F36" i="8"/>
  <c r="F36" i="7"/>
  <c r="B21" i="8"/>
  <c r="F21" i="8"/>
  <c r="B32" i="8"/>
  <c r="F36" i="6" l="1"/>
  <c r="C42" i="9"/>
  <c r="C22" i="9"/>
  <c r="C46" i="9"/>
  <c r="B29" i="8"/>
  <c r="B26" i="8"/>
  <c r="F2" i="8"/>
  <c r="B2" i="8"/>
  <c r="F21" i="7"/>
  <c r="B21" i="7"/>
  <c r="F2" i="7"/>
  <c r="B2" i="7"/>
  <c r="F21" i="6"/>
  <c r="B21" i="6"/>
  <c r="F2" i="6"/>
  <c r="B2" i="6"/>
  <c r="B4" i="1"/>
  <c r="F21" i="1"/>
  <c r="B21" i="1"/>
  <c r="F2" i="1"/>
  <c r="B2" i="1"/>
  <c r="I5" i="4"/>
  <c r="G42" i="9" l="1"/>
  <c r="B36" i="8"/>
  <c r="F34" i="9"/>
  <c r="B17" i="8"/>
  <c r="B13" i="8"/>
  <c r="B10" i="8"/>
  <c r="B7" i="8"/>
  <c r="B32" i="7"/>
  <c r="B29" i="7"/>
  <c r="B26" i="7"/>
  <c r="B17" i="7"/>
  <c r="B13" i="7"/>
  <c r="B10" i="7"/>
  <c r="B7" i="7"/>
  <c r="B32" i="6"/>
  <c r="B26" i="6"/>
  <c r="B29" i="6"/>
  <c r="B17" i="6"/>
  <c r="B13" i="6"/>
  <c r="B10" i="6"/>
  <c r="B7" i="6"/>
  <c r="F17" i="6"/>
  <c r="F13" i="6"/>
  <c r="F10" i="6"/>
  <c r="F7" i="6"/>
  <c r="F32" i="1"/>
  <c r="F29" i="1"/>
  <c r="F26" i="1"/>
  <c r="B32" i="1"/>
  <c r="B29" i="1"/>
  <c r="B26" i="1"/>
  <c r="F17" i="1"/>
  <c r="F10" i="1"/>
  <c r="F13" i="1"/>
  <c r="F7" i="1"/>
  <c r="B13" i="1"/>
  <c r="B10" i="1"/>
  <c r="B7" i="1"/>
  <c r="B17" i="1"/>
  <c r="F37" i="9" l="1"/>
  <c r="F31" i="9"/>
  <c r="G37" i="1"/>
  <c r="C37" i="1" s="1"/>
  <c r="B36" i="1" s="1"/>
  <c r="B37" i="9"/>
  <c r="B34" i="9"/>
  <c r="B31" i="9"/>
  <c r="F17" i="9"/>
  <c r="F14" i="9"/>
  <c r="F11" i="9"/>
  <c r="B17" i="9"/>
  <c r="B14" i="9"/>
  <c r="B11" i="9"/>
  <c r="B36" i="7"/>
  <c r="B36" i="6"/>
  <c r="C49" i="9" l="1"/>
  <c r="F41" i="9"/>
  <c r="C48" i="9"/>
  <c r="C50" i="9"/>
  <c r="F36" i="1"/>
  <c r="C52" i="9"/>
  <c r="F21" i="9" l="1"/>
  <c r="B41" i="9"/>
  <c r="B21" i="9"/>
  <c r="C51" i="9"/>
  <c r="C53" i="9" s="1"/>
</calcChain>
</file>

<file path=xl/sharedStrings.xml><?xml version="1.0" encoding="utf-8"?>
<sst xmlns="http://schemas.openxmlformats.org/spreadsheetml/2006/main" count="187" uniqueCount="33">
  <si>
    <t>CSLL</t>
  </si>
  <si>
    <t>IMPOSTO DE RENDA</t>
  </si>
  <si>
    <t>Adicional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</si>
  <si>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</si>
  <si>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</si>
  <si>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</si>
  <si>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</si>
  <si>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</si>
  <si>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</si>
  <si>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</si>
  <si>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</si>
  <si>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</si>
  <si>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</si>
  <si>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</si>
  <si>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</si>
  <si>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1° TRIMESTRE</t>
  </si>
  <si>
    <t>2° TRIMESTRE</t>
  </si>
  <si>
    <t>3° TRIMESTRE</t>
  </si>
  <si>
    <t>4° TRIMESTRE</t>
  </si>
  <si>
    <t>RECEITA BRUTA</t>
  </si>
  <si>
    <t>CSSL</t>
  </si>
  <si>
    <t>ADICIONAL</t>
  </si>
  <si>
    <t>RECEITA</t>
  </si>
  <si>
    <t>PIS</t>
  </si>
  <si>
    <t>COFINS</t>
  </si>
  <si>
    <t>TOTAL IMPOSTOS</t>
  </si>
  <si>
    <t>AUTOMOTOPEÇAS ALINE LTDA</t>
  </si>
  <si>
    <t>CNPJ 01.600.564/0001-28   INSC.ESTADUAL 27.093.287-9</t>
  </si>
  <si>
    <t>SÃO DOMINGOS/SE</t>
  </si>
  <si>
    <t>DESCONTOS</t>
  </si>
  <si>
    <t>RECEITAS</t>
  </si>
  <si>
    <t>TOTAL</t>
  </si>
  <si>
    <t>DESCONTADO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</si>
</sst>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R$ &quot;* #,##0.00_);_(&quot;R$ &quot;* \(#,##0.00\);_(&quot;R$ 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7" xfId="0" applyFont="1" applyFill="1" applyBorder="1" applyAlignment="1">
      <alignment horizontal="center"/>
    </xf>
    <xf numFmtId="164" fontId="2" fillId="2" borderId="0" xfId="1" applyFont="1" applyFill="1" applyBorder="1" applyProtection="1"/>
    <xf numFmtId="164" fontId="2" fillId="2" borderId="0" xfId="0" applyNumberFormat="1" applyFont="1" applyFill="1" applyBorder="1"/>
    <xf numFmtId="9" fontId="0" fillId="0" borderId="6" xfId="0" applyNumberFormat="1" applyBorder="1"/>
    <xf numFmtId="164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/>
    <xf numFmtId="164" fontId="4" fillId="0" borderId="0" xfId="0" applyNumberFormat="1" applyFont="1"/>
    <xf numFmtId="164" fontId="0" fillId="0" borderId="5" xfId="1" applyFont="1" applyBorder="1" applyProtection="1">
      <protection locked="0"/>
    </xf>
    <xf numFmtId="164" fontId="0" fillId="0" borderId="6" xfId="1" applyFont="1" applyBorder="1"/>
    <xf numFmtId="43" fontId="0" fillId="0" borderId="5" xfId="0" applyNumberFormat="1" applyBorder="1"/>
    <xf numFmtId="43" fontId="0" fillId="0" borderId="0" xfId="0" applyNumberFormat="1" applyBorder="1"/>
    <xf numFmtId="0" fontId="5" fillId="0" borderId="0" xfId="0" applyFont="1"/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5" fillId="0" borderId="0" xfId="1" applyFont="1"/>
    <xf numFmtId="164" fontId="6" fillId="3" borderId="0" xfId="1" applyFont="1" applyFill="1" applyBorder="1" applyAlignment="1">
      <alignment horizontal="center" vertical="center"/>
    </xf>
    <xf numFmtId="164" fontId="6" fillId="3" borderId="0" xfId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3" fontId="5" fillId="0" borderId="0" xfId="0" applyNumberFormat="1" applyFont="1"/>
    <xf numFmtId="164" fontId="6" fillId="4" borderId="12" xfId="1" applyFont="1" applyFill="1" applyBorder="1" applyAlignment="1">
      <alignment horizontal="center"/>
    </xf>
    <xf numFmtId="164" fontId="6" fillId="4" borderId="12" xfId="1" applyFont="1" applyFill="1" applyBorder="1" applyAlignment="1" applyProtection="1">
      <alignment horizontal="center"/>
      <protection locked="0"/>
    </xf>
    <xf numFmtId="164" fontId="6" fillId="4" borderId="12" xfId="1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/>
    <xf numFmtId="0" fontId="2" fillId="0" borderId="17" xfId="0" applyFont="1" applyBorder="1"/>
    <xf numFmtId="0" fontId="2" fillId="0" borderId="7" xfId="0" applyFont="1" applyFill="1" applyBorder="1"/>
    <xf numFmtId="0" fontId="2" fillId="0" borderId="7" xfId="0" applyFont="1" applyBorder="1"/>
    <xf numFmtId="0" fontId="2" fillId="0" borderId="0" xfId="0" applyFont="1" applyFill="1" applyBorder="1"/>
    <xf numFmtId="9" fontId="0" fillId="0" borderId="6" xfId="2" applyFont="1" applyBorder="1"/>
    <xf numFmtId="10" fontId="0" fillId="0" borderId="6" xfId="2" applyNumberFormat="1" applyFont="1" applyBorder="1"/>
    <xf numFmtId="43" fontId="2" fillId="4" borderId="0" xfId="0" applyNumberFormat="1" applyFont="1" applyFill="1" applyBorder="1"/>
    <xf numFmtId="0" fontId="0" fillId="4" borderId="0" xfId="0" applyFill="1" applyBorder="1"/>
    <xf numFmtId="43" fontId="8" fillId="0" borderId="5" xfId="0" applyNumberFormat="1" applyFont="1" applyFill="1" applyBorder="1" applyAlignment="1">
      <alignment horizontal="center"/>
    </xf>
    <xf numFmtId="164" fontId="2" fillId="0" borderId="0" xfId="1" applyFont="1" applyFill="1" applyBorder="1" applyProtection="1"/>
    <xf numFmtId="0" fontId="0" fillId="0" borderId="12" xfId="0" applyBorder="1"/>
    <xf numFmtId="9" fontId="8" fillId="0" borderId="6" xfId="0" applyNumberFormat="1" applyFont="1" applyBorder="1"/>
    <xf numFmtId="0" fontId="2" fillId="0" borderId="20" xfId="0" applyFont="1" applyFill="1" applyBorder="1"/>
    <xf numFmtId="164" fontId="2" fillId="4" borderId="16" xfId="1" applyFont="1" applyFill="1" applyBorder="1"/>
    <xf numFmtId="164" fontId="2" fillId="4" borderId="21" xfId="1" applyFont="1" applyFill="1" applyBorder="1"/>
    <xf numFmtId="164" fontId="2" fillId="4" borderId="18" xfId="1" applyFont="1" applyFill="1" applyBorder="1"/>
    <xf numFmtId="164" fontId="2" fillId="4" borderId="19" xfId="1" applyFont="1" applyFill="1" applyBorder="1"/>
    <xf numFmtId="164" fontId="2" fillId="4" borderId="10" xfId="1" applyFont="1" applyFill="1" applyBorder="1"/>
    <xf numFmtId="164" fontId="2" fillId="2" borderId="5" xfId="1" applyFont="1" applyFill="1" applyBorder="1" applyProtection="1"/>
    <xf numFmtId="164" fontId="9" fillId="4" borderId="5" xfId="1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64" fontId="6" fillId="0" borderId="0" xfId="1" applyFont="1" applyAlignment="1"/>
    <xf numFmtId="164" fontId="8" fillId="4" borderId="5" xfId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zoomScale="80" zoomScaleNormal="80" workbookViewId="0"/>
  </sheetViews>
  <sheetFormatPr defaultRowHeight="15" x14ac:dyDescent="0.2"/>
  <cols>
    <col min="1" max="1" width="9.140625" style="22"/>
    <col min="2" max="2" width="19.42578125" style="22" bestFit="1" customWidth="1"/>
    <col min="3" max="3" width="25.5703125" style="22" bestFit="1" customWidth="1"/>
    <col min="4" max="4" width="5.7109375" style="22" customWidth="1"/>
    <col min="5" max="5" width="25.5703125" style="22" bestFit="1" customWidth="1"/>
    <col min="6" max="6" width="5.7109375" style="22" customWidth="1"/>
    <col min="7" max="7" width="25.5703125" style="22" bestFit="1" customWidth="1"/>
    <col min="8" max="8" width="5.7109375" style="22" customWidth="1"/>
    <col min="9" max="9" width="25.5703125" style="22" bestFit="1" customWidth="1"/>
    <col min="10" max="16384" width="9.140625" style="22"/>
  </cols>
  <sheetData>
    <row r="1" spans="2:9" ht="15.75" thickBot="1" x14ac:dyDescent="0.25"/>
    <row r="2" spans="2:9" ht="15.75" x14ac:dyDescent="0.25">
      <c r="C2" s="23" t="s">
        <v>3</v>
      </c>
      <c r="D2" s="24"/>
      <c r="E2" s="25" t="s">
        <v>4</v>
      </c>
      <c r="F2" s="26"/>
      <c r="G2" s="25" t="s">
        <v>5</v>
      </c>
      <c r="H2" s="26"/>
      <c r="I2" s="25" t="s">
        <v>15</v>
      </c>
    </row>
    <row r="3" spans="2:9" ht="15.75" x14ac:dyDescent="0.25">
      <c r="C3" s="27" t="s">
        <v>30</v>
      </c>
      <c r="D3" s="24"/>
      <c r="E3" s="27" t="s">
        <v>30</v>
      </c>
      <c r="F3" s="26"/>
      <c r="G3" s="27" t="s">
        <v>30</v>
      </c>
      <c r="H3" s="26"/>
      <c r="I3" s="27" t="s">
        <v>30</v>
      </c>
    </row>
    <row r="4" spans="2:9" ht="15.75" x14ac:dyDescent="0.25">
      <c r="C4" s="24"/>
      <c r="D4" s="28"/>
      <c r="E4" s="26"/>
      <c r="F4" s="29"/>
      <c r="G4" s="26"/>
      <c r="H4" s="29"/>
      <c r="I4" s="26"/>
    </row>
    <row r="5" spans="2:9" s="30" customFormat="1" ht="15.75" x14ac:dyDescent="0.25">
      <c r="B5" s="71" t="s">
        <v>31</v>
      </c>
      <c r="C5" s="40">
        <v>344657.59</v>
      </c>
      <c r="D5" s="31"/>
      <c r="E5" s="39">
        <v>362159.43</v>
      </c>
      <c r="F5" s="32"/>
      <c r="G5" s="39">
        <v>251038.07</v>
      </c>
      <c r="H5" s="32"/>
      <c r="I5" s="38">
        <f>C5+E5+G5</f>
        <v>957855.09000000008</v>
      </c>
    </row>
    <row r="6" spans="2:9" s="30" customFormat="1" ht="15.75" x14ac:dyDescent="0.25">
      <c r="B6" s="71" t="s">
        <v>32</v>
      </c>
      <c r="C6" s="40">
        <v>329965.78999999998</v>
      </c>
      <c r="D6" s="31"/>
      <c r="E6" s="39">
        <v>350744.43</v>
      </c>
      <c r="F6" s="32"/>
      <c r="G6" s="39">
        <v>239929.32</v>
      </c>
      <c r="H6" s="32"/>
      <c r="I6" s="38">
        <f>C6+E6+G6</f>
        <v>920639.54</v>
      </c>
    </row>
    <row r="7" spans="2:9" ht="16.5" thickBot="1" x14ac:dyDescent="0.3">
      <c r="C7" s="33"/>
      <c r="D7" s="24"/>
      <c r="E7" s="34"/>
      <c r="F7" s="26"/>
      <c r="G7" s="34"/>
      <c r="H7" s="26"/>
      <c r="I7" s="34"/>
    </row>
    <row r="8" spans="2:9" x14ac:dyDescent="0.2">
      <c r="C8" s="35"/>
      <c r="D8" s="35"/>
      <c r="E8" s="35"/>
      <c r="F8" s="35"/>
      <c r="G8" s="35"/>
      <c r="H8" s="35"/>
      <c r="I8" s="35"/>
    </row>
    <row r="9" spans="2:9" ht="15.75" thickBot="1" x14ac:dyDescent="0.25">
      <c r="C9" s="35"/>
      <c r="D9" s="35"/>
      <c r="E9" s="35"/>
      <c r="F9" s="35"/>
      <c r="G9" s="35"/>
      <c r="H9" s="35"/>
      <c r="I9" s="35"/>
    </row>
    <row r="10" spans="2:9" ht="15.75" x14ac:dyDescent="0.25">
      <c r="C10" s="25" t="s">
        <v>6</v>
      </c>
      <c r="D10" s="35"/>
      <c r="E10" s="25" t="s">
        <v>7</v>
      </c>
      <c r="F10" s="35"/>
      <c r="G10" s="25" t="s">
        <v>8</v>
      </c>
      <c r="H10" s="35"/>
      <c r="I10" s="25" t="s">
        <v>16</v>
      </c>
    </row>
    <row r="11" spans="2:9" ht="15.75" x14ac:dyDescent="0.25">
      <c r="C11" s="27" t="s">
        <v>30</v>
      </c>
      <c r="D11" s="24"/>
      <c r="E11" s="27" t="s">
        <v>30</v>
      </c>
      <c r="F11" s="26"/>
      <c r="G11" s="27" t="s">
        <v>30</v>
      </c>
      <c r="H11" s="26"/>
      <c r="I11" s="27" t="s">
        <v>30</v>
      </c>
    </row>
    <row r="12" spans="2:9" ht="15.75" x14ac:dyDescent="0.25">
      <c r="C12" s="26"/>
      <c r="D12" s="35"/>
      <c r="E12" s="26"/>
      <c r="F12" s="35"/>
      <c r="G12" s="26"/>
      <c r="H12" s="35"/>
      <c r="I12" s="26"/>
    </row>
    <row r="13" spans="2:9" s="30" customFormat="1" ht="15.75" x14ac:dyDescent="0.25">
      <c r="B13" s="71" t="s">
        <v>31</v>
      </c>
      <c r="C13" s="39">
        <v>268684.13</v>
      </c>
      <c r="D13" s="36"/>
      <c r="E13" s="39">
        <v>177870.35</v>
      </c>
      <c r="F13" s="36"/>
      <c r="G13" s="39">
        <v>122821.36</v>
      </c>
      <c r="H13" s="36"/>
      <c r="I13" s="38">
        <f>C13+E13+G13</f>
        <v>569375.84</v>
      </c>
    </row>
    <row r="14" spans="2:9" s="30" customFormat="1" ht="15.75" x14ac:dyDescent="0.25">
      <c r="B14" s="71" t="s">
        <v>32</v>
      </c>
      <c r="C14" s="39">
        <v>259953.73</v>
      </c>
      <c r="D14" s="36"/>
      <c r="E14" s="39">
        <v>173263.65</v>
      </c>
      <c r="F14" s="36"/>
      <c r="G14" s="39">
        <v>119859.31</v>
      </c>
      <c r="H14" s="36"/>
      <c r="I14" s="38">
        <f>C14+E14+G14</f>
        <v>553076.68999999994</v>
      </c>
    </row>
    <row r="15" spans="2:9" ht="16.5" thickBot="1" x14ac:dyDescent="0.3">
      <c r="C15" s="34"/>
      <c r="D15" s="35"/>
      <c r="E15" s="34"/>
      <c r="F15" s="35"/>
      <c r="G15" s="34"/>
      <c r="H15" s="35"/>
      <c r="I15" s="34"/>
    </row>
    <row r="16" spans="2:9" x14ac:dyDescent="0.2">
      <c r="C16" s="35"/>
      <c r="D16" s="35"/>
      <c r="E16" s="35"/>
      <c r="F16" s="35"/>
      <c r="G16" s="35"/>
      <c r="H16" s="35"/>
      <c r="I16" s="35"/>
    </row>
    <row r="17" spans="2:9" ht="15.75" thickBot="1" x14ac:dyDescent="0.25">
      <c r="C17" s="35"/>
      <c r="D17" s="35"/>
      <c r="E17" s="35"/>
      <c r="F17" s="35"/>
      <c r="G17" s="35"/>
      <c r="H17" s="35"/>
      <c r="I17" s="35"/>
    </row>
    <row r="18" spans="2:9" ht="15.75" x14ac:dyDescent="0.25">
      <c r="C18" s="25" t="s">
        <v>9</v>
      </c>
      <c r="D18" s="35"/>
      <c r="E18" s="25" t="s">
        <v>10</v>
      </c>
      <c r="F18" s="35"/>
      <c r="G18" s="25" t="s">
        <v>11</v>
      </c>
      <c r="H18" s="35"/>
      <c r="I18" s="25" t="s">
        <v>17</v>
      </c>
    </row>
    <row r="19" spans="2:9" ht="15.75" x14ac:dyDescent="0.25">
      <c r="C19" s="27" t="s">
        <v>30</v>
      </c>
      <c r="D19" s="24"/>
      <c r="E19" s="27" t="s">
        <v>30</v>
      </c>
      <c r="F19" s="26"/>
      <c r="G19" s="27" t="s">
        <v>30</v>
      </c>
      <c r="H19" s="26"/>
      <c r="I19" s="27" t="s">
        <v>30</v>
      </c>
    </row>
    <row r="20" spans="2:9" ht="15.75" x14ac:dyDescent="0.25">
      <c r="C20" s="24"/>
      <c r="D20" s="35"/>
      <c r="E20" s="24"/>
      <c r="F20" s="35"/>
      <c r="G20" s="24"/>
      <c r="H20" s="35"/>
      <c r="I20" s="26"/>
    </row>
    <row r="21" spans="2:9" s="30" customFormat="1" ht="15.75" x14ac:dyDescent="0.25">
      <c r="B21" s="71" t="s">
        <v>31</v>
      </c>
      <c r="C21" s="40">
        <v>147271.22</v>
      </c>
      <c r="D21" s="36"/>
      <c r="E21" s="40"/>
      <c r="F21" s="36"/>
      <c r="G21" s="40"/>
      <c r="H21" s="36"/>
      <c r="I21" s="38">
        <f>C21+E21+G21</f>
        <v>147271.22</v>
      </c>
    </row>
    <row r="22" spans="2:9" s="30" customFormat="1" ht="15.75" x14ac:dyDescent="0.25">
      <c r="B22" s="71" t="s">
        <v>32</v>
      </c>
      <c r="C22" s="40">
        <v>136849.72</v>
      </c>
      <c r="D22" s="36"/>
      <c r="E22" s="40"/>
      <c r="F22" s="36"/>
      <c r="G22" s="40"/>
      <c r="H22" s="36"/>
      <c r="I22" s="38">
        <f>C22+E22+G22</f>
        <v>136849.72</v>
      </c>
    </row>
    <row r="23" spans="2:9" ht="16.5" thickBot="1" x14ac:dyDescent="0.3">
      <c r="C23" s="33"/>
      <c r="D23" s="35"/>
      <c r="E23" s="33"/>
      <c r="F23" s="35"/>
      <c r="G23" s="33"/>
      <c r="H23" s="35"/>
      <c r="I23" s="34"/>
    </row>
    <row r="24" spans="2:9" x14ac:dyDescent="0.2">
      <c r="C24" s="35"/>
      <c r="D24" s="35"/>
      <c r="E24" s="35"/>
      <c r="F24" s="35"/>
      <c r="G24" s="35"/>
      <c r="H24" s="35"/>
      <c r="I24" s="35"/>
    </row>
    <row r="25" spans="2:9" ht="15.75" thickBot="1" x14ac:dyDescent="0.25">
      <c r="C25" s="35"/>
      <c r="D25" s="35"/>
      <c r="E25" s="35"/>
      <c r="F25" s="35"/>
      <c r="G25" s="35"/>
      <c r="H25" s="35"/>
      <c r="I25" s="35"/>
    </row>
    <row r="26" spans="2:9" ht="15.75" x14ac:dyDescent="0.25">
      <c r="C26" s="25" t="s">
        <v>12</v>
      </c>
      <c r="D26" s="35"/>
      <c r="E26" s="25" t="s">
        <v>13</v>
      </c>
      <c r="F26" s="35"/>
      <c r="G26" s="25" t="s">
        <v>14</v>
      </c>
      <c r="H26" s="35"/>
      <c r="I26" s="25" t="s">
        <v>18</v>
      </c>
    </row>
    <row r="27" spans="2:9" ht="15.75" x14ac:dyDescent="0.25">
      <c r="C27" s="27" t="s">
        <v>30</v>
      </c>
      <c r="D27" s="24"/>
      <c r="E27" s="27" t="s">
        <v>30</v>
      </c>
      <c r="F27" s="26"/>
      <c r="G27" s="27" t="s">
        <v>30</v>
      </c>
      <c r="H27" s="26"/>
      <c r="I27" s="27" t="s">
        <v>30</v>
      </c>
    </row>
    <row r="28" spans="2:9" ht="15.75" x14ac:dyDescent="0.25">
      <c r="C28" s="24"/>
      <c r="E28" s="24"/>
      <c r="G28" s="24"/>
      <c r="I28" s="26"/>
    </row>
    <row r="29" spans="2:9" s="30" customFormat="1" ht="15.75" x14ac:dyDescent="0.25">
      <c r="B29" s="71" t="s">
        <v>31</v>
      </c>
      <c r="C29" s="40"/>
      <c r="E29" s="40"/>
      <c r="G29" s="40"/>
      <c r="I29" s="38">
        <f>C29+E29+G29</f>
        <v>0</v>
      </c>
    </row>
    <row r="30" spans="2:9" s="30" customFormat="1" ht="15.75" x14ac:dyDescent="0.25">
      <c r="B30" s="71" t="s">
        <v>32</v>
      </c>
      <c r="C30" s="40"/>
      <c r="E30" s="40"/>
      <c r="G30" s="40"/>
      <c r="I30" s="38">
        <f>C30+E30+G30</f>
        <v>0</v>
      </c>
    </row>
    <row r="31" spans="2:9" ht="16.5" thickBot="1" x14ac:dyDescent="0.3">
      <c r="C31" s="33"/>
      <c r="E31" s="33"/>
      <c r="G31" s="33"/>
      <c r="I31" s="34"/>
    </row>
    <row r="34" spans="7:9" x14ac:dyDescent="0.2">
      <c r="G34" s="37"/>
      <c r="I34" s="37"/>
    </row>
    <row r="35" spans="7:9" x14ac:dyDescent="0.2">
      <c r="G35" s="37"/>
      <c r="I35" s="37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19.85546875" bestFit="1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2" t="str">
        <f>'Valor Bruto'!C2</f>
        <v>JANEIRO</v>
      </c>
      <c r="C2" s="3"/>
      <c r="D2" s="4"/>
      <c r="F2" s="2" t="str">
        <f>'Valor Bruto'!E2</f>
        <v>FEVEREIRO</v>
      </c>
      <c r="G2" s="3"/>
      <c r="H2" s="4"/>
    </row>
    <row r="3" spans="2:8" x14ac:dyDescent="0.2">
      <c r="B3" s="8" t="s">
        <v>22</v>
      </c>
      <c r="C3" s="8" t="s">
        <v>32</v>
      </c>
      <c r="D3" s="7"/>
      <c r="F3" s="8" t="s">
        <v>22</v>
      </c>
      <c r="G3" s="8" t="s">
        <v>32</v>
      </c>
      <c r="H3" s="7"/>
    </row>
    <row r="4" spans="2:8" x14ac:dyDescent="0.2">
      <c r="B4" s="60">
        <f>'Valor Bruto'!C5</f>
        <v>344657.59</v>
      </c>
      <c r="C4" s="60">
        <f>'Valor Bruto'!C6</f>
        <v>329965.78999999998</v>
      </c>
      <c r="D4" s="7"/>
      <c r="F4" s="60">
        <f>'Valor Bruto'!E5</f>
        <v>362159.43</v>
      </c>
      <c r="G4" s="60">
        <f>'Valor Bruto'!E6</f>
        <v>350744.43</v>
      </c>
      <c r="H4" s="7"/>
    </row>
    <row r="5" spans="2:8" x14ac:dyDescent="0.2">
      <c r="B5" s="5"/>
      <c r="C5" s="6"/>
      <c r="D5" s="7"/>
      <c r="F5" s="5"/>
      <c r="G5" s="6"/>
      <c r="H5" s="7"/>
    </row>
    <row r="6" spans="2:8" x14ac:dyDescent="0.2">
      <c r="B6" s="8" t="s">
        <v>23</v>
      </c>
      <c r="C6" s="48">
        <f>C4*D6</f>
        <v>2144.7776349999999</v>
      </c>
      <c r="D6" s="47">
        <v>6.4999999999999997E-3</v>
      </c>
      <c r="F6" s="8" t="s">
        <v>23</v>
      </c>
      <c r="G6" s="48">
        <f>G4*H6</f>
        <v>2279.8387949999997</v>
      </c>
      <c r="H6" s="47">
        <v>6.4999999999999997E-3</v>
      </c>
    </row>
    <row r="7" spans="2:8" x14ac:dyDescent="0.2">
      <c r="B7" s="20">
        <f>C6</f>
        <v>2144.7776349999999</v>
      </c>
      <c r="C7" s="49"/>
      <c r="D7" s="7"/>
      <c r="F7" s="20">
        <f>G6</f>
        <v>2279.8387949999997</v>
      </c>
      <c r="G7" s="49"/>
      <c r="H7" s="7"/>
    </row>
    <row r="8" spans="2:8" x14ac:dyDescent="0.2">
      <c r="B8" s="5"/>
      <c r="C8" s="6"/>
      <c r="D8" s="7"/>
      <c r="F8" s="5"/>
      <c r="G8" s="6"/>
      <c r="H8" s="7"/>
    </row>
    <row r="9" spans="2:8" x14ac:dyDescent="0.2">
      <c r="B9" s="8" t="s">
        <v>24</v>
      </c>
      <c r="C9" s="48">
        <f>C4*D9</f>
        <v>9898.9736999999986</v>
      </c>
      <c r="D9" s="46">
        <v>0.03</v>
      </c>
      <c r="F9" s="8" t="s">
        <v>24</v>
      </c>
      <c r="G9" s="48">
        <f>G4*H9</f>
        <v>10522.332899999999</v>
      </c>
      <c r="H9" s="46">
        <v>0.03</v>
      </c>
    </row>
    <row r="10" spans="2:8" x14ac:dyDescent="0.2">
      <c r="B10" s="50">
        <f>C9</f>
        <v>9898.9736999999986</v>
      </c>
      <c r="C10" s="49"/>
      <c r="D10" s="7"/>
      <c r="F10" s="50">
        <f>G9</f>
        <v>10522.332899999999</v>
      </c>
      <c r="G10" s="49"/>
      <c r="H10" s="7"/>
    </row>
    <row r="11" spans="2:8" x14ac:dyDescent="0.2">
      <c r="B11" s="5"/>
      <c r="C11" s="6"/>
      <c r="D11" s="7"/>
      <c r="F11" s="5"/>
      <c r="G11" s="6"/>
      <c r="H11" s="7"/>
    </row>
    <row r="12" spans="2:8" x14ac:dyDescent="0.2">
      <c r="B12" s="8" t="s">
        <v>0</v>
      </c>
      <c r="C12" s="9">
        <f>B4*D12</f>
        <v>41358.910800000005</v>
      </c>
      <c r="D12" s="46">
        <v>0.12</v>
      </c>
      <c r="F12" s="8" t="s">
        <v>0</v>
      </c>
      <c r="G12" s="9">
        <f>F4*H12</f>
        <v>43459.131600000001</v>
      </c>
      <c r="H12" s="46">
        <v>0.12</v>
      </c>
    </row>
    <row r="13" spans="2:8" x14ac:dyDescent="0.2">
      <c r="B13" s="18">
        <f>C13</f>
        <v>3722.3019720000002</v>
      </c>
      <c r="C13" s="9">
        <f>C12*D13</f>
        <v>3722.3019720000002</v>
      </c>
      <c r="D13" s="46">
        <v>0.09</v>
      </c>
      <c r="F13" s="18">
        <f>G13</f>
        <v>3911.3218440000001</v>
      </c>
      <c r="G13" s="9">
        <f>G12*H13</f>
        <v>3911.3218440000001</v>
      </c>
      <c r="H13" s="46">
        <v>0.09</v>
      </c>
    </row>
    <row r="14" spans="2:8" x14ac:dyDescent="0.2">
      <c r="B14" s="18"/>
      <c r="C14" s="21"/>
      <c r="D14" s="7"/>
      <c r="F14" s="18"/>
      <c r="G14" s="21"/>
      <c r="H14" s="7"/>
    </row>
    <row r="15" spans="2:8" ht="13.5" thickBot="1" x14ac:dyDescent="0.25">
      <c r="B15" s="5"/>
      <c r="C15" s="6"/>
      <c r="D15" s="7"/>
      <c r="F15" s="5"/>
      <c r="G15" s="6"/>
      <c r="H15" s="7"/>
    </row>
    <row r="16" spans="2:8" ht="13.5" thickBot="1" x14ac:dyDescent="0.25">
      <c r="B16" s="1" t="s">
        <v>1</v>
      </c>
      <c r="C16" s="10">
        <f>B4*D16</f>
        <v>27572.607200000002</v>
      </c>
      <c r="D16" s="11">
        <v>0.08</v>
      </c>
      <c r="F16" s="1" t="s">
        <v>1</v>
      </c>
      <c r="G16" s="10">
        <f>F4*H16</f>
        <v>28972.754400000002</v>
      </c>
      <c r="H16" s="11">
        <v>0.08</v>
      </c>
    </row>
    <row r="17" spans="2:8" x14ac:dyDescent="0.2">
      <c r="B17" s="12">
        <f>C17</f>
        <v>4135.8910800000003</v>
      </c>
      <c r="C17" s="10">
        <f>C16*D17</f>
        <v>4135.8910800000003</v>
      </c>
      <c r="D17" s="11">
        <v>0.15</v>
      </c>
      <c r="F17" s="12">
        <f>G17</f>
        <v>4345.9131600000001</v>
      </c>
      <c r="G17" s="10">
        <f>G16*H17</f>
        <v>4345.9131600000001</v>
      </c>
      <c r="H17" s="11">
        <v>0.15</v>
      </c>
    </row>
    <row r="18" spans="2:8" ht="13.5" thickBot="1" x14ac:dyDescent="0.25">
      <c r="B18" s="13"/>
      <c r="C18" s="14"/>
      <c r="D18" s="15"/>
      <c r="F18" s="13"/>
      <c r="G18" s="14"/>
      <c r="H18" s="15"/>
    </row>
    <row r="20" spans="2:8" ht="13.5" thickBot="1" x14ac:dyDescent="0.25"/>
    <row r="21" spans="2:8" x14ac:dyDescent="0.2">
      <c r="B21" s="2" t="str">
        <f>'Valor Bruto'!G2</f>
        <v>MARÇO</v>
      </c>
      <c r="C21" s="3"/>
      <c r="D21" s="4"/>
      <c r="F21" s="2" t="str">
        <f>'Valor Bruto'!I2</f>
        <v>1° TRIMESTRE</v>
      </c>
      <c r="G21" s="3"/>
      <c r="H21" s="4"/>
    </row>
    <row r="22" spans="2:8" x14ac:dyDescent="0.2">
      <c r="B22" s="8" t="s">
        <v>22</v>
      </c>
      <c r="C22" s="8" t="s">
        <v>32</v>
      </c>
      <c r="D22" s="7"/>
      <c r="F22" s="8" t="s">
        <v>22</v>
      </c>
      <c r="G22" s="8" t="s">
        <v>32</v>
      </c>
      <c r="H22" s="7"/>
    </row>
    <row r="23" spans="2:8" x14ac:dyDescent="0.2">
      <c r="B23" s="60">
        <f>'Valor Bruto'!G5</f>
        <v>251038.07</v>
      </c>
      <c r="C23" s="60">
        <f>'Valor Bruto'!G6</f>
        <v>239929.32</v>
      </c>
      <c r="D23" s="7"/>
      <c r="F23" s="60">
        <f>'Valor Bruto'!I5</f>
        <v>957855.09000000008</v>
      </c>
      <c r="G23" s="60">
        <f>'Valor Bruto'!I6</f>
        <v>920639.54</v>
      </c>
      <c r="H23" s="7"/>
    </row>
    <row r="24" spans="2:8" x14ac:dyDescent="0.2">
      <c r="B24" s="5"/>
      <c r="C24" s="51"/>
      <c r="D24" s="7"/>
      <c r="F24" s="5"/>
      <c r="G24" s="51"/>
      <c r="H24" s="7"/>
    </row>
    <row r="25" spans="2:8" x14ac:dyDescent="0.2">
      <c r="B25" s="8" t="s">
        <v>23</v>
      </c>
      <c r="C25" s="48">
        <f>C23*D25</f>
        <v>1559.5405799999999</v>
      </c>
      <c r="D25" s="47">
        <v>6.4999999999999997E-3</v>
      </c>
      <c r="F25" s="8" t="s">
        <v>23</v>
      </c>
      <c r="G25" s="48">
        <f>G23*H25</f>
        <v>5984.1570099999999</v>
      </c>
      <c r="H25" s="47">
        <v>6.4999999999999997E-3</v>
      </c>
    </row>
    <row r="26" spans="2:8" x14ac:dyDescent="0.2">
      <c r="B26" s="20">
        <f>C25</f>
        <v>1559.5405799999999</v>
      </c>
      <c r="C26" s="49"/>
      <c r="D26" s="7"/>
      <c r="F26" s="20">
        <f>G25</f>
        <v>5984.1570099999999</v>
      </c>
      <c r="G26" s="49"/>
      <c r="H26" s="7"/>
    </row>
    <row r="27" spans="2:8" x14ac:dyDescent="0.2">
      <c r="B27" s="5"/>
      <c r="C27" s="6"/>
      <c r="D27" s="7"/>
      <c r="F27" s="5"/>
      <c r="G27" s="6"/>
      <c r="H27" s="7"/>
    </row>
    <row r="28" spans="2:8" x14ac:dyDescent="0.2">
      <c r="B28" s="8" t="s">
        <v>24</v>
      </c>
      <c r="C28" s="48">
        <f>C23*D28</f>
        <v>7197.8796000000002</v>
      </c>
      <c r="D28" s="46">
        <v>0.03</v>
      </c>
      <c r="F28" s="8" t="s">
        <v>24</v>
      </c>
      <c r="G28" s="48">
        <f>G23*H28</f>
        <v>27619.1862</v>
      </c>
      <c r="H28" s="46">
        <v>0.03</v>
      </c>
    </row>
    <row r="29" spans="2:8" x14ac:dyDescent="0.2">
      <c r="B29" s="50">
        <f>C28</f>
        <v>7197.8796000000002</v>
      </c>
      <c r="C29" s="49"/>
      <c r="D29" s="7"/>
      <c r="F29" s="50">
        <f>G28</f>
        <v>27619.1862</v>
      </c>
      <c r="G29" s="49"/>
      <c r="H29" s="7"/>
    </row>
    <row r="30" spans="2:8" x14ac:dyDescent="0.2">
      <c r="B30" s="5"/>
      <c r="C30" s="6"/>
      <c r="D30" s="7"/>
      <c r="F30" s="5"/>
      <c r="G30" s="6"/>
      <c r="H30" s="7"/>
    </row>
    <row r="31" spans="2:8" x14ac:dyDescent="0.2">
      <c r="B31" s="8" t="s">
        <v>0</v>
      </c>
      <c r="C31" s="9">
        <f>B23*D31</f>
        <v>30124.5684</v>
      </c>
      <c r="D31" s="46">
        <v>0.12</v>
      </c>
      <c r="F31" s="8" t="s">
        <v>0</v>
      </c>
      <c r="G31" s="9">
        <f>F23*H31</f>
        <v>114942.61080000001</v>
      </c>
      <c r="H31" s="46">
        <v>0.12</v>
      </c>
    </row>
    <row r="32" spans="2:8" x14ac:dyDescent="0.2">
      <c r="B32" s="18">
        <f>C32</f>
        <v>2711.2111559999998</v>
      </c>
      <c r="C32" s="9">
        <f>C31*D32</f>
        <v>2711.2111559999998</v>
      </c>
      <c r="D32" s="46">
        <v>0.09</v>
      </c>
      <c r="F32" s="18">
        <f>G32</f>
        <v>10344.834972000001</v>
      </c>
      <c r="G32" s="9">
        <f>G31*H32</f>
        <v>10344.834972000001</v>
      </c>
      <c r="H32" s="46">
        <v>0.09</v>
      </c>
    </row>
    <row r="33" spans="2:8" x14ac:dyDescent="0.2">
      <c r="B33" s="18"/>
      <c r="C33" s="21"/>
      <c r="D33" s="7"/>
      <c r="F33" s="18"/>
      <c r="G33" s="21"/>
      <c r="H33" s="7"/>
    </row>
    <row r="34" spans="2:8" ht="13.5" thickBot="1" x14ac:dyDescent="0.25">
      <c r="B34" s="5"/>
      <c r="C34" s="6"/>
      <c r="D34" s="7"/>
      <c r="F34" s="5"/>
      <c r="G34" s="6"/>
      <c r="H34" s="7"/>
    </row>
    <row r="35" spans="2:8" ht="13.5" thickBot="1" x14ac:dyDescent="0.25">
      <c r="B35" s="1" t="s">
        <v>1</v>
      </c>
      <c r="C35" s="10">
        <f>B23*D35</f>
        <v>20083.045600000001</v>
      </c>
      <c r="D35" s="11">
        <v>0.08</v>
      </c>
      <c r="F35" s="1" t="s">
        <v>1</v>
      </c>
      <c r="G35" s="10">
        <f>F23*H35</f>
        <v>76628.407200000001</v>
      </c>
      <c r="H35" s="11">
        <v>0.08</v>
      </c>
    </row>
    <row r="36" spans="2:8" x14ac:dyDescent="0.2">
      <c r="B36" s="12">
        <f>C36+C37</f>
        <v>4675.2975600000009</v>
      </c>
      <c r="C36" s="10">
        <f>C35*D36</f>
        <v>3012.4568400000003</v>
      </c>
      <c r="D36" s="11">
        <v>0.15</v>
      </c>
      <c r="F36" s="12">
        <f>G36+G37</f>
        <v>13157.1018</v>
      </c>
      <c r="G36" s="10">
        <f>G35*H36</f>
        <v>11494.26108</v>
      </c>
      <c r="H36" s="11">
        <v>0.15</v>
      </c>
    </row>
    <row r="37" spans="2:8" x14ac:dyDescent="0.2">
      <c r="B37" s="12"/>
      <c r="C37" s="10">
        <f>G37</f>
        <v>1662.8407200000001</v>
      </c>
      <c r="D37" s="53" t="s">
        <v>2</v>
      </c>
      <c r="F37" s="12"/>
      <c r="G37" s="10">
        <f>IF(G35&lt;60000,0,(G35-60000)*10%)</f>
        <v>1662.8407200000001</v>
      </c>
      <c r="H37" s="53" t="s">
        <v>2</v>
      </c>
    </row>
    <row r="38" spans="2:8" ht="13.5" thickBot="1" x14ac:dyDescent="0.25">
      <c r="B38" s="13"/>
      <c r="C38" s="14"/>
      <c r="D38" s="15"/>
      <c r="F38" s="13"/>
      <c r="G38" s="14"/>
      <c r="H38" s="15"/>
    </row>
  </sheetData>
  <sheetProtection sheet="1" objects="1" scenarios="1"/>
  <phoneticPr fontId="0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2" t="str">
        <f>'Valor Bruto'!C10</f>
        <v>ABRIL</v>
      </c>
      <c r="C2" s="3"/>
      <c r="D2" s="4"/>
      <c r="F2" s="2" t="str">
        <f>'Valor Bruto'!E10</f>
        <v>MAIO</v>
      </c>
      <c r="G2" s="3"/>
      <c r="H2" s="4"/>
    </row>
    <row r="3" spans="2:8" x14ac:dyDescent="0.2">
      <c r="B3" s="8" t="s">
        <v>22</v>
      </c>
      <c r="C3" s="8" t="s">
        <v>32</v>
      </c>
      <c r="D3" s="7"/>
      <c r="F3" s="8" t="s">
        <v>22</v>
      </c>
      <c r="G3" s="8" t="s">
        <v>32</v>
      </c>
      <c r="H3" s="7"/>
    </row>
    <row r="4" spans="2:8" x14ac:dyDescent="0.2">
      <c r="B4" s="60">
        <f>'Valor Bruto'!C13</f>
        <v>268684.13</v>
      </c>
      <c r="C4" s="60">
        <f>'Valor Bruto'!C14</f>
        <v>259953.73</v>
      </c>
      <c r="D4" s="7"/>
      <c r="E4" s="52"/>
      <c r="F4" s="60">
        <f>'Valor Bruto'!E13</f>
        <v>177870.35</v>
      </c>
      <c r="G4" s="60">
        <f>'Valor Bruto'!E14</f>
        <v>173263.65</v>
      </c>
      <c r="H4" s="7"/>
    </row>
    <row r="5" spans="2:8" x14ac:dyDescent="0.2">
      <c r="B5" s="18"/>
      <c r="C5" s="6"/>
      <c r="D5" s="19"/>
      <c r="F5" s="18"/>
      <c r="H5" s="7"/>
    </row>
    <row r="6" spans="2:8" x14ac:dyDescent="0.2">
      <c r="B6" s="8" t="s">
        <v>23</v>
      </c>
      <c r="C6" s="48">
        <f>C4*D6</f>
        <v>1689.699245</v>
      </c>
      <c r="D6" s="47">
        <v>6.4999999999999997E-3</v>
      </c>
      <c r="F6" s="8" t="s">
        <v>23</v>
      </c>
      <c r="G6" s="48">
        <f>G4*H6</f>
        <v>1126.2137249999998</v>
      </c>
      <c r="H6" s="47">
        <v>6.4999999999999997E-3</v>
      </c>
    </row>
    <row r="7" spans="2:8" x14ac:dyDescent="0.2">
      <c r="B7" s="20">
        <f>C6</f>
        <v>1689.699245</v>
      </c>
      <c r="C7" s="49"/>
      <c r="D7" s="7"/>
      <c r="F7" s="20">
        <f>G6</f>
        <v>1126.2137249999998</v>
      </c>
      <c r="G7" s="49"/>
      <c r="H7" s="7"/>
    </row>
    <row r="8" spans="2:8" x14ac:dyDescent="0.2">
      <c r="B8" s="5"/>
      <c r="C8" s="6"/>
      <c r="D8" s="7"/>
      <c r="F8" s="5"/>
      <c r="G8" s="6"/>
      <c r="H8" s="7"/>
    </row>
    <row r="9" spans="2:8" x14ac:dyDescent="0.2">
      <c r="B9" s="8" t="s">
        <v>24</v>
      </c>
      <c r="C9" s="48">
        <f>C4*D9</f>
        <v>7798.6118999999999</v>
      </c>
      <c r="D9" s="46">
        <v>0.03</v>
      </c>
      <c r="F9" s="8" t="s">
        <v>24</v>
      </c>
      <c r="G9" s="48">
        <f>G4*H9</f>
        <v>5197.9094999999998</v>
      </c>
      <c r="H9" s="46">
        <v>0.03</v>
      </c>
    </row>
    <row r="10" spans="2:8" x14ac:dyDescent="0.2">
      <c r="B10" s="50">
        <f>C9</f>
        <v>7798.6118999999999</v>
      </c>
      <c r="C10" s="49"/>
      <c r="D10" s="7"/>
      <c r="F10" s="50">
        <f>G9</f>
        <v>5197.9094999999998</v>
      </c>
      <c r="G10" s="49"/>
      <c r="H10" s="7"/>
    </row>
    <row r="11" spans="2:8" x14ac:dyDescent="0.2">
      <c r="B11" s="5"/>
      <c r="C11" s="6"/>
      <c r="D11" s="7"/>
      <c r="F11" s="5"/>
      <c r="G11" s="6"/>
      <c r="H11" s="7"/>
    </row>
    <row r="12" spans="2:8" x14ac:dyDescent="0.2">
      <c r="B12" s="8" t="s">
        <v>0</v>
      </c>
      <c r="C12" s="9">
        <f>B4*D12</f>
        <v>32242.095600000001</v>
      </c>
      <c r="D12" s="46">
        <v>0.12</v>
      </c>
      <c r="F12" s="8" t="s">
        <v>0</v>
      </c>
      <c r="G12" s="9">
        <f>F4*H12</f>
        <v>21344.441999999999</v>
      </c>
      <c r="H12" s="46">
        <v>0.12</v>
      </c>
    </row>
    <row r="13" spans="2:8" x14ac:dyDescent="0.2">
      <c r="B13" s="18">
        <f>C13</f>
        <v>2901.7886039999999</v>
      </c>
      <c r="C13" s="9">
        <f>C12*D13</f>
        <v>2901.7886039999999</v>
      </c>
      <c r="D13" s="46">
        <v>0.09</v>
      </c>
      <c r="F13" s="18">
        <f>G13</f>
        <v>1920.9997799999999</v>
      </c>
      <c r="G13" s="9">
        <f>G12*H13</f>
        <v>1920.9997799999999</v>
      </c>
      <c r="H13" s="46">
        <v>0.09</v>
      </c>
    </row>
    <row r="14" spans="2:8" x14ac:dyDescent="0.2">
      <c r="B14" s="18"/>
      <c r="C14" s="21"/>
      <c r="D14" s="7"/>
      <c r="F14" s="18"/>
      <c r="G14" s="21"/>
      <c r="H14" s="7"/>
    </row>
    <row r="15" spans="2:8" ht="13.5" thickBot="1" x14ac:dyDescent="0.25">
      <c r="B15" s="5"/>
      <c r="C15" s="6"/>
      <c r="D15" s="7"/>
      <c r="F15" s="5"/>
      <c r="G15" s="6"/>
      <c r="H15" s="7"/>
    </row>
    <row r="16" spans="2:8" ht="13.5" thickBot="1" x14ac:dyDescent="0.25">
      <c r="B16" s="1" t="s">
        <v>1</v>
      </c>
      <c r="C16" s="10">
        <f>B4*D16</f>
        <v>21494.7304</v>
      </c>
      <c r="D16" s="11">
        <v>0.08</v>
      </c>
      <c r="F16" s="1" t="s">
        <v>1</v>
      </c>
      <c r="G16" s="10">
        <f>F4*H16</f>
        <v>14229.628000000001</v>
      </c>
      <c r="H16" s="11">
        <v>0.08</v>
      </c>
    </row>
    <row r="17" spans="2:8" x14ac:dyDescent="0.2">
      <c r="B17" s="12">
        <f>C17</f>
        <v>3224.2095599999998</v>
      </c>
      <c r="C17" s="10">
        <f>C16*D17</f>
        <v>3224.2095599999998</v>
      </c>
      <c r="D17" s="11">
        <v>0.15</v>
      </c>
      <c r="F17" s="12">
        <f>G17</f>
        <v>2134.4441999999999</v>
      </c>
      <c r="G17" s="10">
        <f>G16*H17</f>
        <v>2134.4441999999999</v>
      </c>
      <c r="H17" s="11">
        <v>0.15</v>
      </c>
    </row>
    <row r="18" spans="2:8" ht="13.5" thickBot="1" x14ac:dyDescent="0.25">
      <c r="B18" s="13"/>
      <c r="C18" s="14"/>
      <c r="D18" s="15"/>
      <c r="F18" s="13"/>
      <c r="G18" s="14"/>
      <c r="H18" s="15"/>
    </row>
    <row r="20" spans="2:8" ht="13.5" thickBot="1" x14ac:dyDescent="0.25"/>
    <row r="21" spans="2:8" x14ac:dyDescent="0.2">
      <c r="B21" s="2" t="str">
        <f>'Valor Bruto'!G10</f>
        <v>JUNHO</v>
      </c>
      <c r="C21" s="3"/>
      <c r="D21" s="4"/>
      <c r="F21" s="2" t="str">
        <f>'Valor Bruto'!I10</f>
        <v>2° TRIMESTRE</v>
      </c>
      <c r="G21" s="3"/>
      <c r="H21" s="4"/>
    </row>
    <row r="22" spans="2:8" x14ac:dyDescent="0.2">
      <c r="B22" s="8" t="s">
        <v>22</v>
      </c>
      <c r="C22" s="8" t="s">
        <v>32</v>
      </c>
      <c r="D22" s="7"/>
      <c r="F22" s="8" t="s">
        <v>22</v>
      </c>
      <c r="G22" s="8" t="s">
        <v>32</v>
      </c>
      <c r="H22" s="7"/>
    </row>
    <row r="23" spans="2:8" x14ac:dyDescent="0.2">
      <c r="B23" s="60">
        <f>'Valor Bruto'!G13</f>
        <v>122821.36</v>
      </c>
      <c r="C23" s="60">
        <f>'Valor Bruto'!G14</f>
        <v>119859.31</v>
      </c>
      <c r="D23" s="7"/>
      <c r="F23" s="60">
        <f>'Valor Bruto'!I13</f>
        <v>569375.84</v>
      </c>
      <c r="G23" s="60">
        <f>'Valor Bruto'!I14</f>
        <v>553076.68999999994</v>
      </c>
      <c r="H23" s="7"/>
    </row>
    <row r="24" spans="2:8" x14ac:dyDescent="0.2">
      <c r="B24" s="18"/>
      <c r="D24" s="7"/>
      <c r="F24" s="20"/>
      <c r="H24" s="7"/>
    </row>
    <row r="25" spans="2:8" x14ac:dyDescent="0.2">
      <c r="B25" s="8" t="s">
        <v>23</v>
      </c>
      <c r="C25" s="48">
        <f>C23*D25</f>
        <v>779.08551499999999</v>
      </c>
      <c r="D25" s="47">
        <v>6.4999999999999997E-3</v>
      </c>
      <c r="F25" s="8" t="s">
        <v>23</v>
      </c>
      <c r="G25" s="48">
        <f>G23*H25</f>
        <v>3594.9984849999996</v>
      </c>
      <c r="H25" s="47">
        <v>6.4999999999999997E-3</v>
      </c>
    </row>
    <row r="26" spans="2:8" x14ac:dyDescent="0.2">
      <c r="B26" s="20">
        <f>C25</f>
        <v>779.08551499999999</v>
      </c>
      <c r="C26" s="49"/>
      <c r="D26" s="7"/>
      <c r="F26" s="20">
        <f>G25</f>
        <v>3594.9984849999996</v>
      </c>
      <c r="G26" s="49"/>
      <c r="H26" s="7"/>
    </row>
    <row r="27" spans="2:8" x14ac:dyDescent="0.2">
      <c r="B27" s="5"/>
      <c r="C27" s="6"/>
      <c r="D27" s="7"/>
      <c r="F27" s="5"/>
      <c r="G27" s="6"/>
      <c r="H27" s="7"/>
    </row>
    <row r="28" spans="2:8" x14ac:dyDescent="0.2">
      <c r="B28" s="8" t="s">
        <v>24</v>
      </c>
      <c r="C28" s="48">
        <f>C23*D28</f>
        <v>3595.7792999999997</v>
      </c>
      <c r="D28" s="46">
        <v>0.03</v>
      </c>
      <c r="F28" s="8" t="s">
        <v>24</v>
      </c>
      <c r="G28" s="48">
        <f>G23*H28</f>
        <v>16592.300699999996</v>
      </c>
      <c r="H28" s="46">
        <v>0.03</v>
      </c>
    </row>
    <row r="29" spans="2:8" x14ac:dyDescent="0.2">
      <c r="B29" s="50">
        <f>C28</f>
        <v>3595.7792999999997</v>
      </c>
      <c r="C29" s="49"/>
      <c r="D29" s="7"/>
      <c r="F29" s="50">
        <f>G28</f>
        <v>16592.300699999996</v>
      </c>
      <c r="G29" s="49"/>
      <c r="H29" s="7"/>
    </row>
    <row r="30" spans="2:8" x14ac:dyDescent="0.2">
      <c r="B30" s="5"/>
      <c r="C30" s="6"/>
      <c r="D30" s="7"/>
      <c r="F30" s="5"/>
      <c r="G30" s="6"/>
      <c r="H30" s="7"/>
    </row>
    <row r="31" spans="2:8" x14ac:dyDescent="0.2">
      <c r="B31" s="8" t="s">
        <v>0</v>
      </c>
      <c r="C31" s="9">
        <f>B23*D31</f>
        <v>14738.563199999999</v>
      </c>
      <c r="D31" s="46">
        <v>0.12</v>
      </c>
      <c r="F31" s="8" t="s">
        <v>0</v>
      </c>
      <c r="G31" s="9">
        <f>F23*H31</f>
        <v>68325.1008</v>
      </c>
      <c r="H31" s="46">
        <v>0.12</v>
      </c>
    </row>
    <row r="32" spans="2:8" x14ac:dyDescent="0.2">
      <c r="B32" s="18">
        <f>C32</f>
        <v>1326.4706879999999</v>
      </c>
      <c r="C32" s="9">
        <f>C31*D32</f>
        <v>1326.4706879999999</v>
      </c>
      <c r="D32" s="46">
        <v>0.09</v>
      </c>
      <c r="F32" s="18">
        <f>G32</f>
        <v>6149.2590719999998</v>
      </c>
      <c r="G32" s="9">
        <f>G31*H32</f>
        <v>6149.2590719999998</v>
      </c>
      <c r="H32" s="46">
        <v>0.09</v>
      </c>
    </row>
    <row r="33" spans="2:8" x14ac:dyDescent="0.2">
      <c r="B33" s="18"/>
      <c r="C33" s="21"/>
      <c r="D33" s="7"/>
      <c r="F33" s="18"/>
      <c r="G33" s="21"/>
      <c r="H33" s="7"/>
    </row>
    <row r="34" spans="2:8" ht="13.5" thickBot="1" x14ac:dyDescent="0.25">
      <c r="B34" s="5"/>
      <c r="C34" s="6"/>
      <c r="D34" s="7"/>
      <c r="F34" s="5"/>
      <c r="G34" s="6"/>
      <c r="H34" s="7"/>
    </row>
    <row r="35" spans="2:8" ht="13.5" thickBot="1" x14ac:dyDescent="0.25">
      <c r="B35" s="1" t="s">
        <v>1</v>
      </c>
      <c r="C35" s="10">
        <f>B23*D35</f>
        <v>9825.7088000000003</v>
      </c>
      <c r="D35" s="11">
        <v>0.08</v>
      </c>
      <c r="F35" s="1" t="s">
        <v>1</v>
      </c>
      <c r="G35" s="10">
        <f>F23*H35</f>
        <v>45550.067199999998</v>
      </c>
      <c r="H35" s="11">
        <v>0.08</v>
      </c>
    </row>
    <row r="36" spans="2:8" x14ac:dyDescent="0.2">
      <c r="B36" s="12">
        <f>C36+C37</f>
        <v>1473.8563200000001</v>
      </c>
      <c r="C36" s="10">
        <f>C35*D36</f>
        <v>1473.8563200000001</v>
      </c>
      <c r="D36" s="11">
        <v>0.15</v>
      </c>
      <c r="F36" s="12">
        <f>G36+G37</f>
        <v>6832.5100799999991</v>
      </c>
      <c r="G36" s="10">
        <f>G35*H36</f>
        <v>6832.5100799999991</v>
      </c>
      <c r="H36" s="11">
        <v>0.15</v>
      </c>
    </row>
    <row r="37" spans="2:8" x14ac:dyDescent="0.2">
      <c r="B37" s="12"/>
      <c r="C37" s="10">
        <f>G37</f>
        <v>0</v>
      </c>
      <c r="D37" s="53" t="s">
        <v>2</v>
      </c>
      <c r="F37" s="12"/>
      <c r="G37" s="10">
        <f>IF(G35&lt;60000,0,(G35-60000)*10%)</f>
        <v>0</v>
      </c>
      <c r="H37" s="53" t="s">
        <v>2</v>
      </c>
    </row>
    <row r="38" spans="2:8" ht="13.5" thickBot="1" x14ac:dyDescent="0.25">
      <c r="B38" s="13"/>
      <c r="C38" s="14"/>
      <c r="D38" s="15"/>
      <c r="F38" s="13"/>
      <c r="G38" s="14"/>
      <c r="H38" s="15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2" t="str">
        <f>'Valor Bruto'!C18</f>
        <v>JULHO</v>
      </c>
      <c r="C2" s="3"/>
      <c r="D2" s="4"/>
      <c r="F2" s="2" t="str">
        <f>'Valor Bruto'!E18</f>
        <v>AGOSTO</v>
      </c>
      <c r="G2" s="3"/>
      <c r="H2" s="4"/>
    </row>
    <row r="3" spans="2:8" x14ac:dyDescent="0.2">
      <c r="B3" s="8" t="s">
        <v>22</v>
      </c>
      <c r="C3" s="8" t="s">
        <v>32</v>
      </c>
      <c r="D3" s="7"/>
      <c r="F3" s="8" t="s">
        <v>22</v>
      </c>
      <c r="G3" s="8" t="s">
        <v>32</v>
      </c>
      <c r="H3" s="7"/>
    </row>
    <row r="4" spans="2:8" x14ac:dyDescent="0.2">
      <c r="B4" s="60">
        <f>'Valor Bruto'!C21</f>
        <v>147271.22</v>
      </c>
      <c r="C4" s="60">
        <f>'Valor Bruto'!C22</f>
        <v>136849.72</v>
      </c>
      <c r="D4" s="7"/>
      <c r="F4" s="60">
        <f>'Valor Bruto'!E21</f>
        <v>0</v>
      </c>
      <c r="G4" s="60">
        <f>'Valor Bruto'!E22</f>
        <v>0</v>
      </c>
      <c r="H4" s="7"/>
    </row>
    <row r="5" spans="2:8" x14ac:dyDescent="0.2">
      <c r="B5" s="20"/>
      <c r="D5" s="19"/>
      <c r="F5" s="20"/>
      <c r="H5" s="7"/>
    </row>
    <row r="6" spans="2:8" x14ac:dyDescent="0.2">
      <c r="B6" s="8" t="s">
        <v>23</v>
      </c>
      <c r="C6" s="48">
        <f>C4*D6</f>
        <v>889.52317999999991</v>
      </c>
      <c r="D6" s="47">
        <v>6.4999999999999997E-3</v>
      </c>
      <c r="F6" s="8" t="s">
        <v>23</v>
      </c>
      <c r="G6" s="48">
        <f>G4*H6</f>
        <v>0</v>
      </c>
      <c r="H6" s="47">
        <v>6.4999999999999997E-3</v>
      </c>
    </row>
    <row r="7" spans="2:8" x14ac:dyDescent="0.2">
      <c r="B7" s="20">
        <f>C6</f>
        <v>889.52317999999991</v>
      </c>
      <c r="C7" s="49"/>
      <c r="D7" s="7"/>
      <c r="F7" s="20">
        <f>G6</f>
        <v>0</v>
      </c>
      <c r="G7" s="49"/>
      <c r="H7" s="7"/>
    </row>
    <row r="8" spans="2:8" x14ac:dyDescent="0.2">
      <c r="B8" s="5"/>
      <c r="C8" s="6"/>
      <c r="D8" s="7"/>
      <c r="F8" s="5"/>
      <c r="G8" s="6"/>
      <c r="H8" s="7"/>
    </row>
    <row r="9" spans="2:8" x14ac:dyDescent="0.2">
      <c r="B9" s="8" t="s">
        <v>24</v>
      </c>
      <c r="C9" s="48">
        <f>C4*D9</f>
        <v>4105.4916000000003</v>
      </c>
      <c r="D9" s="46">
        <v>0.03</v>
      </c>
      <c r="F9" s="8" t="s">
        <v>24</v>
      </c>
      <c r="G9" s="48">
        <f>G4*H9</f>
        <v>0</v>
      </c>
      <c r="H9" s="46">
        <v>0.03</v>
      </c>
    </row>
    <row r="10" spans="2:8" x14ac:dyDescent="0.2">
      <c r="B10" s="50">
        <f>C9</f>
        <v>4105.4916000000003</v>
      </c>
      <c r="C10" s="49"/>
      <c r="D10" s="7"/>
      <c r="F10" s="50">
        <f>G9</f>
        <v>0</v>
      </c>
      <c r="G10" s="49"/>
      <c r="H10" s="7"/>
    </row>
    <row r="11" spans="2:8" x14ac:dyDescent="0.2">
      <c r="B11" s="5"/>
      <c r="C11" s="6"/>
      <c r="D11" s="7"/>
      <c r="F11" s="5"/>
      <c r="G11" s="6"/>
      <c r="H11" s="7"/>
    </row>
    <row r="12" spans="2:8" x14ac:dyDescent="0.2">
      <c r="B12" s="8" t="s">
        <v>0</v>
      </c>
      <c r="C12" s="9">
        <f>B4*D12</f>
        <v>17672.546399999999</v>
      </c>
      <c r="D12" s="46">
        <v>0.12</v>
      </c>
      <c r="F12" s="8" t="s">
        <v>0</v>
      </c>
      <c r="G12" s="9">
        <f>F4*H12</f>
        <v>0</v>
      </c>
      <c r="H12" s="46">
        <v>0.12</v>
      </c>
    </row>
    <row r="13" spans="2:8" x14ac:dyDescent="0.2">
      <c r="B13" s="18">
        <f>C13</f>
        <v>1590.5291759999998</v>
      </c>
      <c r="C13" s="9">
        <f>C12*D13</f>
        <v>1590.5291759999998</v>
      </c>
      <c r="D13" s="46">
        <v>0.09</v>
      </c>
      <c r="F13" s="18">
        <f>G13</f>
        <v>0</v>
      </c>
      <c r="G13" s="9">
        <f>G12*H13</f>
        <v>0</v>
      </c>
      <c r="H13" s="46">
        <v>0.09</v>
      </c>
    </row>
    <row r="14" spans="2:8" x14ac:dyDescent="0.2">
      <c r="B14" s="18"/>
      <c r="C14" s="21"/>
      <c r="D14" s="7"/>
      <c r="F14" s="18"/>
      <c r="G14" s="21"/>
      <c r="H14" s="7"/>
    </row>
    <row r="15" spans="2:8" ht="13.5" thickBot="1" x14ac:dyDescent="0.25">
      <c r="B15" s="5"/>
      <c r="C15" s="6"/>
      <c r="D15" s="7"/>
      <c r="F15" s="5"/>
      <c r="G15" s="6"/>
      <c r="H15" s="7"/>
    </row>
    <row r="16" spans="2:8" ht="13.5" thickBot="1" x14ac:dyDescent="0.25">
      <c r="B16" s="1" t="s">
        <v>1</v>
      </c>
      <c r="C16" s="10">
        <f>B4*D16</f>
        <v>11781.6976</v>
      </c>
      <c r="D16" s="11">
        <v>0.08</v>
      </c>
      <c r="F16" s="1" t="s">
        <v>1</v>
      </c>
      <c r="G16" s="10">
        <f>F4*H16</f>
        <v>0</v>
      </c>
      <c r="H16" s="11">
        <v>0.08</v>
      </c>
    </row>
    <row r="17" spans="2:8" x14ac:dyDescent="0.2">
      <c r="B17" s="12">
        <f>C17</f>
        <v>1767.2546399999999</v>
      </c>
      <c r="C17" s="10">
        <f>C16*D17</f>
        <v>1767.2546399999999</v>
      </c>
      <c r="D17" s="11">
        <v>0.15</v>
      </c>
      <c r="F17" s="12">
        <f>G17</f>
        <v>0</v>
      </c>
      <c r="G17" s="10">
        <f>G16*H17</f>
        <v>0</v>
      </c>
      <c r="H17" s="11">
        <v>0.15</v>
      </c>
    </row>
    <row r="18" spans="2:8" ht="13.5" thickBot="1" x14ac:dyDescent="0.25">
      <c r="B18" s="13"/>
      <c r="C18" s="14"/>
      <c r="D18" s="15"/>
      <c r="F18" s="13"/>
      <c r="G18" s="14"/>
      <c r="H18" s="15"/>
    </row>
    <row r="20" spans="2:8" ht="13.5" thickBot="1" x14ac:dyDescent="0.25"/>
    <row r="21" spans="2:8" x14ac:dyDescent="0.2">
      <c r="B21" s="2" t="str">
        <f>'Valor Bruto'!G18</f>
        <v>SETEMBRO</v>
      </c>
      <c r="C21" s="3"/>
      <c r="D21" s="4"/>
      <c r="F21" s="2" t="str">
        <f>'Valor Bruto'!I18</f>
        <v>3° TRIMESTRE</v>
      </c>
      <c r="G21" s="3"/>
      <c r="H21" s="4"/>
    </row>
    <row r="22" spans="2:8" x14ac:dyDescent="0.2">
      <c r="B22" s="8" t="s">
        <v>22</v>
      </c>
      <c r="C22" s="8" t="s">
        <v>32</v>
      </c>
      <c r="D22" s="7"/>
      <c r="F22" s="8" t="s">
        <v>22</v>
      </c>
      <c r="G22" s="8" t="s">
        <v>32</v>
      </c>
      <c r="H22" s="7"/>
    </row>
    <row r="23" spans="2:8" x14ac:dyDescent="0.2">
      <c r="B23" s="60">
        <f>'Valor Bruto'!G21</f>
        <v>0</v>
      </c>
      <c r="C23" s="60">
        <f>'Valor Bruto'!G22</f>
        <v>0</v>
      </c>
      <c r="D23" s="7"/>
      <c r="F23" s="60">
        <f>'Valor Bruto'!I21</f>
        <v>147271.22</v>
      </c>
      <c r="G23" s="60">
        <f>'Valor Bruto'!I22</f>
        <v>136849.72</v>
      </c>
      <c r="H23" s="7"/>
    </row>
    <row r="24" spans="2:8" x14ac:dyDescent="0.2">
      <c r="B24" s="5"/>
      <c r="C24" s="6"/>
      <c r="D24" s="7"/>
      <c r="F24" s="5"/>
      <c r="G24" s="6"/>
      <c r="H24" s="7"/>
    </row>
    <row r="25" spans="2:8" x14ac:dyDescent="0.2">
      <c r="B25" s="8" t="s">
        <v>23</v>
      </c>
      <c r="C25" s="48">
        <f>C23*D25</f>
        <v>0</v>
      </c>
      <c r="D25" s="47">
        <v>6.4999999999999997E-3</v>
      </c>
      <c r="F25" s="8" t="s">
        <v>23</v>
      </c>
      <c r="G25" s="48">
        <f>G23*H25</f>
        <v>889.52317999999991</v>
      </c>
      <c r="H25" s="47">
        <v>6.4999999999999997E-3</v>
      </c>
    </row>
    <row r="26" spans="2:8" x14ac:dyDescent="0.2">
      <c r="B26" s="20">
        <f>C25</f>
        <v>0</v>
      </c>
      <c r="C26" s="49"/>
      <c r="D26" s="7"/>
      <c r="F26" s="20">
        <f>G25</f>
        <v>889.52317999999991</v>
      </c>
      <c r="G26" s="49"/>
      <c r="H26" s="7"/>
    </row>
    <row r="27" spans="2:8" x14ac:dyDescent="0.2">
      <c r="B27" s="5"/>
      <c r="C27" s="6"/>
      <c r="D27" s="7"/>
      <c r="F27" s="5"/>
      <c r="G27" s="6"/>
      <c r="H27" s="7"/>
    </row>
    <row r="28" spans="2:8" x14ac:dyDescent="0.2">
      <c r="B28" s="8" t="s">
        <v>24</v>
      </c>
      <c r="C28" s="48">
        <f>C23*D28</f>
        <v>0</v>
      </c>
      <c r="D28" s="46">
        <v>0.03</v>
      </c>
      <c r="F28" s="8" t="s">
        <v>24</v>
      </c>
      <c r="G28" s="48">
        <f>G23*H28</f>
        <v>4105.4916000000003</v>
      </c>
      <c r="H28" s="46">
        <v>0.03</v>
      </c>
    </row>
    <row r="29" spans="2:8" x14ac:dyDescent="0.2">
      <c r="B29" s="50">
        <f>C28</f>
        <v>0</v>
      </c>
      <c r="C29" s="49"/>
      <c r="D29" s="7"/>
      <c r="F29" s="50">
        <f>G28</f>
        <v>4105.4916000000003</v>
      </c>
      <c r="G29" s="49"/>
      <c r="H29" s="7"/>
    </row>
    <row r="30" spans="2:8" x14ac:dyDescent="0.2">
      <c r="B30" s="5"/>
      <c r="C30" s="6"/>
      <c r="D30" s="7"/>
      <c r="F30" s="5"/>
      <c r="G30" s="6"/>
      <c r="H30" s="7"/>
    </row>
    <row r="31" spans="2:8" x14ac:dyDescent="0.2">
      <c r="B31" s="8" t="s">
        <v>0</v>
      </c>
      <c r="C31" s="9">
        <f>B23*D31</f>
        <v>0</v>
      </c>
      <c r="D31" s="46">
        <v>0.12</v>
      </c>
      <c r="F31" s="8" t="s">
        <v>0</v>
      </c>
      <c r="G31" s="9">
        <f>F23*H31</f>
        <v>17672.546399999999</v>
      </c>
      <c r="H31" s="46">
        <v>0.12</v>
      </c>
    </row>
    <row r="32" spans="2:8" x14ac:dyDescent="0.2">
      <c r="B32" s="18">
        <f>C32</f>
        <v>0</v>
      </c>
      <c r="C32" s="9">
        <f>C31*D32</f>
        <v>0</v>
      </c>
      <c r="D32" s="46">
        <v>0.09</v>
      </c>
      <c r="F32" s="18">
        <f>G32</f>
        <v>1590.5291759999998</v>
      </c>
      <c r="G32" s="9">
        <f>G31*H32</f>
        <v>1590.5291759999998</v>
      </c>
      <c r="H32" s="46">
        <v>0.09</v>
      </c>
    </row>
    <row r="33" spans="2:8" x14ac:dyDescent="0.2">
      <c r="B33" s="18"/>
      <c r="C33" s="21"/>
      <c r="D33" s="7"/>
      <c r="F33" s="18"/>
      <c r="G33" s="21"/>
      <c r="H33" s="7"/>
    </row>
    <row r="34" spans="2:8" ht="13.5" thickBot="1" x14ac:dyDescent="0.25">
      <c r="B34" s="5"/>
      <c r="C34" s="6"/>
      <c r="D34" s="7"/>
      <c r="F34" s="5"/>
      <c r="G34" s="6"/>
      <c r="H34" s="7"/>
    </row>
    <row r="35" spans="2:8" ht="13.5" thickBot="1" x14ac:dyDescent="0.25">
      <c r="B35" s="1" t="s">
        <v>1</v>
      </c>
      <c r="C35" s="10">
        <f>B23*D35</f>
        <v>0</v>
      </c>
      <c r="D35" s="11">
        <v>0.08</v>
      </c>
      <c r="F35" s="1" t="s">
        <v>1</v>
      </c>
      <c r="G35" s="10">
        <f>F23*H35</f>
        <v>11781.6976</v>
      </c>
      <c r="H35" s="11">
        <v>0.08</v>
      </c>
    </row>
    <row r="36" spans="2:8" x14ac:dyDescent="0.2">
      <c r="B36" s="12">
        <f>C36+C37</f>
        <v>0</v>
      </c>
      <c r="C36" s="10">
        <f>C35*D36</f>
        <v>0</v>
      </c>
      <c r="D36" s="11">
        <v>0.15</v>
      </c>
      <c r="F36" s="12">
        <f>G36+G37</f>
        <v>1767.2546399999999</v>
      </c>
      <c r="G36" s="10">
        <f>G35*H36</f>
        <v>1767.2546399999999</v>
      </c>
      <c r="H36" s="11">
        <v>0.15</v>
      </c>
    </row>
    <row r="37" spans="2:8" x14ac:dyDescent="0.2">
      <c r="B37" s="12"/>
      <c r="C37" s="10">
        <f>G37</f>
        <v>0</v>
      </c>
      <c r="D37" s="53" t="s">
        <v>2</v>
      </c>
      <c r="F37" s="12"/>
      <c r="G37" s="10">
        <f>IF(G35&lt;60000,0,(G35-60000)*10%)</f>
        <v>0</v>
      </c>
      <c r="H37" s="53" t="s">
        <v>2</v>
      </c>
    </row>
    <row r="38" spans="2:8" ht="13.5" thickBot="1" x14ac:dyDescent="0.25">
      <c r="B38" s="13"/>
      <c r="C38" s="14"/>
      <c r="D38" s="15"/>
      <c r="F38" s="13"/>
      <c r="G38" s="14"/>
      <c r="H38" s="15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2" t="str">
        <f>'Valor Bruto'!C26</f>
        <v>OUTUBRO</v>
      </c>
      <c r="C2" s="3"/>
      <c r="D2" s="4"/>
      <c r="F2" s="2" t="str">
        <f>'Valor Bruto'!E26</f>
        <v>NOVEMBRO</v>
      </c>
      <c r="G2" s="3"/>
      <c r="H2" s="4"/>
    </row>
    <row r="3" spans="2:8" x14ac:dyDescent="0.2">
      <c r="B3" s="8" t="s">
        <v>22</v>
      </c>
      <c r="C3" s="8" t="s">
        <v>32</v>
      </c>
      <c r="D3" s="7"/>
      <c r="F3" s="8" t="s">
        <v>22</v>
      </c>
      <c r="G3" s="8" t="s">
        <v>32</v>
      </c>
      <c r="H3" s="7"/>
    </row>
    <row r="4" spans="2:8" x14ac:dyDescent="0.2">
      <c r="B4" s="60">
        <f>'Valor Bruto'!C29</f>
        <v>0</v>
      </c>
      <c r="C4" s="60">
        <f>'Valor Bruto'!C30</f>
        <v>0</v>
      </c>
      <c r="D4" s="19"/>
      <c r="F4" s="60">
        <f>'Valor Bruto'!E29</f>
        <v>0</v>
      </c>
      <c r="G4" s="60">
        <f>'Valor Bruto'!E30</f>
        <v>0</v>
      </c>
      <c r="H4" s="7"/>
    </row>
    <row r="5" spans="2:8" x14ac:dyDescent="0.2">
      <c r="B5" s="20"/>
      <c r="C5" s="21"/>
      <c r="D5" s="7"/>
      <c r="F5" s="5"/>
      <c r="G5" s="6"/>
      <c r="H5" s="7"/>
    </row>
    <row r="6" spans="2:8" x14ac:dyDescent="0.2">
      <c r="B6" s="8" t="s">
        <v>23</v>
      </c>
      <c r="C6" s="48">
        <f>C4*D6</f>
        <v>0</v>
      </c>
      <c r="D6" s="47">
        <v>6.4999999999999997E-3</v>
      </c>
      <c r="F6" s="8" t="s">
        <v>23</v>
      </c>
      <c r="G6" s="48">
        <f>G4*H6</f>
        <v>0</v>
      </c>
      <c r="H6" s="47">
        <v>6.4999999999999997E-3</v>
      </c>
    </row>
    <row r="7" spans="2:8" x14ac:dyDescent="0.2">
      <c r="B7" s="20">
        <f>C6</f>
        <v>0</v>
      </c>
      <c r="C7" s="49"/>
      <c r="D7" s="7"/>
      <c r="F7" s="20">
        <f>G6</f>
        <v>0</v>
      </c>
      <c r="G7" s="49"/>
      <c r="H7" s="7"/>
    </row>
    <row r="8" spans="2:8" x14ac:dyDescent="0.2">
      <c r="B8" s="5"/>
      <c r="C8" s="6"/>
      <c r="D8" s="7"/>
      <c r="F8" s="5"/>
      <c r="G8" s="6"/>
      <c r="H8" s="7"/>
    </row>
    <row r="9" spans="2:8" x14ac:dyDescent="0.2">
      <c r="B9" s="8" t="s">
        <v>24</v>
      </c>
      <c r="C9" s="48">
        <f>C4*D9</f>
        <v>0</v>
      </c>
      <c r="D9" s="46">
        <v>0.03</v>
      </c>
      <c r="F9" s="8" t="s">
        <v>24</v>
      </c>
      <c r="G9" s="48">
        <f>G4*H9</f>
        <v>0</v>
      </c>
      <c r="H9" s="46">
        <v>0.03</v>
      </c>
    </row>
    <row r="10" spans="2:8" x14ac:dyDescent="0.2">
      <c r="B10" s="50">
        <f>C9</f>
        <v>0</v>
      </c>
      <c r="C10" s="49"/>
      <c r="D10" s="7"/>
      <c r="F10" s="50">
        <f>G9</f>
        <v>0</v>
      </c>
      <c r="G10" s="49"/>
      <c r="H10" s="7"/>
    </row>
    <row r="11" spans="2:8" x14ac:dyDescent="0.2">
      <c r="B11" s="5"/>
      <c r="C11" s="6"/>
      <c r="D11" s="7"/>
      <c r="F11" s="5"/>
      <c r="G11" s="6"/>
      <c r="H11" s="7"/>
    </row>
    <row r="12" spans="2:8" x14ac:dyDescent="0.2">
      <c r="B12" s="8" t="s">
        <v>0</v>
      </c>
      <c r="C12" s="9">
        <f>B4*D12</f>
        <v>0</v>
      </c>
      <c r="D12" s="46">
        <v>0.12</v>
      </c>
      <c r="F12" s="8" t="s">
        <v>0</v>
      </c>
      <c r="G12" s="9">
        <f>F4*H12</f>
        <v>0</v>
      </c>
      <c r="H12" s="46">
        <v>0.12</v>
      </c>
    </row>
    <row r="13" spans="2:8" x14ac:dyDescent="0.2">
      <c r="B13" s="18">
        <f>C13</f>
        <v>0</v>
      </c>
      <c r="C13" s="9">
        <f>C12*D13</f>
        <v>0</v>
      </c>
      <c r="D13" s="46">
        <v>0.09</v>
      </c>
      <c r="F13" s="18">
        <f>G13</f>
        <v>0</v>
      </c>
      <c r="G13" s="9">
        <f>G12*H13</f>
        <v>0</v>
      </c>
      <c r="H13" s="46">
        <v>0.09</v>
      </c>
    </row>
    <row r="14" spans="2:8" x14ac:dyDescent="0.2">
      <c r="B14" s="18"/>
      <c r="C14" s="21"/>
      <c r="D14" s="7"/>
      <c r="F14" s="18"/>
      <c r="G14" s="21"/>
      <c r="H14" s="7"/>
    </row>
    <row r="15" spans="2:8" ht="13.5" thickBot="1" x14ac:dyDescent="0.25">
      <c r="B15" s="5"/>
      <c r="C15" s="6"/>
      <c r="D15" s="7"/>
      <c r="F15" s="5"/>
      <c r="G15" s="6"/>
      <c r="H15" s="7"/>
    </row>
    <row r="16" spans="2:8" ht="13.5" thickBot="1" x14ac:dyDescent="0.25">
      <c r="B16" s="1" t="s">
        <v>1</v>
      </c>
      <c r="C16" s="10">
        <f>B4*D16</f>
        <v>0</v>
      </c>
      <c r="D16" s="11">
        <v>0.08</v>
      </c>
      <c r="F16" s="1" t="s">
        <v>1</v>
      </c>
      <c r="G16" s="10">
        <f>F4*H16</f>
        <v>0</v>
      </c>
      <c r="H16" s="11">
        <v>0.08</v>
      </c>
    </row>
    <row r="17" spans="2:8" x14ac:dyDescent="0.2">
      <c r="B17" s="12">
        <f>C17</f>
        <v>0</v>
      </c>
      <c r="C17" s="10">
        <f>C16*D17</f>
        <v>0</v>
      </c>
      <c r="D17" s="11">
        <v>0.15</v>
      </c>
      <c r="F17" s="12">
        <f>G17</f>
        <v>0</v>
      </c>
      <c r="G17" s="10">
        <f>G16*H17</f>
        <v>0</v>
      </c>
      <c r="H17" s="11">
        <v>0.15</v>
      </c>
    </row>
    <row r="18" spans="2:8" ht="13.5" thickBot="1" x14ac:dyDescent="0.25">
      <c r="B18" s="13"/>
      <c r="C18" s="14"/>
      <c r="D18" s="15"/>
      <c r="F18" s="13"/>
      <c r="G18" s="14"/>
      <c r="H18" s="15"/>
    </row>
    <row r="20" spans="2:8" ht="13.5" thickBot="1" x14ac:dyDescent="0.25"/>
    <row r="21" spans="2:8" x14ac:dyDescent="0.2">
      <c r="B21" s="2" t="str">
        <f>'Valor Bruto'!G26</f>
        <v>DEZEMBRO</v>
      </c>
      <c r="C21" s="3"/>
      <c r="D21" s="4"/>
      <c r="F21" s="2" t="str">
        <f>'Valor Bruto'!I26</f>
        <v>4° TRIMESTRE</v>
      </c>
      <c r="G21" s="3"/>
      <c r="H21" s="4"/>
    </row>
    <row r="22" spans="2:8" x14ac:dyDescent="0.2">
      <c r="B22" s="8" t="s">
        <v>22</v>
      </c>
      <c r="C22" s="8" t="s">
        <v>32</v>
      </c>
      <c r="D22" s="7"/>
      <c r="F22" s="8" t="s">
        <v>22</v>
      </c>
      <c r="G22" s="8" t="s">
        <v>32</v>
      </c>
      <c r="H22" s="7"/>
    </row>
    <row r="23" spans="2:8" x14ac:dyDescent="0.2">
      <c r="B23" s="60">
        <f>'Valor Bruto'!G29</f>
        <v>0</v>
      </c>
      <c r="C23" s="60">
        <f>'Valor Bruto'!G30</f>
        <v>0</v>
      </c>
      <c r="D23" s="7"/>
      <c r="F23" s="60">
        <f>'Valor Bruto'!I29</f>
        <v>0</v>
      </c>
      <c r="G23" s="60">
        <f>'Valor Bruto'!I30</f>
        <v>0</v>
      </c>
      <c r="H23" s="7"/>
    </row>
    <row r="24" spans="2:8" x14ac:dyDescent="0.2">
      <c r="B24" s="5"/>
      <c r="C24" s="6"/>
      <c r="D24" s="7"/>
      <c r="F24" s="5"/>
      <c r="G24" s="6"/>
      <c r="H24" s="7"/>
    </row>
    <row r="25" spans="2:8" x14ac:dyDescent="0.2">
      <c r="B25" s="8" t="s">
        <v>23</v>
      </c>
      <c r="C25" s="48">
        <f>C23*D25</f>
        <v>0</v>
      </c>
      <c r="D25" s="47">
        <v>6.4999999999999997E-3</v>
      </c>
      <c r="F25" s="8" t="s">
        <v>23</v>
      </c>
      <c r="G25" s="48">
        <f>G23*H25</f>
        <v>0</v>
      </c>
      <c r="H25" s="47">
        <v>6.4999999999999997E-3</v>
      </c>
    </row>
    <row r="26" spans="2:8" x14ac:dyDescent="0.2">
      <c r="B26" s="20">
        <f>C25</f>
        <v>0</v>
      </c>
      <c r="C26" s="49"/>
      <c r="D26" s="7"/>
      <c r="F26" s="20">
        <f>G25</f>
        <v>0</v>
      </c>
      <c r="G26" s="49"/>
      <c r="H26" s="7"/>
    </row>
    <row r="27" spans="2:8" x14ac:dyDescent="0.2">
      <c r="B27" s="5"/>
      <c r="C27" s="6"/>
      <c r="D27" s="7"/>
      <c r="F27" s="5"/>
      <c r="G27" s="6"/>
      <c r="H27" s="7"/>
    </row>
    <row r="28" spans="2:8" x14ac:dyDescent="0.2">
      <c r="B28" s="8" t="s">
        <v>24</v>
      </c>
      <c r="C28" s="48">
        <f>C23*D28</f>
        <v>0</v>
      </c>
      <c r="D28" s="46">
        <v>0.03</v>
      </c>
      <c r="F28" s="8" t="s">
        <v>24</v>
      </c>
      <c r="G28" s="48">
        <f>G23*H28</f>
        <v>0</v>
      </c>
      <c r="H28" s="46">
        <v>0.03</v>
      </c>
    </row>
    <row r="29" spans="2:8" x14ac:dyDescent="0.2">
      <c r="B29" s="50">
        <f>C28</f>
        <v>0</v>
      </c>
      <c r="C29" s="49"/>
      <c r="D29" s="7"/>
      <c r="F29" s="50">
        <f>G28</f>
        <v>0</v>
      </c>
      <c r="G29" s="49"/>
      <c r="H29" s="7"/>
    </row>
    <row r="30" spans="2:8" x14ac:dyDescent="0.2">
      <c r="B30" s="5"/>
      <c r="C30" s="6"/>
      <c r="D30" s="7"/>
      <c r="F30" s="5"/>
      <c r="G30" s="6"/>
      <c r="H30" s="7"/>
    </row>
    <row r="31" spans="2:8" x14ac:dyDescent="0.2">
      <c r="B31" s="8" t="s">
        <v>0</v>
      </c>
      <c r="C31" s="9">
        <f>B23*D31</f>
        <v>0</v>
      </c>
      <c r="D31" s="46">
        <v>0.12</v>
      </c>
      <c r="F31" s="8" t="s">
        <v>0</v>
      </c>
      <c r="G31" s="9">
        <f>F23*H31</f>
        <v>0</v>
      </c>
      <c r="H31" s="46">
        <v>0.12</v>
      </c>
    </row>
    <row r="32" spans="2:8" x14ac:dyDescent="0.2">
      <c r="B32" s="18">
        <f>C32</f>
        <v>0</v>
      </c>
      <c r="C32" s="9">
        <f>C31*D32</f>
        <v>0</v>
      </c>
      <c r="D32" s="46">
        <v>0.09</v>
      </c>
      <c r="F32" s="18">
        <f>G32</f>
        <v>0</v>
      </c>
      <c r="G32" s="9">
        <f>G31*H32</f>
        <v>0</v>
      </c>
      <c r="H32" s="46">
        <v>0.09</v>
      </c>
    </row>
    <row r="33" spans="2:8" x14ac:dyDescent="0.2">
      <c r="B33" s="18"/>
      <c r="C33" s="21"/>
      <c r="D33" s="7"/>
      <c r="F33" s="18"/>
      <c r="G33" s="21"/>
      <c r="H33" s="7"/>
    </row>
    <row r="34" spans="2:8" ht="13.5" thickBot="1" x14ac:dyDescent="0.25">
      <c r="B34" s="5"/>
      <c r="C34" s="6"/>
      <c r="D34" s="7"/>
      <c r="F34" s="5"/>
      <c r="G34" s="6"/>
      <c r="H34" s="7"/>
    </row>
    <row r="35" spans="2:8" ht="13.5" thickBot="1" x14ac:dyDescent="0.25">
      <c r="B35" s="1" t="s">
        <v>1</v>
      </c>
      <c r="C35" s="10">
        <f>B23*D35</f>
        <v>0</v>
      </c>
      <c r="D35" s="11">
        <v>0.08</v>
      </c>
      <c r="F35" s="1" t="s">
        <v>1</v>
      </c>
      <c r="G35" s="10">
        <f>F23*H35</f>
        <v>0</v>
      </c>
      <c r="H35" s="11">
        <v>0.08</v>
      </c>
    </row>
    <row r="36" spans="2:8" x14ac:dyDescent="0.2">
      <c r="B36" s="12">
        <f>C36+C37</f>
        <v>0</v>
      </c>
      <c r="C36" s="10">
        <f>C35*D36</f>
        <v>0</v>
      </c>
      <c r="D36" s="11">
        <v>0.15</v>
      </c>
      <c r="F36" s="12">
        <f>G36+G37</f>
        <v>0</v>
      </c>
      <c r="G36" s="10">
        <f>G35*H36</f>
        <v>0</v>
      </c>
      <c r="H36" s="11">
        <v>0.15</v>
      </c>
    </row>
    <row r="37" spans="2:8" x14ac:dyDescent="0.2">
      <c r="B37" s="12"/>
      <c r="C37" s="10">
        <f>G37</f>
        <v>0</v>
      </c>
      <c r="D37" s="53" t="s">
        <v>2</v>
      </c>
      <c r="F37" s="12"/>
      <c r="G37" s="10">
        <f>IF(G35&lt;60000,0,(G35-60000)*10%)</f>
        <v>0</v>
      </c>
      <c r="H37" s="53" t="s">
        <v>2</v>
      </c>
    </row>
    <row r="38" spans="2:8" ht="13.5" thickBot="1" x14ac:dyDescent="0.25">
      <c r="B38" s="13"/>
      <c r="C38" s="14"/>
      <c r="D38" s="15"/>
      <c r="F38" s="13"/>
      <c r="G38" s="14"/>
      <c r="H38" s="15"/>
    </row>
    <row r="42" spans="2:8" ht="15" x14ac:dyDescent="0.2">
      <c r="B42" s="16"/>
    </row>
    <row r="43" spans="2:8" ht="15.75" x14ac:dyDescent="0.25">
      <c r="B43" s="17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zoomScaleNormal="100" workbookViewId="0"/>
  </sheetViews>
  <sheetFormatPr defaultRowHeight="12.75" x14ac:dyDescent="0.2"/>
  <cols>
    <col min="2" max="2" width="19.7109375" customWidth="1"/>
    <col min="3" max="3" width="21.7109375" customWidth="1"/>
    <col min="4" max="4" width="8.5703125" customWidth="1"/>
    <col min="5" max="5" width="4.7109375" customWidth="1"/>
    <col min="6" max="6" width="19.7109375" customWidth="1"/>
    <col min="7" max="7" width="21.7109375" bestFit="1" customWidth="1"/>
    <col min="8" max="8" width="8.5703125" customWidth="1"/>
  </cols>
  <sheetData>
    <row r="1" spans="2:8" ht="13.5" thickBot="1" x14ac:dyDescent="0.25"/>
    <row r="2" spans="2:8" ht="19.5" x14ac:dyDescent="0.2">
      <c r="B2" s="62" t="s">
        <v>26</v>
      </c>
      <c r="C2" s="63"/>
      <c r="D2" s="63"/>
      <c r="E2" s="63"/>
      <c r="F2" s="63"/>
      <c r="G2" s="63"/>
      <c r="H2" s="64"/>
    </row>
    <row r="3" spans="2:8" ht="19.5" x14ac:dyDescent="0.2">
      <c r="B3" s="65" t="s">
        <v>27</v>
      </c>
      <c r="C3" s="66"/>
      <c r="D3" s="66"/>
      <c r="E3" s="66"/>
      <c r="F3" s="66"/>
      <c r="G3" s="66"/>
      <c r="H3" s="67"/>
    </row>
    <row r="4" spans="2:8" ht="20.25" thickBot="1" x14ac:dyDescent="0.25">
      <c r="B4" s="68" t="s">
        <v>28</v>
      </c>
      <c r="C4" s="69"/>
      <c r="D4" s="69"/>
      <c r="E4" s="69"/>
      <c r="F4" s="69"/>
      <c r="G4" s="69"/>
      <c r="H4" s="70"/>
    </row>
    <row r="5" spans="2:8" ht="13.5" thickBot="1" x14ac:dyDescent="0.25"/>
    <row r="6" spans="2:8" x14ac:dyDescent="0.2">
      <c r="B6" s="2" t="s">
        <v>15</v>
      </c>
      <c r="C6" s="3"/>
      <c r="D6" s="4"/>
      <c r="F6" s="2" t="s">
        <v>16</v>
      </c>
      <c r="G6" s="3"/>
      <c r="H6" s="4"/>
    </row>
    <row r="7" spans="2:8" x14ac:dyDescent="0.2">
      <c r="B7" s="8" t="s">
        <v>22</v>
      </c>
      <c r="C7" s="8" t="s">
        <v>32</v>
      </c>
      <c r="D7" s="7"/>
      <c r="F7" s="8" t="s">
        <v>22</v>
      </c>
      <c r="G7" s="8" t="s">
        <v>32</v>
      </c>
      <c r="H7" s="7"/>
    </row>
    <row r="8" spans="2:8" x14ac:dyDescent="0.2">
      <c r="B8" s="60">
        <f>'1ª Trimestre'!F23</f>
        <v>957855.09000000008</v>
      </c>
      <c r="C8" s="9">
        <f>'1ª Trimestre'!G23</f>
        <v>920639.54</v>
      </c>
      <c r="D8" s="7"/>
      <c r="F8" s="61">
        <f>'2ª Trimestre'!F23</f>
        <v>569375.84</v>
      </c>
      <c r="G8" s="9">
        <f>'2ª Trimestre'!G23</f>
        <v>553076.68999999994</v>
      </c>
      <c r="H8" s="7"/>
    </row>
    <row r="9" spans="2:8" x14ac:dyDescent="0.2">
      <c r="B9" s="5"/>
      <c r="C9" s="6"/>
      <c r="D9" s="7"/>
      <c r="F9" s="5"/>
      <c r="G9" s="45"/>
      <c r="H9" s="7"/>
    </row>
    <row r="10" spans="2:8" x14ac:dyDescent="0.2">
      <c r="B10" s="8" t="s">
        <v>23</v>
      </c>
      <c r="C10" s="48">
        <f>C8*D10</f>
        <v>5984.1570099999999</v>
      </c>
      <c r="D10" s="47">
        <v>6.4999999999999997E-3</v>
      </c>
      <c r="F10" s="8" t="s">
        <v>23</v>
      </c>
      <c r="G10" s="48">
        <f>G8*H10</f>
        <v>3594.9984849999996</v>
      </c>
      <c r="H10" s="47">
        <v>6.4999999999999997E-3</v>
      </c>
    </row>
    <row r="11" spans="2:8" x14ac:dyDescent="0.2">
      <c r="B11" s="20">
        <f>C10</f>
        <v>5984.1570099999999</v>
      </c>
      <c r="C11" s="49"/>
      <c r="D11" s="7"/>
      <c r="F11" s="20">
        <f>G10</f>
        <v>3594.9984849999996</v>
      </c>
      <c r="G11" s="49"/>
      <c r="H11" s="7"/>
    </row>
    <row r="12" spans="2:8" x14ac:dyDescent="0.2">
      <c r="B12" s="5"/>
      <c r="C12" s="6"/>
      <c r="D12" s="7"/>
      <c r="F12" s="5"/>
      <c r="G12" s="6"/>
      <c r="H12" s="7"/>
    </row>
    <row r="13" spans="2:8" x14ac:dyDescent="0.2">
      <c r="B13" s="8" t="s">
        <v>24</v>
      </c>
      <c r="C13" s="48">
        <f>C8*D13</f>
        <v>27619.1862</v>
      </c>
      <c r="D13" s="46">
        <v>0.03</v>
      </c>
      <c r="F13" s="8" t="s">
        <v>24</v>
      </c>
      <c r="G13" s="48">
        <f>G8*H13</f>
        <v>16592.300699999996</v>
      </c>
      <c r="H13" s="46">
        <v>0.03</v>
      </c>
    </row>
    <row r="14" spans="2:8" x14ac:dyDescent="0.2">
      <c r="B14" s="50">
        <f>C13</f>
        <v>27619.1862</v>
      </c>
      <c r="C14" s="49"/>
      <c r="D14" s="7"/>
      <c r="F14" s="50">
        <f>G13</f>
        <v>16592.300699999996</v>
      </c>
      <c r="G14" s="49"/>
      <c r="H14" s="7"/>
    </row>
    <row r="15" spans="2:8" x14ac:dyDescent="0.2">
      <c r="B15" s="5"/>
      <c r="C15" s="6"/>
      <c r="D15" s="7"/>
      <c r="F15" s="5"/>
      <c r="G15" s="6"/>
      <c r="H15" s="7"/>
    </row>
    <row r="16" spans="2:8" x14ac:dyDescent="0.2">
      <c r="B16" s="8" t="s">
        <v>0</v>
      </c>
      <c r="C16" s="9">
        <f>B8*D16</f>
        <v>114942.61080000001</v>
      </c>
      <c r="D16" s="46">
        <v>0.12</v>
      </c>
      <c r="F16" s="8" t="s">
        <v>0</v>
      </c>
      <c r="G16" s="9">
        <f>F8*H16</f>
        <v>68325.1008</v>
      </c>
      <c r="H16" s="46">
        <v>0.12</v>
      </c>
    </row>
    <row r="17" spans="2:8" x14ac:dyDescent="0.2">
      <c r="B17" s="18">
        <f>C17</f>
        <v>10344.834972000001</v>
      </c>
      <c r="C17" s="9">
        <f>C16*D17</f>
        <v>10344.834972000001</v>
      </c>
      <c r="D17" s="46">
        <v>0.09</v>
      </c>
      <c r="F17" s="18">
        <f>G17</f>
        <v>6149.2590719999998</v>
      </c>
      <c r="G17" s="9">
        <f>G16*H17</f>
        <v>6149.2590719999998</v>
      </c>
      <c r="H17" s="46">
        <v>0.09</v>
      </c>
    </row>
    <row r="18" spans="2:8" x14ac:dyDescent="0.2">
      <c r="B18" s="18"/>
      <c r="C18" s="21"/>
      <c r="D18" s="7"/>
      <c r="F18" s="18"/>
      <c r="G18" s="21"/>
      <c r="H18" s="7"/>
    </row>
    <row r="19" spans="2:8" ht="13.5" thickBot="1" x14ac:dyDescent="0.25">
      <c r="B19" s="5"/>
      <c r="C19" s="6"/>
      <c r="D19" s="7"/>
      <c r="F19" s="5"/>
      <c r="G19" s="6"/>
      <c r="H19" s="7"/>
    </row>
    <row r="20" spans="2:8" ht="13.5" thickBot="1" x14ac:dyDescent="0.25">
      <c r="B20" s="1" t="s">
        <v>1</v>
      </c>
      <c r="C20" s="10">
        <f>B8*D20</f>
        <v>76628.407200000001</v>
      </c>
      <c r="D20" s="11">
        <v>0.08</v>
      </c>
      <c r="F20" s="1" t="s">
        <v>1</v>
      </c>
      <c r="G20" s="10">
        <f>F8*H20</f>
        <v>45550.067199999998</v>
      </c>
      <c r="H20" s="11">
        <v>0.08</v>
      </c>
    </row>
    <row r="21" spans="2:8" x14ac:dyDescent="0.2">
      <c r="B21" s="12">
        <f>C21+C22</f>
        <v>13157.1018</v>
      </c>
      <c r="C21" s="10">
        <f>C20*D21</f>
        <v>11494.26108</v>
      </c>
      <c r="D21" s="11">
        <v>0.15</v>
      </c>
      <c r="F21" s="12">
        <f>G21+G22</f>
        <v>6832.5100799999991</v>
      </c>
      <c r="G21" s="10">
        <f>G20*H21</f>
        <v>6832.5100799999991</v>
      </c>
      <c r="H21" s="11">
        <v>0.15</v>
      </c>
    </row>
    <row r="22" spans="2:8" x14ac:dyDescent="0.2">
      <c r="B22" s="12"/>
      <c r="C22" s="10">
        <f>IF(C20&lt;60000,0,(C20-60000)*10%)</f>
        <v>1662.8407200000001</v>
      </c>
      <c r="D22" s="53" t="s">
        <v>2</v>
      </c>
      <c r="F22" s="12"/>
      <c r="G22" s="10">
        <f>IF(G20&lt;60000,0,(G20-60000)*10%)</f>
        <v>0</v>
      </c>
      <c r="H22" s="53" t="s">
        <v>2</v>
      </c>
    </row>
    <row r="23" spans="2:8" ht="13.5" thickBot="1" x14ac:dyDescent="0.25">
      <c r="B23" s="13"/>
      <c r="C23" s="14"/>
      <c r="D23" s="15"/>
      <c r="F23" s="13"/>
      <c r="G23" s="14"/>
      <c r="H23" s="15"/>
    </row>
    <row r="25" spans="2:8" ht="13.5" thickBot="1" x14ac:dyDescent="0.25"/>
    <row r="26" spans="2:8" x14ac:dyDescent="0.2">
      <c r="B26" s="2" t="s">
        <v>17</v>
      </c>
      <c r="C26" s="3"/>
      <c r="D26" s="4"/>
      <c r="F26" s="2" t="s">
        <v>18</v>
      </c>
      <c r="G26" s="3"/>
      <c r="H26" s="4"/>
    </row>
    <row r="27" spans="2:8" x14ac:dyDescent="0.2">
      <c r="B27" s="8" t="s">
        <v>22</v>
      </c>
      <c r="C27" s="8" t="s">
        <v>32</v>
      </c>
      <c r="D27" s="7"/>
      <c r="F27" s="8" t="s">
        <v>22</v>
      </c>
      <c r="G27" s="8" t="s">
        <v>32</v>
      </c>
      <c r="H27" s="7"/>
    </row>
    <row r="28" spans="2:8" x14ac:dyDescent="0.2">
      <c r="B28" s="72">
        <f>'3ª Trimestre'!F23</f>
        <v>147271.22</v>
      </c>
      <c r="C28" s="9">
        <f>'3ª Trimestre'!G23</f>
        <v>136849.72</v>
      </c>
      <c r="D28" s="7"/>
      <c r="F28" s="61">
        <f>'4ª Trimestre'!F23</f>
        <v>0</v>
      </c>
      <c r="G28" s="9">
        <f>'4ª Trimestre'!G23</f>
        <v>0</v>
      </c>
      <c r="H28" s="7"/>
    </row>
    <row r="29" spans="2:8" x14ac:dyDescent="0.2">
      <c r="B29" s="5"/>
      <c r="C29" s="6"/>
      <c r="D29" s="7"/>
      <c r="F29" s="5"/>
      <c r="G29" s="6"/>
      <c r="H29" s="7"/>
    </row>
    <row r="30" spans="2:8" x14ac:dyDescent="0.2">
      <c r="B30" s="8" t="s">
        <v>23</v>
      </c>
      <c r="C30" s="48">
        <f>C28*D30</f>
        <v>889.52317999999991</v>
      </c>
      <c r="D30" s="47">
        <v>6.4999999999999997E-3</v>
      </c>
      <c r="F30" s="8" t="s">
        <v>23</v>
      </c>
      <c r="G30" s="48">
        <f>G28*H30</f>
        <v>0</v>
      </c>
      <c r="H30" s="47">
        <v>6.4999999999999997E-3</v>
      </c>
    </row>
    <row r="31" spans="2:8" x14ac:dyDescent="0.2">
      <c r="B31" s="20">
        <f>C30</f>
        <v>889.52317999999991</v>
      </c>
      <c r="C31" s="49"/>
      <c r="D31" s="7"/>
      <c r="F31" s="20">
        <f>G30</f>
        <v>0</v>
      </c>
      <c r="G31" s="49"/>
      <c r="H31" s="7"/>
    </row>
    <row r="32" spans="2:8" x14ac:dyDescent="0.2">
      <c r="B32" s="5"/>
      <c r="C32" s="6"/>
      <c r="D32" s="7"/>
      <c r="F32" s="5"/>
      <c r="G32" s="6"/>
      <c r="H32" s="7"/>
    </row>
    <row r="33" spans="2:8" x14ac:dyDescent="0.2">
      <c r="B33" s="8" t="s">
        <v>24</v>
      </c>
      <c r="C33" s="48">
        <f>C28*D33</f>
        <v>4105.4916000000003</v>
      </c>
      <c r="D33" s="46">
        <v>0.03</v>
      </c>
      <c r="F33" s="8" t="s">
        <v>24</v>
      </c>
      <c r="G33" s="48">
        <f>G28*H33</f>
        <v>0</v>
      </c>
      <c r="H33" s="46">
        <v>0.03</v>
      </c>
    </row>
    <row r="34" spans="2:8" x14ac:dyDescent="0.2">
      <c r="B34" s="50">
        <f>C33</f>
        <v>4105.4916000000003</v>
      </c>
      <c r="C34" s="49"/>
      <c r="D34" s="7"/>
      <c r="F34" s="50">
        <f>G33</f>
        <v>0</v>
      </c>
      <c r="G34" s="49"/>
      <c r="H34" s="7"/>
    </row>
    <row r="35" spans="2:8" x14ac:dyDescent="0.2">
      <c r="B35" s="5"/>
      <c r="C35" s="6"/>
      <c r="D35" s="7"/>
      <c r="F35" s="5"/>
      <c r="G35" s="6"/>
      <c r="H35" s="7"/>
    </row>
    <row r="36" spans="2:8" x14ac:dyDescent="0.2">
      <c r="B36" s="8" t="s">
        <v>0</v>
      </c>
      <c r="C36" s="9">
        <f>B28*D36</f>
        <v>17672.546399999999</v>
      </c>
      <c r="D36" s="46">
        <v>0.12</v>
      </c>
      <c r="F36" s="8" t="s">
        <v>0</v>
      </c>
      <c r="G36" s="9">
        <f>F28*H36</f>
        <v>0</v>
      </c>
      <c r="H36" s="46">
        <v>0.12</v>
      </c>
    </row>
    <row r="37" spans="2:8" x14ac:dyDescent="0.2">
      <c r="B37" s="18">
        <f>C37</f>
        <v>1590.5291759999998</v>
      </c>
      <c r="C37" s="9">
        <f>C36*D37</f>
        <v>1590.5291759999998</v>
      </c>
      <c r="D37" s="46">
        <v>0.09</v>
      </c>
      <c r="F37" s="18">
        <f>G37</f>
        <v>0</v>
      </c>
      <c r="G37" s="9">
        <f>G36*H37</f>
        <v>0</v>
      </c>
      <c r="H37" s="46">
        <v>0.09</v>
      </c>
    </row>
    <row r="38" spans="2:8" x14ac:dyDescent="0.2">
      <c r="B38" s="18"/>
      <c r="C38" s="21"/>
      <c r="D38" s="7"/>
      <c r="F38" s="18"/>
      <c r="G38" s="21"/>
      <c r="H38" s="7"/>
    </row>
    <row r="39" spans="2:8" ht="13.5" thickBot="1" x14ac:dyDescent="0.25">
      <c r="B39" s="5"/>
      <c r="C39" s="6"/>
      <c r="D39" s="7"/>
      <c r="F39" s="5"/>
      <c r="G39" s="6"/>
      <c r="H39" s="7"/>
    </row>
    <row r="40" spans="2:8" ht="13.5" thickBot="1" x14ac:dyDescent="0.25">
      <c r="B40" s="1" t="s">
        <v>1</v>
      </c>
      <c r="C40" s="10">
        <f>B28*D40</f>
        <v>11781.6976</v>
      </c>
      <c r="D40" s="11">
        <v>0.08</v>
      </c>
      <c r="F40" s="1" t="s">
        <v>1</v>
      </c>
      <c r="G40" s="10">
        <f>F28*H40</f>
        <v>0</v>
      </c>
      <c r="H40" s="11">
        <v>0.08</v>
      </c>
    </row>
    <row r="41" spans="2:8" x14ac:dyDescent="0.2">
      <c r="B41" s="12">
        <f>C41+C42</f>
        <v>1767.2546399999999</v>
      </c>
      <c r="C41" s="10">
        <f>C40*D41</f>
        <v>1767.2546399999999</v>
      </c>
      <c r="D41" s="11">
        <v>0.15</v>
      </c>
      <c r="F41" s="12">
        <f>G41+G42</f>
        <v>0</v>
      </c>
      <c r="G41" s="10">
        <f>G40*H41</f>
        <v>0</v>
      </c>
      <c r="H41" s="11">
        <v>0.15</v>
      </c>
    </row>
    <row r="42" spans="2:8" x14ac:dyDescent="0.2">
      <c r="B42" s="12"/>
      <c r="C42" s="10">
        <f>IF(C40&lt;60000,0,(C40-60000)*10%)</f>
        <v>0</v>
      </c>
      <c r="D42" s="53" t="s">
        <v>2</v>
      </c>
      <c r="F42" s="12"/>
      <c r="G42" s="10">
        <f>IF(G40&lt;60000,0,(G40-60000)*10%)</f>
        <v>0</v>
      </c>
      <c r="H42" s="53" t="s">
        <v>2</v>
      </c>
    </row>
    <row r="43" spans="2:8" ht="13.5" thickBot="1" x14ac:dyDescent="0.25">
      <c r="B43" s="13"/>
      <c r="C43" s="14"/>
      <c r="D43" s="15"/>
      <c r="F43" s="13"/>
      <c r="G43" s="14"/>
      <c r="H43" s="15"/>
    </row>
    <row r="44" spans="2:8" x14ac:dyDescent="0.2">
      <c r="G44" s="6"/>
    </row>
    <row r="45" spans="2:8" ht="13.5" thickBot="1" x14ac:dyDescent="0.25"/>
    <row r="46" spans="2:8" ht="13.5" thickBot="1" x14ac:dyDescent="0.25">
      <c r="B46" s="41" t="s">
        <v>19</v>
      </c>
      <c r="C46" s="55">
        <f>B8+F8+B28+F28</f>
        <v>1674502.1500000001</v>
      </c>
    </row>
    <row r="47" spans="2:8" x14ac:dyDescent="0.2">
      <c r="B47" s="54" t="s">
        <v>29</v>
      </c>
      <c r="C47" s="55">
        <f>C9+G9+C29+G29</f>
        <v>0</v>
      </c>
    </row>
    <row r="48" spans="2:8" x14ac:dyDescent="0.2">
      <c r="B48" s="54" t="s">
        <v>23</v>
      </c>
      <c r="C48" s="56">
        <f>B11+F11+B31+F31</f>
        <v>10468.678674999999</v>
      </c>
    </row>
    <row r="49" spans="2:3" x14ac:dyDescent="0.2">
      <c r="B49" s="54" t="s">
        <v>24</v>
      </c>
      <c r="C49" s="56">
        <f>B14+F14+B34+F34</f>
        <v>48316.978499999997</v>
      </c>
    </row>
    <row r="50" spans="2:3" x14ac:dyDescent="0.2">
      <c r="B50" s="43" t="s">
        <v>20</v>
      </c>
      <c r="C50" s="57">
        <f>B17+F17+B34+F34</f>
        <v>20599.585644000003</v>
      </c>
    </row>
    <row r="51" spans="2:3" x14ac:dyDescent="0.2">
      <c r="B51" s="44" t="s">
        <v>1</v>
      </c>
      <c r="C51" s="58">
        <f>C21+G21+C41+G41</f>
        <v>20094.025799999999</v>
      </c>
    </row>
    <row r="52" spans="2:3" ht="13.5" thickBot="1" x14ac:dyDescent="0.25">
      <c r="B52" s="42" t="s">
        <v>21</v>
      </c>
      <c r="C52" s="59">
        <f>C22+G22+C42+G42</f>
        <v>1662.8407200000001</v>
      </c>
    </row>
    <row r="53" spans="2:3" ht="13.5" thickBot="1" x14ac:dyDescent="0.25">
      <c r="B53" s="42" t="s">
        <v>25</v>
      </c>
      <c r="C53" s="59">
        <f>SUM(C48:C52)</f>
        <v>101142.10933900002</v>
      </c>
    </row>
  </sheetData>
  <sheetProtection sheet="1" objects="1" scenarios="1"/>
  <mergeCells count="3">
    <mergeCell ref="B2:H2"/>
    <mergeCell ref="B3:H3"/>
    <mergeCell ref="B4:H4"/>
  </mergeCells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Valor Bruto</vt:lpstr>
      <vt:lpstr>1ª Trimestre</vt:lpstr>
      <vt:lpstr>2ª Trimestre</vt:lpstr>
      <vt:lpstr>3ª Trimestre</vt:lpstr>
      <vt:lpstr>4ª Trimestre</vt:lpstr>
      <vt:lpstr>Resumo</vt:lpstr>
      <vt:lpstr>Resumo!Area_de_impressao</vt:lpstr>
    </vt:vector>
  </TitlesOfParts>
  <Company>Brandão Filho Contabilidade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Barbosa Lima</dc:creator>
  <cp:lastModifiedBy>Edson</cp:lastModifiedBy>
  <cp:lastPrinted>2015-07-17T13:55:05Z</cp:lastPrinted>
  <dcterms:created xsi:type="dcterms:W3CDTF">2015-06-05T13:40:11Z</dcterms:created>
  <dcterms:modified xsi:type="dcterms:W3CDTF">2015-08-13T20:26:43Z</dcterms:modified>
</cp:coreProperties>
</file>