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\d\Meus documentos\DARF - Memoria de Cálculo\2015\"/>
    </mc:Choice>
  </mc:AlternateContent>
  <bookViews>
    <workbookView xWindow="480" yWindow="120" windowWidth="15195" windowHeight="11640" activeTab="3"/>
  </bookViews>
  <sheets>
    <sheet name="Valor Bruto" sheetId="4" r:id="rId1"/>
    <sheet name="1ª Trimestre" sheetId="10" r:id="rId2"/>
    <sheet name="2ª Trimestre" sheetId="11" r:id="rId3"/>
    <sheet name="3ª Trimestre" sheetId="7" r:id="rId4"/>
    <sheet name="4ª Trimestre" sheetId="12" r:id="rId5"/>
    <sheet name="Resumo" sheetId="13" r:id="rId6"/>
  </sheets>
  <definedNames>
    <definedName name="_xlnm.Print_Area" localSheetId="5">Resumo!$B$2:$H$39</definedName>
  </definedNames>
  <calcPr calcId="152511"/>
</workbook>
</file>

<file path=xl/calcChain.xml><?xml version="1.0" encoding="utf-8"?>
<calcChain xmlns="http://schemas.openxmlformats.org/spreadsheetml/2006/main">
  <c r="G31" i="12" l="1"/>
  <c r="G31" i="11"/>
  <c r="C31" i="11"/>
  <c r="G26" i="13"/>
  <c r="G35" i="13"/>
  <c r="G8" i="13"/>
  <c r="G17" i="13"/>
  <c r="G18" i="13"/>
  <c r="G32" i="13"/>
  <c r="G33" i="13"/>
  <c r="F33" i="13"/>
  <c r="G28" i="13"/>
  <c r="G10" i="13"/>
  <c r="G29" i="12"/>
  <c r="G30" i="12"/>
  <c r="G26" i="12"/>
  <c r="G27" i="12"/>
  <c r="F27" i="12"/>
  <c r="G24" i="12"/>
  <c r="G22" i="12"/>
  <c r="C31" i="12"/>
  <c r="C29" i="12"/>
  <c r="C30" i="12"/>
  <c r="C26" i="12"/>
  <c r="C27" i="12"/>
  <c r="B27" i="12"/>
  <c r="C24" i="12"/>
  <c r="C22" i="12"/>
  <c r="C29" i="7"/>
  <c r="C30" i="7"/>
  <c r="C26" i="7"/>
  <c r="C27" i="7"/>
  <c r="B27" i="7"/>
  <c r="C24" i="7"/>
  <c r="C22" i="7"/>
  <c r="G29" i="11"/>
  <c r="G30" i="11"/>
  <c r="G26" i="11"/>
  <c r="G27" i="11"/>
  <c r="F27" i="11"/>
  <c r="G24" i="11"/>
  <c r="G22" i="11"/>
  <c r="C29" i="11"/>
  <c r="C30" i="11"/>
  <c r="C26" i="11"/>
  <c r="C27" i="11"/>
  <c r="B27" i="11"/>
  <c r="C24" i="11"/>
  <c r="C22" i="11"/>
  <c r="G13" i="12"/>
  <c r="G14" i="12"/>
  <c r="F14" i="12"/>
  <c r="G10" i="12"/>
  <c r="G11" i="12"/>
  <c r="F11" i="12"/>
  <c r="G8" i="12"/>
  <c r="G6" i="12"/>
  <c r="C13" i="12"/>
  <c r="C14" i="12"/>
  <c r="B14" i="12"/>
  <c r="C10" i="12"/>
  <c r="C11" i="12"/>
  <c r="B11" i="12"/>
  <c r="C8" i="12"/>
  <c r="C6" i="12"/>
  <c r="G13" i="7"/>
  <c r="G14" i="7"/>
  <c r="F14" i="7"/>
  <c r="G10" i="7"/>
  <c r="G11" i="7"/>
  <c r="F11" i="7"/>
  <c r="G8" i="7"/>
  <c r="G6" i="7"/>
  <c r="G13" i="11"/>
  <c r="G14" i="11"/>
  <c r="F14" i="11"/>
  <c r="G10" i="11"/>
  <c r="G11" i="11"/>
  <c r="F11" i="11"/>
  <c r="G8" i="11"/>
  <c r="G6" i="11"/>
  <c r="C10" i="7"/>
  <c r="C11" i="7" s="1"/>
  <c r="B11" i="7" s="1"/>
  <c r="C6" i="7"/>
  <c r="C13" i="11"/>
  <c r="C14" i="11"/>
  <c r="B14" i="11"/>
  <c r="C10" i="11"/>
  <c r="C11" i="11"/>
  <c r="B11" i="11"/>
  <c r="C8" i="11"/>
  <c r="C6" i="11"/>
  <c r="F18" i="12"/>
  <c r="F18" i="11"/>
  <c r="F18" i="10"/>
  <c r="F24" i="13"/>
  <c r="B24" i="13"/>
  <c r="F6" i="13"/>
  <c r="B6" i="13"/>
  <c r="C20" i="12"/>
  <c r="G4" i="12"/>
  <c r="C4" i="12"/>
  <c r="C20" i="11"/>
  <c r="G4" i="11"/>
  <c r="C4" i="11"/>
  <c r="C20" i="10"/>
  <c r="C29" i="10"/>
  <c r="C30" i="10"/>
  <c r="G4" i="10"/>
  <c r="G10" i="10"/>
  <c r="G11" i="10"/>
  <c r="F11" i="10"/>
  <c r="C4" i="10"/>
  <c r="C13" i="10"/>
  <c r="C14" i="10"/>
  <c r="B14" i="10"/>
  <c r="B18" i="12"/>
  <c r="F2" i="12"/>
  <c r="B2" i="12"/>
  <c r="B18" i="11"/>
  <c r="F2" i="11"/>
  <c r="B2" i="11"/>
  <c r="B18" i="10"/>
  <c r="F2" i="10"/>
  <c r="B2" i="10"/>
  <c r="C20" i="7"/>
  <c r="C4" i="7"/>
  <c r="C13" i="7" s="1"/>
  <c r="C14" i="7" s="1"/>
  <c r="B14" i="7" s="1"/>
  <c r="G4" i="7"/>
  <c r="F18" i="7"/>
  <c r="B18" i="7"/>
  <c r="F2" i="7"/>
  <c r="B2" i="7"/>
  <c r="H26" i="4"/>
  <c r="H19" i="4"/>
  <c r="H12" i="4"/>
  <c r="G20" i="11"/>
  <c r="H5" i="4"/>
  <c r="G20" i="10"/>
  <c r="C8" i="13"/>
  <c r="G20" i="7"/>
  <c r="C26" i="13" s="1"/>
  <c r="C26" i="10"/>
  <c r="C27" i="10"/>
  <c r="B27" i="10"/>
  <c r="G20" i="12"/>
  <c r="G36" i="13"/>
  <c r="G37" i="13"/>
  <c r="G38" i="13"/>
  <c r="G14" i="13"/>
  <c r="G15" i="13"/>
  <c r="F15" i="13"/>
  <c r="G30" i="13"/>
  <c r="G19" i="13"/>
  <c r="C17" i="13"/>
  <c r="C14" i="13"/>
  <c r="C15" i="13"/>
  <c r="B15" i="13"/>
  <c r="C10" i="13"/>
  <c r="C8" i="10"/>
  <c r="G8" i="10"/>
  <c r="C6" i="10"/>
  <c r="G6" i="10"/>
  <c r="G12" i="13"/>
  <c r="C12" i="13"/>
  <c r="F36" i="13"/>
  <c r="F18" i="13"/>
  <c r="G20" i="13"/>
  <c r="F30" i="12"/>
  <c r="G32" i="12"/>
  <c r="C32" i="12"/>
  <c r="B30" i="12"/>
  <c r="F30" i="11"/>
  <c r="G32" i="11"/>
  <c r="C32" i="11"/>
  <c r="B30" i="11"/>
  <c r="C22" i="10"/>
  <c r="C24" i="10"/>
  <c r="G29" i="10"/>
  <c r="G31" i="10"/>
  <c r="C31" i="10"/>
  <c r="B30" i="10"/>
  <c r="G22" i="10"/>
  <c r="F27" i="10"/>
  <c r="G13" i="10"/>
  <c r="G14" i="10"/>
  <c r="F14" i="10"/>
  <c r="G30" i="10"/>
  <c r="G26" i="10"/>
  <c r="G27" i="10"/>
  <c r="G24" i="10"/>
  <c r="C10" i="10"/>
  <c r="C11" i="10"/>
  <c r="B11" i="10"/>
  <c r="C18" i="13"/>
  <c r="C19" i="13"/>
  <c r="C32" i="10"/>
  <c r="G32" i="10"/>
  <c r="F30" i="10"/>
  <c r="C20" i="13"/>
  <c r="B18" i="13"/>
  <c r="C32" i="13" l="1"/>
  <c r="C33" i="13" s="1"/>
  <c r="B33" i="13" s="1"/>
  <c r="C35" i="13"/>
  <c r="C28" i="13"/>
  <c r="C30" i="13"/>
  <c r="G24" i="7"/>
  <c r="C8" i="7"/>
  <c r="G22" i="7"/>
  <c r="G26" i="7"/>
  <c r="G27" i="7" s="1"/>
  <c r="F27" i="7" s="1"/>
  <c r="G29" i="7"/>
  <c r="C37" i="13" l="1"/>
  <c r="C36" i="13"/>
  <c r="G31" i="7"/>
  <c r="C31" i="7" s="1"/>
  <c r="G30" i="7"/>
  <c r="B30" i="7" l="1"/>
  <c r="C32" i="7"/>
  <c r="F30" i="7"/>
  <c r="G32" i="7"/>
  <c r="C38" i="13"/>
  <c r="B36" i="13"/>
</calcChain>
</file>

<file path=xl/sharedStrings.xml><?xml version="1.0" encoding="utf-8"?>
<sst xmlns="http://schemas.openxmlformats.org/spreadsheetml/2006/main" count="159" uniqueCount="27">
  <si>
    <t>CSLL</t>
  </si>
  <si>
    <t>IMPOSTO DE RENDA</t>
  </si>
  <si>
    <t>Adicional</t>
  </si>
  <si>
    <t>Total</t>
  </si>
  <si>
    <t xml:space="preserve">RECEITA 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</si>
  <si>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</si>
  <si>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</si>
  <si>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</si>
  <si>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</si>
  <si>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</si>
  <si>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</si>
  <si>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</si>
  <si>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</si>
  <si>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</si>
  <si>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</si>
  <si>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</si>
  <si>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</si>
  <si>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1° TRIMESTRE</t>
  </si>
  <si>
    <t>2° TRIMESTRE</t>
  </si>
  <si>
    <t>3° TRIMESTRE</t>
  </si>
  <si>
    <t>4° TRIMESTRE</t>
  </si>
  <si>
    <t>RECEITA</t>
  </si>
  <si>
    <t>PIS</t>
  </si>
  <si>
    <t>CONFINS</t>
  </si>
  <si>
    <t>DR DISTRIBUIDORA DE AÇO LTDA</t>
  </si>
  <si>
    <t>CNPJ 02.725.121/0001-26   INSC.ESTADUAL 27.097.094-0</t>
  </si>
  <si>
    <t>ARACAJU/SE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</si>
</sst>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&quot;R$ &quot;* #,##0.00_);_(&quot;R$ &quot;* \(#,##0.00\);_(&quot;R$ &quot;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b/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164" fontId="0" fillId="0" borderId="1" xfId="0" applyNumberFormat="1" applyBorder="1"/>
    <xf numFmtId="0" fontId="2" fillId="0" borderId="1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7" xfId="0" applyFont="1" applyFill="1" applyBorder="1" applyAlignment="1">
      <alignment horizontal="center"/>
    </xf>
    <xf numFmtId="164" fontId="2" fillId="2" borderId="0" xfId="1" applyFont="1" applyFill="1" applyBorder="1" applyProtection="1"/>
    <xf numFmtId="164" fontId="2" fillId="2" borderId="0" xfId="0" applyNumberFormat="1" applyFont="1" applyFill="1" applyBorder="1"/>
    <xf numFmtId="9" fontId="0" fillId="0" borderId="6" xfId="0" applyNumberFormat="1" applyBorder="1"/>
    <xf numFmtId="164" fontId="0" fillId="0" borderId="5" xfId="0" applyNumberFormat="1" applyBorder="1"/>
    <xf numFmtId="164" fontId="2" fillId="2" borderId="0" xfId="1" applyFont="1" applyFill="1" applyBorder="1"/>
    <xf numFmtId="0" fontId="2" fillId="0" borderId="6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0" xfId="0" applyFont="1"/>
    <xf numFmtId="164" fontId="4" fillId="0" borderId="0" xfId="0" applyNumberFormat="1" applyFont="1"/>
    <xf numFmtId="164" fontId="0" fillId="0" borderId="5" xfId="1" applyFont="1" applyBorder="1" applyProtection="1">
      <protection locked="0"/>
    </xf>
    <xf numFmtId="43" fontId="0" fillId="0" borderId="5" xfId="0" applyNumberFormat="1" applyBorder="1"/>
    <xf numFmtId="43" fontId="0" fillId="0" borderId="0" xfId="0" applyNumberFormat="1" applyBorder="1"/>
    <xf numFmtId="0" fontId="5" fillId="0" borderId="0" xfId="0" applyFont="1"/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164" fontId="5" fillId="0" borderId="0" xfId="1" applyFont="1"/>
    <xf numFmtId="164" fontId="6" fillId="3" borderId="0" xfId="1" applyFont="1" applyFill="1" applyBorder="1" applyAlignment="1">
      <alignment horizontal="center" vertical="center"/>
    </xf>
    <xf numFmtId="164" fontId="6" fillId="3" borderId="0" xfId="1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1" applyFont="1" applyAlignment="1">
      <alignment horizontal="center"/>
    </xf>
    <xf numFmtId="43" fontId="5" fillId="0" borderId="0" xfId="0" applyNumberFormat="1" applyFont="1"/>
    <xf numFmtId="164" fontId="6" fillId="4" borderId="12" xfId="1" applyFont="1" applyFill="1" applyBorder="1" applyAlignment="1">
      <alignment horizontal="center"/>
    </xf>
    <xf numFmtId="164" fontId="6" fillId="4" borderId="12" xfId="1" applyFont="1" applyFill="1" applyBorder="1" applyAlignment="1" applyProtection="1">
      <alignment horizontal="center"/>
      <protection locked="0"/>
    </xf>
    <xf numFmtId="164" fontId="6" fillId="4" borderId="12" xfId="1" applyFont="1" applyFill="1" applyBorder="1" applyAlignment="1" applyProtection="1">
      <alignment horizontal="center" vertical="center"/>
      <protection locked="0"/>
    </xf>
    <xf numFmtId="9" fontId="0" fillId="0" borderId="6" xfId="2" applyFont="1" applyBorder="1"/>
    <xf numFmtId="0" fontId="2" fillId="0" borderId="15" xfId="0" applyFont="1" applyFill="1" applyBorder="1" applyAlignment="1">
      <alignment horizontal="center"/>
    </xf>
    <xf numFmtId="164" fontId="2" fillId="0" borderId="0" xfId="1" applyFont="1" applyFill="1" applyBorder="1" applyProtection="1"/>
    <xf numFmtId="164" fontId="0" fillId="0" borderId="0" xfId="0" applyNumberFormat="1" applyBorder="1"/>
    <xf numFmtId="0" fontId="2" fillId="0" borderId="1" xfId="0" applyFont="1" applyBorder="1" applyAlignment="1">
      <alignment horizontal="center" vertical="center"/>
    </xf>
    <xf numFmtId="9" fontId="2" fillId="0" borderId="6" xfId="2" applyFont="1" applyBorder="1"/>
    <xf numFmtId="10" fontId="2" fillId="0" borderId="6" xfId="2" applyNumberFormat="1" applyFont="1" applyBorder="1"/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zoomScale="80" zoomScaleNormal="80" workbookViewId="0">
      <selection activeCell="B20" sqref="B20"/>
    </sheetView>
  </sheetViews>
  <sheetFormatPr defaultRowHeight="15" x14ac:dyDescent="0.2"/>
  <cols>
    <col min="1" max="1" width="5.7109375" style="24" customWidth="1"/>
    <col min="2" max="2" width="21.7109375" style="24" customWidth="1"/>
    <col min="3" max="3" width="5.7109375" style="24" customWidth="1"/>
    <col min="4" max="4" width="21.7109375" style="24" customWidth="1"/>
    <col min="5" max="5" width="5.7109375" style="24" customWidth="1"/>
    <col min="6" max="6" width="21.7109375" style="24" customWidth="1"/>
    <col min="7" max="7" width="5.7109375" style="24" customWidth="1"/>
    <col min="8" max="8" width="21.7109375" style="24" customWidth="1"/>
    <col min="9" max="16384" width="9.140625" style="24"/>
  </cols>
  <sheetData>
    <row r="1" spans="2:8" ht="15.75" thickBot="1" x14ac:dyDescent="0.25"/>
    <row r="2" spans="2:8" ht="15.75" x14ac:dyDescent="0.25">
      <c r="B2" s="25" t="s">
        <v>5</v>
      </c>
      <c r="C2" s="26"/>
      <c r="D2" s="27" t="s">
        <v>6</v>
      </c>
      <c r="E2" s="28"/>
      <c r="F2" s="27" t="s">
        <v>7</v>
      </c>
      <c r="G2" s="28"/>
      <c r="H2" s="27" t="s">
        <v>17</v>
      </c>
    </row>
    <row r="3" spans="2:8" ht="15.75" x14ac:dyDescent="0.25">
      <c r="B3" s="29" t="s">
        <v>4</v>
      </c>
      <c r="C3" s="26"/>
      <c r="D3" s="30" t="s">
        <v>4</v>
      </c>
      <c r="E3" s="28"/>
      <c r="F3" s="30" t="s">
        <v>4</v>
      </c>
      <c r="G3" s="28"/>
      <c r="H3" s="30" t="s">
        <v>4</v>
      </c>
    </row>
    <row r="4" spans="2:8" ht="15.75" x14ac:dyDescent="0.25">
      <c r="B4" s="26"/>
      <c r="C4" s="31"/>
      <c r="D4" s="28"/>
      <c r="E4" s="32"/>
      <c r="F4" s="28"/>
      <c r="G4" s="32"/>
      <c r="H4" s="28"/>
    </row>
    <row r="5" spans="2:8" s="33" customFormat="1" ht="15.75" x14ac:dyDescent="0.25">
      <c r="B5" s="43">
        <v>263209.21000000002</v>
      </c>
      <c r="C5" s="34"/>
      <c r="D5" s="42">
        <v>294188.40000000002</v>
      </c>
      <c r="E5" s="35"/>
      <c r="F5" s="42">
        <v>216380</v>
      </c>
      <c r="G5" s="35"/>
      <c r="H5" s="41">
        <f>B5+D5+F5</f>
        <v>773777.6100000001</v>
      </c>
    </row>
    <row r="6" spans="2:8" ht="16.5" thickBot="1" x14ac:dyDescent="0.3">
      <c r="B6" s="36"/>
      <c r="C6" s="26"/>
      <c r="D6" s="37"/>
      <c r="E6" s="28"/>
      <c r="F6" s="37"/>
      <c r="G6" s="28"/>
      <c r="H6" s="37"/>
    </row>
    <row r="7" spans="2:8" x14ac:dyDescent="0.2">
      <c r="B7" s="38"/>
      <c r="C7" s="38"/>
      <c r="D7" s="38"/>
      <c r="E7" s="38"/>
      <c r="F7" s="38"/>
      <c r="G7" s="38"/>
      <c r="H7" s="38"/>
    </row>
    <row r="8" spans="2:8" ht="15.75" thickBot="1" x14ac:dyDescent="0.25">
      <c r="B8" s="38"/>
      <c r="C8" s="38"/>
      <c r="D8" s="38"/>
      <c r="E8" s="38"/>
      <c r="F8" s="38"/>
      <c r="G8" s="38"/>
      <c r="H8" s="38"/>
    </row>
    <row r="9" spans="2:8" ht="15.75" x14ac:dyDescent="0.25">
      <c r="B9" s="27" t="s">
        <v>8</v>
      </c>
      <c r="C9" s="38"/>
      <c r="D9" s="27" t="s">
        <v>9</v>
      </c>
      <c r="E9" s="38"/>
      <c r="F9" s="27" t="s">
        <v>10</v>
      </c>
      <c r="G9" s="38"/>
      <c r="H9" s="27" t="s">
        <v>18</v>
      </c>
    </row>
    <row r="10" spans="2:8" ht="15.75" x14ac:dyDescent="0.25">
      <c r="B10" s="30" t="s">
        <v>4</v>
      </c>
      <c r="C10" s="38"/>
      <c r="D10" s="30" t="s">
        <v>4</v>
      </c>
      <c r="E10" s="38"/>
      <c r="F10" s="30" t="s">
        <v>4</v>
      </c>
      <c r="G10" s="38"/>
      <c r="H10" s="30" t="s">
        <v>4</v>
      </c>
    </row>
    <row r="11" spans="2:8" ht="15.75" x14ac:dyDescent="0.25">
      <c r="B11" s="28"/>
      <c r="C11" s="38"/>
      <c r="D11" s="28"/>
      <c r="E11" s="38"/>
      <c r="F11" s="28"/>
      <c r="G11" s="38"/>
      <c r="H11" s="28"/>
    </row>
    <row r="12" spans="2:8" s="33" customFormat="1" ht="15.75" x14ac:dyDescent="0.25">
      <c r="B12" s="42">
        <v>253855.9</v>
      </c>
      <c r="C12" s="39"/>
      <c r="D12" s="42">
        <v>210439.77</v>
      </c>
      <c r="E12" s="39"/>
      <c r="F12" s="42">
        <v>225712.65</v>
      </c>
      <c r="G12" s="39"/>
      <c r="H12" s="41">
        <f>B12+D12+F12</f>
        <v>690008.32</v>
      </c>
    </row>
    <row r="13" spans="2:8" ht="16.5" thickBot="1" x14ac:dyDescent="0.3">
      <c r="B13" s="37"/>
      <c r="C13" s="38"/>
      <c r="D13" s="37"/>
      <c r="E13" s="38"/>
      <c r="F13" s="37"/>
      <c r="G13" s="38"/>
      <c r="H13" s="37"/>
    </row>
    <row r="14" spans="2:8" x14ac:dyDescent="0.2">
      <c r="B14" s="38"/>
      <c r="C14" s="38"/>
      <c r="D14" s="38"/>
      <c r="E14" s="38"/>
      <c r="F14" s="38"/>
      <c r="G14" s="38"/>
      <c r="H14" s="38"/>
    </row>
    <row r="15" spans="2:8" ht="15.75" thickBot="1" x14ac:dyDescent="0.25">
      <c r="B15" s="38"/>
      <c r="C15" s="38"/>
      <c r="D15" s="38"/>
      <c r="E15" s="38"/>
      <c r="F15" s="38"/>
      <c r="G15" s="38"/>
      <c r="H15" s="38"/>
    </row>
    <row r="16" spans="2:8" ht="15.75" x14ac:dyDescent="0.25">
      <c r="B16" s="27" t="s">
        <v>11</v>
      </c>
      <c r="C16" s="38"/>
      <c r="D16" s="27" t="s">
        <v>12</v>
      </c>
      <c r="E16" s="38"/>
      <c r="F16" s="27" t="s">
        <v>13</v>
      </c>
      <c r="G16" s="38"/>
      <c r="H16" s="27" t="s">
        <v>19</v>
      </c>
    </row>
    <row r="17" spans="2:8" ht="15.75" x14ac:dyDescent="0.25">
      <c r="B17" s="29" t="s">
        <v>4</v>
      </c>
      <c r="C17" s="38"/>
      <c r="D17" s="29" t="s">
        <v>4</v>
      </c>
      <c r="E17" s="38"/>
      <c r="F17" s="29" t="s">
        <v>4</v>
      </c>
      <c r="G17" s="38"/>
      <c r="H17" s="30" t="s">
        <v>4</v>
      </c>
    </row>
    <row r="18" spans="2:8" ht="15.75" x14ac:dyDescent="0.25">
      <c r="B18" s="26"/>
      <c r="C18" s="38"/>
      <c r="D18" s="26"/>
      <c r="E18" s="38"/>
      <c r="F18" s="26"/>
      <c r="G18" s="38"/>
      <c r="H18" s="28"/>
    </row>
    <row r="19" spans="2:8" s="33" customFormat="1" ht="15.75" x14ac:dyDescent="0.25">
      <c r="B19" s="43">
        <v>161394.70000000001</v>
      </c>
      <c r="C19" s="39"/>
      <c r="D19" s="43"/>
      <c r="E19" s="39"/>
      <c r="F19" s="43"/>
      <c r="G19" s="39"/>
      <c r="H19" s="41">
        <f>B19+D19+F19</f>
        <v>161394.70000000001</v>
      </c>
    </row>
    <row r="20" spans="2:8" ht="16.5" thickBot="1" x14ac:dyDescent="0.3">
      <c r="B20" s="36"/>
      <c r="C20" s="38"/>
      <c r="D20" s="36"/>
      <c r="E20" s="38"/>
      <c r="F20" s="36"/>
      <c r="G20" s="38"/>
      <c r="H20" s="37"/>
    </row>
    <row r="21" spans="2:8" x14ac:dyDescent="0.2">
      <c r="B21" s="38"/>
      <c r="C21" s="38"/>
      <c r="D21" s="38"/>
      <c r="E21" s="38"/>
      <c r="F21" s="38"/>
      <c r="G21" s="38"/>
      <c r="H21" s="38"/>
    </row>
    <row r="22" spans="2:8" ht="15.75" thickBot="1" x14ac:dyDescent="0.25">
      <c r="B22" s="38"/>
      <c r="C22" s="38"/>
      <c r="D22" s="38"/>
      <c r="E22" s="38"/>
      <c r="F22" s="38"/>
      <c r="G22" s="38"/>
      <c r="H22" s="38"/>
    </row>
    <row r="23" spans="2:8" ht="15.75" x14ac:dyDescent="0.25">
      <c r="B23" s="27" t="s">
        <v>14</v>
      </c>
      <c r="C23" s="38"/>
      <c r="D23" s="27" t="s">
        <v>15</v>
      </c>
      <c r="E23" s="38"/>
      <c r="F23" s="27" t="s">
        <v>16</v>
      </c>
      <c r="G23" s="38"/>
      <c r="H23" s="27" t="s">
        <v>20</v>
      </c>
    </row>
    <row r="24" spans="2:8" ht="15.75" x14ac:dyDescent="0.25">
      <c r="B24" s="29" t="s">
        <v>4</v>
      </c>
      <c r="D24" s="29" t="s">
        <v>4</v>
      </c>
      <c r="F24" s="29" t="s">
        <v>4</v>
      </c>
      <c r="H24" s="30" t="s">
        <v>4</v>
      </c>
    </row>
    <row r="25" spans="2:8" ht="15.75" x14ac:dyDescent="0.25">
      <c r="B25" s="26"/>
      <c r="D25" s="26"/>
      <c r="F25" s="26"/>
      <c r="H25" s="28"/>
    </row>
    <row r="26" spans="2:8" s="33" customFormat="1" ht="15.75" x14ac:dyDescent="0.25">
      <c r="B26" s="43"/>
      <c r="D26" s="43"/>
      <c r="F26" s="43"/>
      <c r="H26" s="41">
        <f>B26+D26+F26</f>
        <v>0</v>
      </c>
    </row>
    <row r="27" spans="2:8" ht="16.5" thickBot="1" x14ac:dyDescent="0.3">
      <c r="B27" s="36"/>
      <c r="D27" s="36"/>
      <c r="F27" s="36"/>
      <c r="H27" s="37"/>
    </row>
    <row r="30" spans="2:8" x14ac:dyDescent="0.2">
      <c r="F30" s="40"/>
      <c r="H30" s="40"/>
    </row>
    <row r="31" spans="2:8" x14ac:dyDescent="0.2">
      <c r="F31" s="40"/>
      <c r="H31" s="40"/>
    </row>
  </sheetData>
  <sheetProtection sheet="1"/>
  <pageMargins left="0.78740157499999996" right="0.78740157499999996" top="0.984251969" bottom="0.984251969" header="0.49212598499999999" footer="0.49212598499999999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8"/>
  <sheetViews>
    <sheetView workbookViewId="0"/>
  </sheetViews>
  <sheetFormatPr defaultRowHeight="12.75" x14ac:dyDescent="0.2"/>
  <cols>
    <col min="2" max="2" width="21.7109375" customWidth="1"/>
    <col min="3" max="3" width="21.7109375" bestFit="1" customWidth="1"/>
    <col min="4" max="4" width="8.5703125" bestFit="1" customWidth="1"/>
    <col min="6" max="6" width="21.7109375" customWidth="1"/>
    <col min="7" max="7" width="21.7109375" bestFit="1" customWidth="1"/>
    <col min="8" max="8" width="8.5703125" bestFit="1" customWidth="1"/>
  </cols>
  <sheetData>
    <row r="1" spans="2:8" ht="13.5" thickBot="1" x14ac:dyDescent="0.25"/>
    <row r="2" spans="2:8" x14ac:dyDescent="0.2">
      <c r="B2" s="3" t="str">
        <f>'Valor Bruto'!B2</f>
        <v>JANEIRO</v>
      </c>
      <c r="C2" s="4"/>
      <c r="D2" s="5"/>
      <c r="F2" s="3" t="str">
        <f>'Valor Bruto'!D2</f>
        <v>FEVEREIRO</v>
      </c>
      <c r="G2" s="4"/>
      <c r="H2" s="5"/>
    </row>
    <row r="3" spans="2:8" x14ac:dyDescent="0.2">
      <c r="B3" s="6"/>
      <c r="C3" s="45" t="s">
        <v>21</v>
      </c>
      <c r="D3" s="8"/>
      <c r="F3" s="6"/>
      <c r="G3" s="45" t="s">
        <v>21</v>
      </c>
      <c r="H3" s="8"/>
    </row>
    <row r="4" spans="2:8" x14ac:dyDescent="0.2">
      <c r="B4" s="6"/>
      <c r="C4" s="10">
        <f>'Valor Bruto'!B5</f>
        <v>263209.21000000002</v>
      </c>
      <c r="D4" s="8"/>
      <c r="F4" s="6"/>
      <c r="G4" s="10">
        <f>'Valor Bruto'!D5</f>
        <v>294188.40000000002</v>
      </c>
      <c r="H4" s="44"/>
    </row>
    <row r="5" spans="2:8" ht="13.5" thickBot="1" x14ac:dyDescent="0.25">
      <c r="B5" s="6"/>
      <c r="C5" s="47"/>
      <c r="D5" s="15"/>
      <c r="F5" s="6"/>
      <c r="G5" s="47"/>
      <c r="H5" s="15"/>
    </row>
    <row r="6" spans="2:8" ht="13.5" thickBot="1" x14ac:dyDescent="0.25">
      <c r="B6" s="48" t="s">
        <v>22</v>
      </c>
      <c r="C6" s="10">
        <f>C4*D6</f>
        <v>1710.8598650000001</v>
      </c>
      <c r="D6" s="50">
        <v>6.4999999999999997E-3</v>
      </c>
      <c r="F6" s="48" t="s">
        <v>22</v>
      </c>
      <c r="G6" s="10">
        <f>G4*H6</f>
        <v>1912.2246</v>
      </c>
      <c r="H6" s="50">
        <v>6.4999999999999997E-3</v>
      </c>
    </row>
    <row r="7" spans="2:8" ht="13.5" thickBot="1" x14ac:dyDescent="0.25">
      <c r="B7" s="6"/>
      <c r="C7" s="47"/>
      <c r="D7" s="15"/>
      <c r="F7" s="6"/>
      <c r="G7" s="47"/>
      <c r="H7" s="15"/>
    </row>
    <row r="8" spans="2:8" ht="13.5" thickBot="1" x14ac:dyDescent="0.25">
      <c r="B8" s="48" t="s">
        <v>23</v>
      </c>
      <c r="C8" s="10">
        <f>C4*D8</f>
        <v>7896.2763000000004</v>
      </c>
      <c r="D8" s="49">
        <v>0.03</v>
      </c>
      <c r="F8" s="48" t="s">
        <v>23</v>
      </c>
      <c r="G8" s="10">
        <f>G4*H8</f>
        <v>8825.652</v>
      </c>
      <c r="H8" s="49">
        <v>0.03</v>
      </c>
    </row>
    <row r="9" spans="2:8" x14ac:dyDescent="0.2">
      <c r="B9" s="6"/>
      <c r="C9" s="46"/>
      <c r="D9" s="8"/>
      <c r="F9" s="6"/>
      <c r="G9" s="46"/>
      <c r="H9" s="44"/>
    </row>
    <row r="10" spans="2:8" x14ac:dyDescent="0.2">
      <c r="B10" s="9" t="s">
        <v>0</v>
      </c>
      <c r="C10" s="10">
        <f>C4*D10</f>
        <v>84226.94720000001</v>
      </c>
      <c r="D10" s="44">
        <v>0.32</v>
      </c>
      <c r="F10" s="9" t="s">
        <v>0</v>
      </c>
      <c r="G10" s="10">
        <f>G4*H10</f>
        <v>94140.288000000015</v>
      </c>
      <c r="H10" s="44">
        <v>0.32</v>
      </c>
    </row>
    <row r="11" spans="2:8" x14ac:dyDescent="0.2">
      <c r="B11" s="21">
        <f>C11</f>
        <v>7580.4252480000005</v>
      </c>
      <c r="C11" s="10">
        <f>C10*D11</f>
        <v>7580.4252480000005</v>
      </c>
      <c r="D11" s="44">
        <v>0.09</v>
      </c>
      <c r="F11" s="21">
        <f>G11</f>
        <v>8472.6259200000004</v>
      </c>
      <c r="G11" s="10">
        <f>G10*H11</f>
        <v>8472.6259200000004</v>
      </c>
      <c r="H11" s="44">
        <v>0.09</v>
      </c>
    </row>
    <row r="12" spans="2:8" ht="13.5" thickBot="1" x14ac:dyDescent="0.25">
      <c r="B12" s="22"/>
      <c r="C12" s="23"/>
      <c r="D12" s="8"/>
      <c r="F12" s="6"/>
      <c r="G12" s="7"/>
      <c r="H12" s="8"/>
    </row>
    <row r="13" spans="2:8" ht="13.5" thickBot="1" x14ac:dyDescent="0.25">
      <c r="B13" s="2" t="s">
        <v>1</v>
      </c>
      <c r="C13" s="11">
        <f>C4*D13</f>
        <v>84226.94720000001</v>
      </c>
      <c r="D13" s="12">
        <v>0.32</v>
      </c>
      <c r="F13" s="2" t="s">
        <v>1</v>
      </c>
      <c r="G13" s="11">
        <f>G4*H13</f>
        <v>94140.288000000015</v>
      </c>
      <c r="H13" s="12">
        <v>0.32</v>
      </c>
    </row>
    <row r="14" spans="2:8" x14ac:dyDescent="0.2">
      <c r="B14" s="13">
        <f>C14</f>
        <v>12634.042080000001</v>
      </c>
      <c r="C14" s="11">
        <f>C13*D14</f>
        <v>12634.042080000001</v>
      </c>
      <c r="D14" s="12">
        <v>0.15</v>
      </c>
      <c r="F14" s="13">
        <f>G14</f>
        <v>14121.043200000002</v>
      </c>
      <c r="G14" s="11">
        <f>G13*H14</f>
        <v>14121.043200000002</v>
      </c>
      <c r="H14" s="12">
        <v>0.15</v>
      </c>
    </row>
    <row r="15" spans="2:8" ht="13.5" thickBot="1" x14ac:dyDescent="0.25">
      <c r="B15" s="16"/>
      <c r="C15" s="17"/>
      <c r="D15" s="18"/>
      <c r="F15" s="16"/>
      <c r="G15" s="17"/>
      <c r="H15" s="18"/>
    </row>
    <row r="17" spans="2:8" ht="13.5" thickBot="1" x14ac:dyDescent="0.25"/>
    <row r="18" spans="2:8" x14ac:dyDescent="0.2">
      <c r="B18" s="3" t="str">
        <f>'Valor Bruto'!F2</f>
        <v>MARÇO</v>
      </c>
      <c r="C18" s="4"/>
      <c r="D18" s="5"/>
      <c r="F18" s="3" t="str">
        <f>'Valor Bruto'!H2</f>
        <v>1° TRIMESTRE</v>
      </c>
      <c r="G18" s="4"/>
      <c r="H18" s="5"/>
    </row>
    <row r="19" spans="2:8" x14ac:dyDescent="0.2">
      <c r="B19" s="6"/>
      <c r="C19" s="45" t="s">
        <v>21</v>
      </c>
      <c r="D19" s="8"/>
      <c r="F19" s="6"/>
      <c r="G19" s="45" t="s">
        <v>21</v>
      </c>
      <c r="H19" s="8"/>
    </row>
    <row r="20" spans="2:8" x14ac:dyDescent="0.2">
      <c r="B20" s="6"/>
      <c r="C20" s="10">
        <f>'Valor Bruto'!F5</f>
        <v>216380</v>
      </c>
      <c r="D20" s="8"/>
      <c r="F20" s="6"/>
      <c r="G20" s="10">
        <f>'Valor Bruto'!H5</f>
        <v>773777.6100000001</v>
      </c>
      <c r="H20" s="8"/>
    </row>
    <row r="21" spans="2:8" ht="13.5" thickBot="1" x14ac:dyDescent="0.25">
      <c r="B21" s="6"/>
      <c r="C21" s="47"/>
      <c r="D21" s="15"/>
      <c r="F21" s="6"/>
      <c r="G21" s="47"/>
      <c r="H21" s="15"/>
    </row>
    <row r="22" spans="2:8" ht="13.5" thickBot="1" x14ac:dyDescent="0.25">
      <c r="B22" s="48" t="s">
        <v>22</v>
      </c>
      <c r="C22" s="10">
        <f>C20*D22</f>
        <v>1406.47</v>
      </c>
      <c r="D22" s="50">
        <v>6.4999999999999997E-3</v>
      </c>
      <c r="F22" s="48" t="s">
        <v>22</v>
      </c>
      <c r="G22" s="10">
        <f>G20*H22</f>
        <v>5029.5544650000002</v>
      </c>
      <c r="H22" s="50">
        <v>6.4999999999999997E-3</v>
      </c>
    </row>
    <row r="23" spans="2:8" ht="13.5" thickBot="1" x14ac:dyDescent="0.25">
      <c r="B23" s="6"/>
      <c r="C23" s="47"/>
      <c r="D23" s="15"/>
      <c r="F23" s="6"/>
      <c r="G23" s="47"/>
      <c r="H23" s="15"/>
    </row>
    <row r="24" spans="2:8" ht="13.5" thickBot="1" x14ac:dyDescent="0.25">
      <c r="B24" s="48" t="s">
        <v>23</v>
      </c>
      <c r="C24" s="10">
        <f>C20*D24</f>
        <v>6491.4</v>
      </c>
      <c r="D24" s="49">
        <v>0.03</v>
      </c>
      <c r="F24" s="48" t="s">
        <v>23</v>
      </c>
      <c r="G24" s="10">
        <f>G20*H24</f>
        <v>23213.328300000001</v>
      </c>
      <c r="H24" s="49">
        <v>0.03</v>
      </c>
    </row>
    <row r="25" spans="2:8" x14ac:dyDescent="0.2">
      <c r="B25" s="6"/>
      <c r="C25" s="46"/>
      <c r="D25" s="8"/>
      <c r="F25" s="6"/>
      <c r="G25" s="46"/>
      <c r="H25" s="8"/>
    </row>
    <row r="26" spans="2:8" x14ac:dyDescent="0.2">
      <c r="B26" s="9" t="s">
        <v>0</v>
      </c>
      <c r="C26" s="10">
        <f>C20*D26</f>
        <v>69241.600000000006</v>
      </c>
      <c r="D26" s="44">
        <v>0.32</v>
      </c>
      <c r="F26" s="9" t="s">
        <v>0</v>
      </c>
      <c r="G26" s="10">
        <f>G20*H26</f>
        <v>247608.83520000003</v>
      </c>
      <c r="H26" s="44">
        <v>0.32</v>
      </c>
    </row>
    <row r="27" spans="2:8" x14ac:dyDescent="0.2">
      <c r="B27" s="21">
        <f>C27</f>
        <v>6231.7440000000006</v>
      </c>
      <c r="C27" s="10">
        <f>C26*D27</f>
        <v>6231.7440000000006</v>
      </c>
      <c r="D27" s="44">
        <v>0.09</v>
      </c>
      <c r="F27" s="21">
        <f>(G20)*1.08%</f>
        <v>8356.7981880000007</v>
      </c>
      <c r="G27" s="10">
        <f>G26*H27</f>
        <v>22284.795168000001</v>
      </c>
      <c r="H27" s="44">
        <v>0.09</v>
      </c>
    </row>
    <row r="28" spans="2:8" ht="13.5" thickBot="1" x14ac:dyDescent="0.25">
      <c r="B28" s="6"/>
      <c r="C28" s="7"/>
      <c r="D28" s="8"/>
      <c r="F28" s="6"/>
      <c r="G28" s="7"/>
      <c r="H28" s="8"/>
    </row>
    <row r="29" spans="2:8" ht="13.5" thickBot="1" x14ac:dyDescent="0.25">
      <c r="B29" s="2" t="s">
        <v>1</v>
      </c>
      <c r="C29" s="11">
        <f>C20*D29</f>
        <v>69241.600000000006</v>
      </c>
      <c r="D29" s="12">
        <v>0.32</v>
      </c>
      <c r="F29" s="2" t="s">
        <v>1</v>
      </c>
      <c r="G29" s="11">
        <f>G20*H29</f>
        <v>247608.83520000003</v>
      </c>
      <c r="H29" s="12">
        <v>0.32</v>
      </c>
    </row>
    <row r="30" spans="2:8" x14ac:dyDescent="0.2">
      <c r="B30" s="13">
        <f>C30+C31</f>
        <v>29147.123520000001</v>
      </c>
      <c r="C30" s="11">
        <f>C29*D30</f>
        <v>10386.24</v>
      </c>
      <c r="D30" s="12">
        <v>0.15</v>
      </c>
      <c r="F30" s="13">
        <f>G32</f>
        <v>55902.208800000008</v>
      </c>
      <c r="G30" s="11">
        <f>G29*H30</f>
        <v>37141.325280000005</v>
      </c>
      <c r="H30" s="12">
        <v>0.15</v>
      </c>
    </row>
    <row r="31" spans="2:8" ht="13.5" thickBot="1" x14ac:dyDescent="0.25">
      <c r="B31" s="6"/>
      <c r="C31" s="14">
        <f>G31</f>
        <v>18760.883520000003</v>
      </c>
      <c r="D31" s="8" t="s">
        <v>2</v>
      </c>
      <c r="F31" s="6"/>
      <c r="G31" s="14">
        <f>IF(G29&lt;60000,0,(G29-60000)*10%)</f>
        <v>18760.883520000003</v>
      </c>
      <c r="H31" s="8" t="s">
        <v>2</v>
      </c>
    </row>
    <row r="32" spans="2:8" ht="13.5" thickBot="1" x14ac:dyDescent="0.25">
      <c r="B32" s="6"/>
      <c r="C32" s="1">
        <f>C30+C31</f>
        <v>29147.123520000001</v>
      </c>
      <c r="D32" s="15" t="s">
        <v>3</v>
      </c>
      <c r="F32" s="6"/>
      <c r="G32" s="1">
        <f>G30+G31</f>
        <v>55902.208800000008</v>
      </c>
      <c r="H32" s="15" t="s">
        <v>3</v>
      </c>
    </row>
    <row r="33" spans="2:8" ht="13.5" thickBot="1" x14ac:dyDescent="0.25">
      <c r="B33" s="16"/>
      <c r="C33" s="17"/>
      <c r="D33" s="18"/>
      <c r="F33" s="16"/>
      <c r="G33" s="17"/>
      <c r="H33" s="18"/>
    </row>
    <row r="37" spans="2:8" ht="15" x14ac:dyDescent="0.2">
      <c r="B37" s="19"/>
    </row>
    <row r="38" spans="2:8" ht="15.75" x14ac:dyDescent="0.25">
      <c r="B38" s="20"/>
    </row>
  </sheetData>
  <sheetProtection sheet="1"/>
  <pageMargins left="0.78740157499999996" right="0.78740157499999996" top="0.984251969" bottom="0.984251969" header="0.49212598499999999" footer="0.49212598499999999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8"/>
  <sheetViews>
    <sheetView workbookViewId="0"/>
  </sheetViews>
  <sheetFormatPr defaultRowHeight="12.75" x14ac:dyDescent="0.2"/>
  <cols>
    <col min="2" max="2" width="21.7109375" customWidth="1"/>
    <col min="3" max="3" width="21.7109375" bestFit="1" customWidth="1"/>
    <col min="4" max="4" width="8.5703125" bestFit="1" customWidth="1"/>
    <col min="6" max="6" width="21.7109375" customWidth="1"/>
    <col min="7" max="7" width="21.7109375" bestFit="1" customWidth="1"/>
    <col min="8" max="8" width="8.5703125" bestFit="1" customWidth="1"/>
  </cols>
  <sheetData>
    <row r="1" spans="2:8" ht="13.5" thickBot="1" x14ac:dyDescent="0.25"/>
    <row r="2" spans="2:8" x14ac:dyDescent="0.2">
      <c r="B2" s="3" t="str">
        <f>'Valor Bruto'!B9</f>
        <v>ABRIL</v>
      </c>
      <c r="C2" s="4"/>
      <c r="D2" s="5"/>
      <c r="F2" s="3" t="str">
        <f>'Valor Bruto'!D9</f>
        <v>MAIO</v>
      </c>
      <c r="G2" s="4"/>
      <c r="H2" s="5"/>
    </row>
    <row r="3" spans="2:8" x14ac:dyDescent="0.2">
      <c r="B3" s="6"/>
      <c r="C3" s="45" t="s">
        <v>21</v>
      </c>
      <c r="D3" s="8"/>
      <c r="F3" s="6"/>
      <c r="G3" s="45" t="s">
        <v>21</v>
      </c>
      <c r="H3" s="8"/>
    </row>
    <row r="4" spans="2:8" x14ac:dyDescent="0.2">
      <c r="B4" s="6"/>
      <c r="C4" s="10">
        <f>'Valor Bruto'!B12</f>
        <v>253855.9</v>
      </c>
      <c r="D4" s="8"/>
      <c r="F4" s="6"/>
      <c r="G4" s="10">
        <f>'Valor Bruto'!D12</f>
        <v>210439.77</v>
      </c>
      <c r="H4" s="44"/>
    </row>
    <row r="5" spans="2:8" ht="13.5" thickBot="1" x14ac:dyDescent="0.25">
      <c r="B5" s="6"/>
      <c r="C5" s="47"/>
      <c r="D5" s="15"/>
      <c r="F5" s="6"/>
      <c r="G5" s="47"/>
      <c r="H5" s="15"/>
    </row>
    <row r="6" spans="2:8" ht="13.5" thickBot="1" x14ac:dyDescent="0.25">
      <c r="B6" s="48" t="s">
        <v>22</v>
      </c>
      <c r="C6" s="10">
        <f>C4*D6</f>
        <v>1650.0633499999999</v>
      </c>
      <c r="D6" s="50">
        <v>6.4999999999999997E-3</v>
      </c>
      <c r="F6" s="48" t="s">
        <v>22</v>
      </c>
      <c r="G6" s="10">
        <f>G4*H6</f>
        <v>1367.8585049999999</v>
      </c>
      <c r="H6" s="50">
        <v>6.4999999999999997E-3</v>
      </c>
    </row>
    <row r="7" spans="2:8" ht="13.5" thickBot="1" x14ac:dyDescent="0.25">
      <c r="B7" s="6"/>
      <c r="C7" s="47"/>
      <c r="D7" s="15"/>
      <c r="F7" s="6"/>
      <c r="G7" s="47"/>
      <c r="H7" s="15"/>
    </row>
    <row r="8" spans="2:8" ht="13.5" thickBot="1" x14ac:dyDescent="0.25">
      <c r="B8" s="48" t="s">
        <v>23</v>
      </c>
      <c r="C8" s="10">
        <f>C4*D8</f>
        <v>7615.6769999999997</v>
      </c>
      <c r="D8" s="49">
        <v>0.03</v>
      </c>
      <c r="F8" s="48" t="s">
        <v>23</v>
      </c>
      <c r="G8" s="10">
        <f>G4*H8</f>
        <v>6313.1930999999995</v>
      </c>
      <c r="H8" s="49">
        <v>0.03</v>
      </c>
    </row>
    <row r="9" spans="2:8" x14ac:dyDescent="0.2">
      <c r="B9" s="6"/>
      <c r="C9" s="46"/>
      <c r="D9" s="8"/>
      <c r="F9" s="6"/>
      <c r="G9" s="46"/>
      <c r="H9" s="8"/>
    </row>
    <row r="10" spans="2:8" x14ac:dyDescent="0.2">
      <c r="B10" s="9" t="s">
        <v>0</v>
      </c>
      <c r="C10" s="10">
        <f>C4*D10</f>
        <v>81233.888000000006</v>
      </c>
      <c r="D10" s="44">
        <v>0.32</v>
      </c>
      <c r="F10" s="9" t="s">
        <v>0</v>
      </c>
      <c r="G10" s="10">
        <f>G4*H10</f>
        <v>67340.7264</v>
      </c>
      <c r="H10" s="44">
        <v>0.32</v>
      </c>
    </row>
    <row r="11" spans="2:8" x14ac:dyDescent="0.2">
      <c r="B11" s="21">
        <f>C11</f>
        <v>7311.0499200000004</v>
      </c>
      <c r="C11" s="10">
        <f>C10*D11</f>
        <v>7311.0499200000004</v>
      </c>
      <c r="D11" s="44">
        <v>0.09</v>
      </c>
      <c r="F11" s="21">
        <f>G11</f>
        <v>6060.6653759999999</v>
      </c>
      <c r="G11" s="10">
        <f>G10*H11</f>
        <v>6060.6653759999999</v>
      </c>
      <c r="H11" s="44">
        <v>0.09</v>
      </c>
    </row>
    <row r="12" spans="2:8" ht="13.5" thickBot="1" x14ac:dyDescent="0.25">
      <c r="B12" s="22"/>
      <c r="C12" s="23"/>
      <c r="D12" s="8"/>
      <c r="F12" s="22"/>
      <c r="G12" s="23"/>
      <c r="H12" s="8"/>
    </row>
    <row r="13" spans="2:8" ht="13.5" thickBot="1" x14ac:dyDescent="0.25">
      <c r="B13" s="2" t="s">
        <v>1</v>
      </c>
      <c r="C13" s="11">
        <f>C4*D13</f>
        <v>81233.888000000006</v>
      </c>
      <c r="D13" s="12">
        <v>0.32</v>
      </c>
      <c r="F13" s="2" t="s">
        <v>1</v>
      </c>
      <c r="G13" s="11">
        <f>G4*H13</f>
        <v>67340.7264</v>
      </c>
      <c r="H13" s="12">
        <v>0.32</v>
      </c>
    </row>
    <row r="14" spans="2:8" x14ac:dyDescent="0.2">
      <c r="B14" s="13">
        <f>C14</f>
        <v>12185.083200000001</v>
      </c>
      <c r="C14" s="11">
        <f>C13*D14</f>
        <v>12185.083200000001</v>
      </c>
      <c r="D14" s="12">
        <v>0.15</v>
      </c>
      <c r="F14" s="13">
        <f>G14</f>
        <v>10101.10896</v>
      </c>
      <c r="G14" s="11">
        <f>G13*H14</f>
        <v>10101.10896</v>
      </c>
      <c r="H14" s="12">
        <v>0.15</v>
      </c>
    </row>
    <row r="15" spans="2:8" ht="13.5" thickBot="1" x14ac:dyDescent="0.25">
      <c r="B15" s="16"/>
      <c r="C15" s="17"/>
      <c r="D15" s="18"/>
      <c r="F15" s="16"/>
      <c r="G15" s="17"/>
      <c r="H15" s="18"/>
    </row>
    <row r="17" spans="2:8" ht="13.5" thickBot="1" x14ac:dyDescent="0.25"/>
    <row r="18" spans="2:8" x14ac:dyDescent="0.2">
      <c r="B18" s="3" t="str">
        <f>'Valor Bruto'!F9</f>
        <v>JUNHO</v>
      </c>
      <c r="C18" s="4"/>
      <c r="D18" s="5"/>
      <c r="F18" s="3" t="str">
        <f>'Valor Bruto'!H9</f>
        <v>2° TRIMESTRE</v>
      </c>
      <c r="G18" s="4"/>
      <c r="H18" s="5"/>
    </row>
    <row r="19" spans="2:8" x14ac:dyDescent="0.2">
      <c r="B19" s="6"/>
      <c r="C19" s="45" t="s">
        <v>21</v>
      </c>
      <c r="D19" s="8"/>
      <c r="F19" s="6"/>
      <c r="G19" s="45" t="s">
        <v>21</v>
      </c>
      <c r="H19" s="8"/>
    </row>
    <row r="20" spans="2:8" x14ac:dyDescent="0.2">
      <c r="B20" s="6"/>
      <c r="C20" s="10">
        <f>'Valor Bruto'!F12</f>
        <v>225712.65</v>
      </c>
      <c r="D20" s="8"/>
      <c r="F20" s="6"/>
      <c r="G20" s="10">
        <f>'Valor Bruto'!H12</f>
        <v>690008.32</v>
      </c>
      <c r="H20" s="8"/>
    </row>
    <row r="21" spans="2:8" ht="13.5" thickBot="1" x14ac:dyDescent="0.25">
      <c r="B21" s="6"/>
      <c r="C21" s="46"/>
      <c r="D21" s="8"/>
      <c r="F21" s="6"/>
      <c r="G21" s="46"/>
      <c r="H21" s="8"/>
    </row>
    <row r="22" spans="2:8" ht="13.5" thickBot="1" x14ac:dyDescent="0.25">
      <c r="B22" s="48" t="s">
        <v>22</v>
      </c>
      <c r="C22" s="10">
        <f>C20*D22</f>
        <v>1467.1322249999998</v>
      </c>
      <c r="D22" s="50">
        <v>6.4999999999999997E-3</v>
      </c>
      <c r="F22" s="48" t="s">
        <v>22</v>
      </c>
      <c r="G22" s="10">
        <f>G20*H22</f>
        <v>4485.0540799999999</v>
      </c>
      <c r="H22" s="50">
        <v>6.4999999999999997E-3</v>
      </c>
    </row>
    <row r="23" spans="2:8" ht="13.5" thickBot="1" x14ac:dyDescent="0.25">
      <c r="B23" s="6"/>
      <c r="C23" s="47"/>
      <c r="D23" s="15"/>
      <c r="F23" s="6"/>
      <c r="G23" s="47"/>
      <c r="H23" s="15"/>
    </row>
    <row r="24" spans="2:8" ht="13.5" thickBot="1" x14ac:dyDescent="0.25">
      <c r="B24" s="48" t="s">
        <v>23</v>
      </c>
      <c r="C24" s="10">
        <f>C20*D24</f>
        <v>6771.3795</v>
      </c>
      <c r="D24" s="49">
        <v>0.03</v>
      </c>
      <c r="F24" s="48" t="s">
        <v>23</v>
      </c>
      <c r="G24" s="10">
        <f>G20*H24</f>
        <v>20700.249599999999</v>
      </c>
      <c r="H24" s="49">
        <v>0.03</v>
      </c>
    </row>
    <row r="25" spans="2:8" x14ac:dyDescent="0.2">
      <c r="B25" s="6"/>
      <c r="C25" s="46"/>
      <c r="D25" s="8"/>
      <c r="F25" s="6"/>
      <c r="G25" s="46"/>
      <c r="H25" s="8"/>
    </row>
    <row r="26" spans="2:8" x14ac:dyDescent="0.2">
      <c r="B26" s="9" t="s">
        <v>0</v>
      </c>
      <c r="C26" s="10">
        <f>C20*D26</f>
        <v>72228.047999999995</v>
      </c>
      <c r="D26" s="44">
        <v>0.32</v>
      </c>
      <c r="F26" s="9" t="s">
        <v>0</v>
      </c>
      <c r="G26" s="10">
        <f>G20*H26</f>
        <v>220802.6624</v>
      </c>
      <c r="H26" s="44">
        <v>0.32</v>
      </c>
    </row>
    <row r="27" spans="2:8" x14ac:dyDescent="0.2">
      <c r="B27" s="21">
        <f>C27</f>
        <v>6500.5243199999995</v>
      </c>
      <c r="C27" s="10">
        <f>C26*D27</f>
        <v>6500.5243199999995</v>
      </c>
      <c r="D27" s="44">
        <v>0.09</v>
      </c>
      <c r="F27" s="21">
        <f>G27</f>
        <v>19872.239615999999</v>
      </c>
      <c r="G27" s="10">
        <f>G26*H27</f>
        <v>19872.239615999999</v>
      </c>
      <c r="H27" s="44">
        <v>0.09</v>
      </c>
    </row>
    <row r="28" spans="2:8" ht="13.5" thickBot="1" x14ac:dyDescent="0.25">
      <c r="B28" s="6"/>
      <c r="C28" s="7"/>
      <c r="D28" s="8"/>
      <c r="F28" s="6"/>
      <c r="G28" s="7"/>
      <c r="H28" s="8"/>
    </row>
    <row r="29" spans="2:8" ht="13.5" thickBot="1" x14ac:dyDescent="0.25">
      <c r="B29" s="2" t="s">
        <v>1</v>
      </c>
      <c r="C29" s="11">
        <f>C20*D29</f>
        <v>72228.047999999995</v>
      </c>
      <c r="D29" s="12">
        <v>0.32</v>
      </c>
      <c r="F29" s="2" t="s">
        <v>1</v>
      </c>
      <c r="G29" s="11">
        <f>G20*H29</f>
        <v>220802.6624</v>
      </c>
      <c r="H29" s="12">
        <v>0.32</v>
      </c>
    </row>
    <row r="30" spans="2:8" x14ac:dyDescent="0.2">
      <c r="B30" s="13">
        <f>C30+C31</f>
        <v>26914.473440000002</v>
      </c>
      <c r="C30" s="11">
        <f>C29*D30</f>
        <v>10834.207199999999</v>
      </c>
      <c r="D30" s="12">
        <v>0.15</v>
      </c>
      <c r="F30" s="13">
        <f>G30+G31</f>
        <v>49200.665599999993</v>
      </c>
      <c r="G30" s="11">
        <f>G29*H30</f>
        <v>33120.399359999996</v>
      </c>
      <c r="H30" s="12">
        <v>0.15</v>
      </c>
    </row>
    <row r="31" spans="2:8" ht="13.5" thickBot="1" x14ac:dyDescent="0.25">
      <c r="B31" s="6"/>
      <c r="C31" s="14">
        <f>G31</f>
        <v>16080.266240000001</v>
      </c>
      <c r="D31" s="8" t="s">
        <v>2</v>
      </c>
      <c r="F31" s="6"/>
      <c r="G31" s="14">
        <f>IF(G29&lt;60000,0,(G29-60000)*10%)</f>
        <v>16080.266240000001</v>
      </c>
      <c r="H31" s="8" t="s">
        <v>2</v>
      </c>
    </row>
    <row r="32" spans="2:8" ht="13.5" thickBot="1" x14ac:dyDescent="0.25">
      <c r="B32" s="6"/>
      <c r="C32" s="1">
        <f>C30+C31</f>
        <v>26914.473440000002</v>
      </c>
      <c r="D32" s="15" t="s">
        <v>3</v>
      </c>
      <c r="F32" s="6"/>
      <c r="G32" s="1">
        <f>G30+G31</f>
        <v>49200.665599999993</v>
      </c>
      <c r="H32" s="15" t="s">
        <v>3</v>
      </c>
    </row>
    <row r="33" spans="2:8" ht="13.5" thickBot="1" x14ac:dyDescent="0.25">
      <c r="B33" s="16"/>
      <c r="C33" s="17"/>
      <c r="D33" s="18"/>
      <c r="F33" s="16"/>
      <c r="G33" s="17"/>
      <c r="H33" s="18"/>
    </row>
    <row r="37" spans="2:8" ht="15" x14ac:dyDescent="0.2">
      <c r="B37" s="19"/>
    </row>
    <row r="38" spans="2:8" ht="15.75" x14ac:dyDescent="0.25">
      <c r="B38" s="20"/>
    </row>
  </sheetData>
  <sheetProtection sheet="1"/>
  <pageMargins left="0.78740157499999996" right="0.78740157499999996" top="0.984251969" bottom="0.984251969" header="0.49212598499999999" footer="0.49212598499999999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8"/>
  <sheetViews>
    <sheetView tabSelected="1" workbookViewId="0"/>
  </sheetViews>
  <sheetFormatPr defaultRowHeight="12.75" x14ac:dyDescent="0.2"/>
  <cols>
    <col min="2" max="2" width="21.7109375" customWidth="1"/>
    <col min="3" max="3" width="21.7109375" bestFit="1" customWidth="1"/>
    <col min="4" max="4" width="8.5703125" bestFit="1" customWidth="1"/>
    <col min="6" max="6" width="21.7109375" customWidth="1"/>
    <col min="7" max="7" width="21.7109375" bestFit="1" customWidth="1"/>
    <col min="8" max="8" width="8.5703125" bestFit="1" customWidth="1"/>
  </cols>
  <sheetData>
    <row r="1" spans="2:8" ht="13.5" thickBot="1" x14ac:dyDescent="0.25"/>
    <row r="2" spans="2:8" x14ac:dyDescent="0.2">
      <c r="B2" s="3" t="str">
        <f>'Valor Bruto'!B16</f>
        <v>JULHO</v>
      </c>
      <c r="C2" s="4"/>
      <c r="D2" s="5"/>
      <c r="F2" s="3" t="str">
        <f>'Valor Bruto'!D16</f>
        <v>AGOSTO</v>
      </c>
      <c r="G2" s="4"/>
      <c r="H2" s="5"/>
    </row>
    <row r="3" spans="2:8" x14ac:dyDescent="0.2">
      <c r="B3" s="6"/>
      <c r="C3" s="45" t="s">
        <v>21</v>
      </c>
      <c r="D3" s="8"/>
      <c r="F3" s="6"/>
      <c r="G3" s="45" t="s">
        <v>21</v>
      </c>
      <c r="H3" s="8"/>
    </row>
    <row r="4" spans="2:8" x14ac:dyDescent="0.2">
      <c r="B4" s="6"/>
      <c r="C4" s="10">
        <f>'Valor Bruto'!B19</f>
        <v>161394.70000000001</v>
      </c>
      <c r="D4" s="8"/>
      <c r="F4" s="6"/>
      <c r="G4" s="10">
        <f>'Valor Bruto'!D19</f>
        <v>0</v>
      </c>
      <c r="H4" s="44"/>
    </row>
    <row r="5" spans="2:8" ht="13.5" thickBot="1" x14ac:dyDescent="0.25">
      <c r="B5" s="6"/>
      <c r="C5" s="46"/>
      <c r="D5" s="8"/>
      <c r="F5" s="6"/>
      <c r="G5" s="46"/>
      <c r="H5" s="44"/>
    </row>
    <row r="6" spans="2:8" ht="13.5" thickBot="1" x14ac:dyDescent="0.25">
      <c r="B6" s="48" t="s">
        <v>22</v>
      </c>
      <c r="C6" s="10">
        <f>C4*D6</f>
        <v>1049.06555</v>
      </c>
      <c r="D6" s="50">
        <v>6.4999999999999997E-3</v>
      </c>
      <c r="F6" s="48" t="s">
        <v>22</v>
      </c>
      <c r="G6" s="10">
        <f>G4*H6</f>
        <v>0</v>
      </c>
      <c r="H6" s="50">
        <v>6.4999999999999997E-3</v>
      </c>
    </row>
    <row r="7" spans="2:8" ht="13.5" thickBot="1" x14ac:dyDescent="0.25">
      <c r="B7" s="6"/>
      <c r="C7" s="47"/>
      <c r="D7" s="15"/>
      <c r="F7" s="6"/>
      <c r="G7" s="47"/>
      <c r="H7" s="15"/>
    </row>
    <row r="8" spans="2:8" ht="13.5" thickBot="1" x14ac:dyDescent="0.25">
      <c r="B8" s="48" t="s">
        <v>23</v>
      </c>
      <c r="C8" s="10">
        <f>C4*D8</f>
        <v>4841.8410000000003</v>
      </c>
      <c r="D8" s="49">
        <v>0.03</v>
      </c>
      <c r="F8" s="48" t="s">
        <v>23</v>
      </c>
      <c r="G8" s="10">
        <f>G4*H8</f>
        <v>0</v>
      </c>
      <c r="H8" s="49">
        <v>0.03</v>
      </c>
    </row>
    <row r="9" spans="2:8" x14ac:dyDescent="0.2">
      <c r="B9" s="6"/>
      <c r="C9" s="46"/>
      <c r="D9" s="8"/>
      <c r="F9" s="6"/>
      <c r="G9" s="46"/>
      <c r="H9" s="8"/>
    </row>
    <row r="10" spans="2:8" x14ac:dyDescent="0.2">
      <c r="B10" s="9" t="s">
        <v>0</v>
      </c>
      <c r="C10" s="10">
        <f>C4*D10</f>
        <v>51646.304000000004</v>
      </c>
      <c r="D10" s="44">
        <v>0.32</v>
      </c>
      <c r="F10" s="9" t="s">
        <v>0</v>
      </c>
      <c r="G10" s="10">
        <f>G4*H10</f>
        <v>0</v>
      </c>
      <c r="H10" s="44">
        <v>0.32</v>
      </c>
    </row>
    <row r="11" spans="2:8" x14ac:dyDescent="0.2">
      <c r="B11" s="21">
        <f>C11</f>
        <v>4648.1673600000004</v>
      </c>
      <c r="C11" s="10">
        <f>C10*D11</f>
        <v>4648.1673600000004</v>
      </c>
      <c r="D11" s="44">
        <v>0.09</v>
      </c>
      <c r="F11" s="21">
        <f>G11</f>
        <v>0</v>
      </c>
      <c r="G11" s="10">
        <f>G10*H11</f>
        <v>0</v>
      </c>
      <c r="H11" s="44">
        <v>0.09</v>
      </c>
    </row>
    <row r="12" spans="2:8" ht="13.5" thickBot="1" x14ac:dyDescent="0.25">
      <c r="B12" s="22"/>
      <c r="C12" s="23"/>
      <c r="D12" s="8"/>
      <c r="F12" s="22"/>
      <c r="G12" s="23"/>
      <c r="H12" s="8"/>
    </row>
    <row r="13" spans="2:8" ht="13.5" thickBot="1" x14ac:dyDescent="0.25">
      <c r="B13" s="2" t="s">
        <v>1</v>
      </c>
      <c r="C13" s="11">
        <f>C4*D13</f>
        <v>51646.304000000004</v>
      </c>
      <c r="D13" s="12">
        <v>0.32</v>
      </c>
      <c r="F13" s="2" t="s">
        <v>1</v>
      </c>
      <c r="G13" s="11">
        <f>G4*H13</f>
        <v>0</v>
      </c>
      <c r="H13" s="12">
        <v>0.32</v>
      </c>
    </row>
    <row r="14" spans="2:8" x14ac:dyDescent="0.2">
      <c r="B14" s="13">
        <f>C14</f>
        <v>7746.9456</v>
      </c>
      <c r="C14" s="11">
        <f>C13*D14</f>
        <v>7746.9456</v>
      </c>
      <c r="D14" s="12">
        <v>0.15</v>
      </c>
      <c r="F14" s="13">
        <f>G14</f>
        <v>0</v>
      </c>
      <c r="G14" s="11">
        <f>G13*H14</f>
        <v>0</v>
      </c>
      <c r="H14" s="12">
        <v>0.15</v>
      </c>
    </row>
    <row r="15" spans="2:8" ht="13.5" thickBot="1" x14ac:dyDescent="0.25">
      <c r="B15" s="16"/>
      <c r="C15" s="17"/>
      <c r="D15" s="18"/>
      <c r="F15" s="16"/>
      <c r="G15" s="17"/>
      <c r="H15" s="18"/>
    </row>
    <row r="17" spans="2:8" ht="13.5" thickBot="1" x14ac:dyDescent="0.25"/>
    <row r="18" spans="2:8" x14ac:dyDescent="0.2">
      <c r="B18" s="3" t="str">
        <f>'Valor Bruto'!F16</f>
        <v>SETEMBRO</v>
      </c>
      <c r="C18" s="4"/>
      <c r="D18" s="5"/>
      <c r="F18" s="3" t="str">
        <f>'Valor Bruto'!H16</f>
        <v>3° TRIMESTRE</v>
      </c>
      <c r="G18" s="4"/>
      <c r="H18" s="5"/>
    </row>
    <row r="19" spans="2:8" x14ac:dyDescent="0.2">
      <c r="B19" s="6"/>
      <c r="C19" s="45" t="s">
        <v>21</v>
      </c>
      <c r="D19" s="8"/>
      <c r="F19" s="6"/>
      <c r="G19" s="45" t="s">
        <v>21</v>
      </c>
      <c r="H19" s="8"/>
    </row>
    <row r="20" spans="2:8" x14ac:dyDescent="0.2">
      <c r="B20" s="6"/>
      <c r="C20" s="10">
        <f>'Valor Bruto'!F19</f>
        <v>0</v>
      </c>
      <c r="D20" s="8"/>
      <c r="F20" s="6"/>
      <c r="G20" s="10">
        <f>'Valor Bruto'!H19</f>
        <v>161394.70000000001</v>
      </c>
      <c r="H20" s="8"/>
    </row>
    <row r="21" spans="2:8" ht="13.5" thickBot="1" x14ac:dyDescent="0.25">
      <c r="B21" s="6"/>
      <c r="C21" s="46"/>
      <c r="D21" s="8"/>
      <c r="F21" s="6"/>
      <c r="G21" s="46"/>
      <c r="H21" s="8"/>
    </row>
    <row r="22" spans="2:8" ht="13.5" thickBot="1" x14ac:dyDescent="0.25">
      <c r="B22" s="48" t="s">
        <v>22</v>
      </c>
      <c r="C22" s="10">
        <f>C20*D22</f>
        <v>0</v>
      </c>
      <c r="D22" s="50">
        <v>6.4999999999999997E-3</v>
      </c>
      <c r="F22" s="48" t="s">
        <v>22</v>
      </c>
      <c r="G22" s="10">
        <f>G20*H22</f>
        <v>1049.06555</v>
      </c>
      <c r="H22" s="50">
        <v>6.4999999999999997E-3</v>
      </c>
    </row>
    <row r="23" spans="2:8" ht="13.5" thickBot="1" x14ac:dyDescent="0.25">
      <c r="B23" s="6"/>
      <c r="C23" s="47"/>
      <c r="D23" s="15"/>
      <c r="F23" s="6"/>
      <c r="G23" s="47"/>
      <c r="H23" s="15"/>
    </row>
    <row r="24" spans="2:8" ht="13.5" thickBot="1" x14ac:dyDescent="0.25">
      <c r="B24" s="48" t="s">
        <v>23</v>
      </c>
      <c r="C24" s="10">
        <f>C20*D24</f>
        <v>0</v>
      </c>
      <c r="D24" s="49">
        <v>0.03</v>
      </c>
      <c r="F24" s="48" t="s">
        <v>23</v>
      </c>
      <c r="G24" s="10">
        <f>G20*H24</f>
        <v>4841.8410000000003</v>
      </c>
      <c r="H24" s="49">
        <v>0.03</v>
      </c>
    </row>
    <row r="25" spans="2:8" x14ac:dyDescent="0.2">
      <c r="B25" s="6"/>
      <c r="C25" s="46"/>
      <c r="D25" s="8"/>
      <c r="F25" s="6"/>
      <c r="G25" s="46"/>
      <c r="H25" s="8"/>
    </row>
    <row r="26" spans="2:8" x14ac:dyDescent="0.2">
      <c r="B26" s="9" t="s">
        <v>0</v>
      </c>
      <c r="C26" s="10">
        <f>C20*D26</f>
        <v>0</v>
      </c>
      <c r="D26" s="44">
        <v>0.32</v>
      </c>
      <c r="F26" s="9" t="s">
        <v>0</v>
      </c>
      <c r="G26" s="10">
        <f>G20*H26</f>
        <v>51646.304000000004</v>
      </c>
      <c r="H26" s="44">
        <v>0.32</v>
      </c>
    </row>
    <row r="27" spans="2:8" x14ac:dyDescent="0.2">
      <c r="B27" s="21">
        <f>C27</f>
        <v>0</v>
      </c>
      <c r="C27" s="10">
        <f>C26*D27</f>
        <v>0</v>
      </c>
      <c r="D27" s="44">
        <v>0.09</v>
      </c>
      <c r="F27" s="21">
        <f>G27</f>
        <v>4648.1673600000004</v>
      </c>
      <c r="G27" s="10">
        <f>G26*H27</f>
        <v>4648.1673600000004</v>
      </c>
      <c r="H27" s="44">
        <v>0.09</v>
      </c>
    </row>
    <row r="28" spans="2:8" ht="13.5" thickBot="1" x14ac:dyDescent="0.25">
      <c r="B28" s="6"/>
      <c r="C28" s="7"/>
      <c r="D28" s="8"/>
      <c r="F28" s="6"/>
      <c r="G28" s="7"/>
      <c r="H28" s="8"/>
    </row>
    <row r="29" spans="2:8" ht="13.5" thickBot="1" x14ac:dyDescent="0.25">
      <c r="B29" s="2" t="s">
        <v>1</v>
      </c>
      <c r="C29" s="11">
        <f>C20*D29</f>
        <v>0</v>
      </c>
      <c r="D29" s="12">
        <v>0.32</v>
      </c>
      <c r="F29" s="2" t="s">
        <v>1</v>
      </c>
      <c r="G29" s="11">
        <f>G20*H29</f>
        <v>51646.304000000004</v>
      </c>
      <c r="H29" s="12">
        <v>0.32</v>
      </c>
    </row>
    <row r="30" spans="2:8" x14ac:dyDescent="0.2">
      <c r="B30" s="13">
        <f>C30+C31</f>
        <v>0</v>
      </c>
      <c r="C30" s="11">
        <f>C29*D30</f>
        <v>0</v>
      </c>
      <c r="D30" s="12">
        <v>0.15</v>
      </c>
      <c r="F30" s="13">
        <f>G30+G31</f>
        <v>7746.9456</v>
      </c>
      <c r="G30" s="11">
        <f>G29*H30</f>
        <v>7746.9456</v>
      </c>
      <c r="H30" s="12">
        <v>0.15</v>
      </c>
    </row>
    <row r="31" spans="2:8" ht="13.5" thickBot="1" x14ac:dyDescent="0.25">
      <c r="B31" s="6"/>
      <c r="C31" s="14">
        <f>G31</f>
        <v>0</v>
      </c>
      <c r="D31" s="8" t="s">
        <v>2</v>
      </c>
      <c r="F31" s="6"/>
      <c r="G31" s="14">
        <f>IF(G29&lt;60000,0,(G29-60000)*10%)</f>
        <v>0</v>
      </c>
      <c r="H31" s="8" t="s">
        <v>2</v>
      </c>
    </row>
    <row r="32" spans="2:8" ht="13.5" thickBot="1" x14ac:dyDescent="0.25">
      <c r="B32" s="6"/>
      <c r="C32" s="1">
        <f>C30+C31</f>
        <v>0</v>
      </c>
      <c r="D32" s="15" t="s">
        <v>3</v>
      </c>
      <c r="F32" s="6"/>
      <c r="G32" s="1">
        <f>G30+G31</f>
        <v>7746.9456</v>
      </c>
      <c r="H32" s="15" t="s">
        <v>3</v>
      </c>
    </row>
    <row r="33" spans="2:8" ht="13.5" thickBot="1" x14ac:dyDescent="0.25">
      <c r="B33" s="16"/>
      <c r="C33" s="17"/>
      <c r="D33" s="18"/>
      <c r="F33" s="16"/>
      <c r="G33" s="17"/>
      <c r="H33" s="18"/>
    </row>
    <row r="37" spans="2:8" ht="15" x14ac:dyDescent="0.2">
      <c r="B37" s="19"/>
    </row>
    <row r="38" spans="2:8" ht="15.75" x14ac:dyDescent="0.25">
      <c r="B38" s="20"/>
    </row>
  </sheetData>
  <sheetProtection sheet="1"/>
  <pageMargins left="0.78740157499999996" right="0.78740157499999996" top="0.984251969" bottom="0.984251969" header="0.49212598499999999" footer="0.49212598499999999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8"/>
  <sheetViews>
    <sheetView workbookViewId="0"/>
  </sheetViews>
  <sheetFormatPr defaultRowHeight="12.75" x14ac:dyDescent="0.2"/>
  <cols>
    <col min="2" max="2" width="21.7109375" customWidth="1"/>
    <col min="3" max="3" width="21.7109375" bestFit="1" customWidth="1"/>
    <col min="4" max="4" width="8.5703125" bestFit="1" customWidth="1"/>
    <col min="6" max="6" width="21.7109375" customWidth="1"/>
    <col min="7" max="7" width="21.7109375" bestFit="1" customWidth="1"/>
    <col min="8" max="8" width="8.5703125" bestFit="1" customWidth="1"/>
  </cols>
  <sheetData>
    <row r="1" spans="2:8" ht="13.5" thickBot="1" x14ac:dyDescent="0.25"/>
    <row r="2" spans="2:8" x14ac:dyDescent="0.2">
      <c r="B2" s="3" t="str">
        <f>'Valor Bruto'!B23</f>
        <v>OUTUBRO</v>
      </c>
      <c r="C2" s="4"/>
      <c r="D2" s="5"/>
      <c r="F2" s="3" t="str">
        <f>'Valor Bruto'!D23</f>
        <v>NOVEMBRO</v>
      </c>
      <c r="G2" s="4"/>
      <c r="H2" s="5"/>
    </row>
    <row r="3" spans="2:8" x14ac:dyDescent="0.2">
      <c r="B3" s="6"/>
      <c r="C3" s="45" t="s">
        <v>21</v>
      </c>
      <c r="D3" s="8"/>
      <c r="F3" s="6"/>
      <c r="G3" s="45" t="s">
        <v>21</v>
      </c>
      <c r="H3" s="8"/>
    </row>
    <row r="4" spans="2:8" x14ac:dyDescent="0.2">
      <c r="B4" s="6"/>
      <c r="C4" s="10">
        <f>'Valor Bruto'!B26</f>
        <v>0</v>
      </c>
      <c r="D4" s="8"/>
      <c r="F4" s="6"/>
      <c r="G4" s="10">
        <f>'Valor Bruto'!D26</f>
        <v>0</v>
      </c>
      <c r="H4" s="44"/>
    </row>
    <row r="5" spans="2:8" ht="13.5" thickBot="1" x14ac:dyDescent="0.25">
      <c r="B5" s="6"/>
      <c r="C5" s="46"/>
      <c r="D5" s="8"/>
      <c r="F5" s="6"/>
      <c r="G5" s="46"/>
      <c r="H5" s="44"/>
    </row>
    <row r="6" spans="2:8" ht="13.5" thickBot="1" x14ac:dyDescent="0.25">
      <c r="B6" s="48" t="s">
        <v>22</v>
      </c>
      <c r="C6" s="10">
        <f>C4*D6</f>
        <v>0</v>
      </c>
      <c r="D6" s="50">
        <v>6.4999999999999997E-3</v>
      </c>
      <c r="F6" s="48" t="s">
        <v>22</v>
      </c>
      <c r="G6" s="10">
        <f>G4*H6</f>
        <v>0</v>
      </c>
      <c r="H6" s="50">
        <v>6.4999999999999997E-3</v>
      </c>
    </row>
    <row r="7" spans="2:8" ht="13.5" thickBot="1" x14ac:dyDescent="0.25">
      <c r="B7" s="6"/>
      <c r="C7" s="47"/>
      <c r="D7" s="15"/>
      <c r="F7" s="6"/>
      <c r="G7" s="47"/>
      <c r="H7" s="15"/>
    </row>
    <row r="8" spans="2:8" ht="13.5" thickBot="1" x14ac:dyDescent="0.25">
      <c r="B8" s="48" t="s">
        <v>23</v>
      </c>
      <c r="C8" s="10">
        <f>C4*D8</f>
        <v>0</v>
      </c>
      <c r="D8" s="49">
        <v>0.03</v>
      </c>
      <c r="F8" s="48" t="s">
        <v>23</v>
      </c>
      <c r="G8" s="10">
        <f>G4*H8</f>
        <v>0</v>
      </c>
      <c r="H8" s="49">
        <v>0.03</v>
      </c>
    </row>
    <row r="9" spans="2:8" x14ac:dyDescent="0.2">
      <c r="B9" s="6"/>
      <c r="C9" s="46"/>
      <c r="D9" s="8"/>
      <c r="F9" s="6"/>
      <c r="G9" s="46"/>
      <c r="H9" s="8"/>
    </row>
    <row r="10" spans="2:8" x14ac:dyDescent="0.2">
      <c r="B10" s="9" t="s">
        <v>0</v>
      </c>
      <c r="C10" s="10">
        <f>C4*D10</f>
        <v>0</v>
      </c>
      <c r="D10" s="44">
        <v>0.32</v>
      </c>
      <c r="F10" s="9" t="s">
        <v>0</v>
      </c>
      <c r="G10" s="10">
        <f>G4*H10</f>
        <v>0</v>
      </c>
      <c r="H10" s="44">
        <v>0.32</v>
      </c>
    </row>
    <row r="11" spans="2:8" x14ac:dyDescent="0.2">
      <c r="B11" s="21">
        <f>C11</f>
        <v>0</v>
      </c>
      <c r="C11" s="10">
        <f>C10*D11</f>
        <v>0</v>
      </c>
      <c r="D11" s="44">
        <v>0.09</v>
      </c>
      <c r="F11" s="21">
        <f>G11</f>
        <v>0</v>
      </c>
      <c r="G11" s="10">
        <f>G10*H11</f>
        <v>0</v>
      </c>
      <c r="H11" s="44">
        <v>0.09</v>
      </c>
    </row>
    <row r="12" spans="2:8" ht="13.5" thickBot="1" x14ac:dyDescent="0.25">
      <c r="B12" s="22"/>
      <c r="C12" s="23"/>
      <c r="D12" s="8"/>
      <c r="F12" s="22"/>
      <c r="G12" s="23"/>
      <c r="H12" s="8"/>
    </row>
    <row r="13" spans="2:8" ht="13.5" thickBot="1" x14ac:dyDescent="0.25">
      <c r="B13" s="2" t="s">
        <v>1</v>
      </c>
      <c r="C13" s="11">
        <f>C4*D13</f>
        <v>0</v>
      </c>
      <c r="D13" s="12">
        <v>0.32</v>
      </c>
      <c r="F13" s="2" t="s">
        <v>1</v>
      </c>
      <c r="G13" s="11">
        <f>G4*H13</f>
        <v>0</v>
      </c>
      <c r="H13" s="12">
        <v>0.32</v>
      </c>
    </row>
    <row r="14" spans="2:8" x14ac:dyDescent="0.2">
      <c r="B14" s="13">
        <f>C14</f>
        <v>0</v>
      </c>
      <c r="C14" s="11">
        <f>C13*D14</f>
        <v>0</v>
      </c>
      <c r="D14" s="12">
        <v>0.15</v>
      </c>
      <c r="F14" s="13">
        <f>G14</f>
        <v>0</v>
      </c>
      <c r="G14" s="11">
        <f>G13*H14</f>
        <v>0</v>
      </c>
      <c r="H14" s="12">
        <v>0.15</v>
      </c>
    </row>
    <row r="15" spans="2:8" ht="13.5" thickBot="1" x14ac:dyDescent="0.25">
      <c r="B15" s="16"/>
      <c r="C15" s="17"/>
      <c r="D15" s="18"/>
      <c r="F15" s="16"/>
      <c r="G15" s="17"/>
      <c r="H15" s="18"/>
    </row>
    <row r="17" spans="2:8" ht="13.5" thickBot="1" x14ac:dyDescent="0.25"/>
    <row r="18" spans="2:8" x14ac:dyDescent="0.2">
      <c r="B18" s="3" t="str">
        <f>'Valor Bruto'!F23</f>
        <v>DEZEMBRO</v>
      </c>
      <c r="C18" s="4"/>
      <c r="D18" s="5"/>
      <c r="F18" s="3" t="str">
        <f>'Valor Bruto'!H23</f>
        <v>4° TRIMESTRE</v>
      </c>
      <c r="G18" s="4"/>
      <c r="H18" s="5"/>
    </row>
    <row r="19" spans="2:8" x14ac:dyDescent="0.2">
      <c r="B19" s="6"/>
      <c r="C19" s="45" t="s">
        <v>21</v>
      </c>
      <c r="D19" s="8"/>
      <c r="F19" s="6"/>
      <c r="G19" s="45" t="s">
        <v>21</v>
      </c>
      <c r="H19" s="8"/>
    </row>
    <row r="20" spans="2:8" x14ac:dyDescent="0.2">
      <c r="B20" s="6"/>
      <c r="C20" s="10">
        <f>'Valor Bruto'!F26</f>
        <v>0</v>
      </c>
      <c r="D20" s="8"/>
      <c r="F20" s="6"/>
      <c r="G20" s="10">
        <f>'Valor Bruto'!H26</f>
        <v>0</v>
      </c>
      <c r="H20" s="8"/>
    </row>
    <row r="21" spans="2:8" ht="13.5" thickBot="1" x14ac:dyDescent="0.25">
      <c r="B21" s="6"/>
      <c r="C21" s="46"/>
      <c r="D21" s="8"/>
      <c r="F21" s="6"/>
      <c r="G21" s="46"/>
      <c r="H21" s="8"/>
    </row>
    <row r="22" spans="2:8" ht="13.5" thickBot="1" x14ac:dyDescent="0.25">
      <c r="B22" s="48" t="s">
        <v>22</v>
      </c>
      <c r="C22" s="10">
        <f>C20*D22</f>
        <v>0</v>
      </c>
      <c r="D22" s="50">
        <v>6.4999999999999997E-3</v>
      </c>
      <c r="F22" s="48" t="s">
        <v>22</v>
      </c>
      <c r="G22" s="10">
        <f>G20*H22</f>
        <v>0</v>
      </c>
      <c r="H22" s="50">
        <v>6.4999999999999997E-3</v>
      </c>
    </row>
    <row r="23" spans="2:8" ht="13.5" thickBot="1" x14ac:dyDescent="0.25">
      <c r="B23" s="6"/>
      <c r="C23" s="47"/>
      <c r="D23" s="15"/>
      <c r="F23" s="6"/>
      <c r="G23" s="47"/>
      <c r="H23" s="15"/>
    </row>
    <row r="24" spans="2:8" ht="13.5" thickBot="1" x14ac:dyDescent="0.25">
      <c r="B24" s="48" t="s">
        <v>23</v>
      </c>
      <c r="C24" s="10">
        <f>C20*D24</f>
        <v>0</v>
      </c>
      <c r="D24" s="49">
        <v>0.03</v>
      </c>
      <c r="F24" s="48" t="s">
        <v>23</v>
      </c>
      <c r="G24" s="10">
        <f>G20*H24</f>
        <v>0</v>
      </c>
      <c r="H24" s="49">
        <v>0.03</v>
      </c>
    </row>
    <row r="25" spans="2:8" x14ac:dyDescent="0.2">
      <c r="B25" s="6"/>
      <c r="C25" s="46"/>
      <c r="D25" s="8"/>
      <c r="F25" s="6"/>
      <c r="G25" s="46"/>
      <c r="H25" s="8"/>
    </row>
    <row r="26" spans="2:8" x14ac:dyDescent="0.2">
      <c r="B26" s="9" t="s">
        <v>0</v>
      </c>
      <c r="C26" s="10">
        <f>C20*D26</f>
        <v>0</v>
      </c>
      <c r="D26" s="44">
        <v>0.32</v>
      </c>
      <c r="F26" s="9" t="s">
        <v>0</v>
      </c>
      <c r="G26" s="10">
        <f>G20*H26</f>
        <v>0</v>
      </c>
      <c r="H26" s="44">
        <v>0.32</v>
      </c>
    </row>
    <row r="27" spans="2:8" x14ac:dyDescent="0.2">
      <c r="B27" s="21">
        <f>C27</f>
        <v>0</v>
      </c>
      <c r="C27" s="10">
        <f>C26*D27</f>
        <v>0</v>
      </c>
      <c r="D27" s="44">
        <v>0.09</v>
      </c>
      <c r="F27" s="21">
        <f>G27</f>
        <v>0</v>
      </c>
      <c r="G27" s="10">
        <f>G26*H27</f>
        <v>0</v>
      </c>
      <c r="H27" s="44">
        <v>0.09</v>
      </c>
    </row>
    <row r="28" spans="2:8" ht="13.5" thickBot="1" x14ac:dyDescent="0.25">
      <c r="B28" s="6"/>
      <c r="C28" s="7"/>
      <c r="D28" s="8"/>
      <c r="F28" s="6"/>
      <c r="G28" s="7"/>
      <c r="H28" s="8"/>
    </row>
    <row r="29" spans="2:8" ht="13.5" thickBot="1" x14ac:dyDescent="0.25">
      <c r="B29" s="2" t="s">
        <v>1</v>
      </c>
      <c r="C29" s="11">
        <f>C20*D29</f>
        <v>0</v>
      </c>
      <c r="D29" s="12">
        <v>0.32</v>
      </c>
      <c r="F29" s="2" t="s">
        <v>1</v>
      </c>
      <c r="G29" s="11">
        <f>G20*H29</f>
        <v>0</v>
      </c>
      <c r="H29" s="12">
        <v>0.32</v>
      </c>
    </row>
    <row r="30" spans="2:8" x14ac:dyDescent="0.2">
      <c r="B30" s="13">
        <f>C30+C31</f>
        <v>0</v>
      </c>
      <c r="C30" s="11">
        <f>C29*D30</f>
        <v>0</v>
      </c>
      <c r="D30" s="12">
        <v>0.15</v>
      </c>
      <c r="F30" s="13">
        <f>G30+G31</f>
        <v>0</v>
      </c>
      <c r="G30" s="11">
        <f>G29*H30</f>
        <v>0</v>
      </c>
      <c r="H30" s="12">
        <v>0.15</v>
      </c>
    </row>
    <row r="31" spans="2:8" ht="13.5" thickBot="1" x14ac:dyDescent="0.25">
      <c r="B31" s="6"/>
      <c r="C31" s="14">
        <f>G31</f>
        <v>0</v>
      </c>
      <c r="D31" s="8" t="s">
        <v>2</v>
      </c>
      <c r="F31" s="6"/>
      <c r="G31" s="14">
        <f>IF(G29&lt;60000,0,(G29-60000)*10%)</f>
        <v>0</v>
      </c>
      <c r="H31" s="8" t="s">
        <v>2</v>
      </c>
    </row>
    <row r="32" spans="2:8" ht="13.5" thickBot="1" x14ac:dyDescent="0.25">
      <c r="B32" s="6"/>
      <c r="C32" s="1">
        <f>C30+C31</f>
        <v>0</v>
      </c>
      <c r="D32" s="15" t="s">
        <v>3</v>
      </c>
      <c r="F32" s="6"/>
      <c r="G32" s="1">
        <f>G30+G31</f>
        <v>0</v>
      </c>
      <c r="H32" s="15" t="s">
        <v>3</v>
      </c>
    </row>
    <row r="33" spans="2:8" ht="13.5" thickBot="1" x14ac:dyDescent="0.25">
      <c r="B33" s="16"/>
      <c r="C33" s="17"/>
      <c r="D33" s="18"/>
      <c r="F33" s="16"/>
      <c r="G33" s="17"/>
      <c r="H33" s="18"/>
    </row>
    <row r="37" spans="2:8" ht="15" x14ac:dyDescent="0.2">
      <c r="B37" s="19"/>
    </row>
    <row r="38" spans="2:8" ht="15.75" x14ac:dyDescent="0.25">
      <c r="B38" s="20"/>
    </row>
  </sheetData>
  <sheetProtection sheet="1" objects="1" scenarios="1"/>
  <pageMargins left="0.78740157499999996" right="0.78740157499999996" top="0.984251969" bottom="0.984251969" header="0.49212598499999999" footer="0.49212598499999999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4"/>
  <sheetViews>
    <sheetView topLeftCell="A5" zoomScaleNormal="100" workbookViewId="0">
      <selection activeCell="J30" sqref="J30"/>
    </sheetView>
  </sheetViews>
  <sheetFormatPr defaultRowHeight="12.75" x14ac:dyDescent="0.2"/>
  <cols>
    <col min="2" max="2" width="21.7109375" customWidth="1"/>
    <col min="3" max="3" width="21.7109375" bestFit="1" customWidth="1"/>
    <col min="4" max="4" width="8.5703125" bestFit="1" customWidth="1"/>
    <col min="6" max="6" width="21.7109375" customWidth="1"/>
    <col min="7" max="7" width="21.7109375" bestFit="1" customWidth="1"/>
    <col min="8" max="8" width="8.5703125" bestFit="1" customWidth="1"/>
  </cols>
  <sheetData>
    <row r="1" spans="2:8" ht="13.5" thickBot="1" x14ac:dyDescent="0.25"/>
    <row r="2" spans="2:8" ht="19.5" x14ac:dyDescent="0.2">
      <c r="B2" s="51" t="s">
        <v>24</v>
      </c>
      <c r="C2" s="52"/>
      <c r="D2" s="52"/>
      <c r="E2" s="52"/>
      <c r="F2" s="52"/>
      <c r="G2" s="52"/>
      <c r="H2" s="53"/>
    </row>
    <row r="3" spans="2:8" ht="19.5" x14ac:dyDescent="0.2">
      <c r="B3" s="54" t="s">
        <v>25</v>
      </c>
      <c r="C3" s="55"/>
      <c r="D3" s="55"/>
      <c r="E3" s="55"/>
      <c r="F3" s="55"/>
      <c r="G3" s="55"/>
      <c r="H3" s="56"/>
    </row>
    <row r="4" spans="2:8" ht="20.25" thickBot="1" x14ac:dyDescent="0.25">
      <c r="B4" s="57" t="s">
        <v>26</v>
      </c>
      <c r="C4" s="58"/>
      <c r="D4" s="58"/>
      <c r="E4" s="58"/>
      <c r="F4" s="58"/>
      <c r="G4" s="58"/>
      <c r="H4" s="59"/>
    </row>
    <row r="5" spans="2:8" ht="13.5" thickBot="1" x14ac:dyDescent="0.25"/>
    <row r="6" spans="2:8" x14ac:dyDescent="0.2">
      <c r="B6" s="3" t="str">
        <f>'Valor Bruto'!H2</f>
        <v>1° TRIMESTRE</v>
      </c>
      <c r="C6" s="4"/>
      <c r="D6" s="5"/>
      <c r="F6" s="3" t="str">
        <f>'Valor Bruto'!H9</f>
        <v>2° TRIMESTRE</v>
      </c>
      <c r="G6" s="4"/>
      <c r="H6" s="5"/>
    </row>
    <row r="7" spans="2:8" x14ac:dyDescent="0.2">
      <c r="B7" s="6"/>
      <c r="C7" s="45" t="s">
        <v>21</v>
      </c>
      <c r="D7" s="8"/>
      <c r="F7" s="6"/>
      <c r="G7" s="45" t="s">
        <v>21</v>
      </c>
      <c r="H7" s="8"/>
    </row>
    <row r="8" spans="2:8" x14ac:dyDescent="0.2">
      <c r="B8" s="6"/>
      <c r="C8" s="10">
        <f>'1ª Trimestre'!G20</f>
        <v>773777.6100000001</v>
      </c>
      <c r="D8" s="8"/>
      <c r="F8" s="6"/>
      <c r="G8" s="10">
        <f>'2ª Trimestre'!G20</f>
        <v>690008.32</v>
      </c>
      <c r="H8" s="44"/>
    </row>
    <row r="9" spans="2:8" ht="13.5" thickBot="1" x14ac:dyDescent="0.25">
      <c r="B9" s="6"/>
      <c r="C9" s="46"/>
      <c r="D9" s="8"/>
      <c r="F9" s="6"/>
      <c r="G9" s="46"/>
      <c r="H9" s="44"/>
    </row>
    <row r="10" spans="2:8" ht="13.5" thickBot="1" x14ac:dyDescent="0.25">
      <c r="B10" s="48" t="s">
        <v>22</v>
      </c>
      <c r="C10" s="10">
        <f>C8*D10</f>
        <v>5029.5544650000002</v>
      </c>
      <c r="D10" s="50">
        <v>6.4999999999999997E-3</v>
      </c>
      <c r="F10" s="48" t="s">
        <v>22</v>
      </c>
      <c r="G10" s="10">
        <f>G8*H10</f>
        <v>4485.0540799999999</v>
      </c>
      <c r="H10" s="50">
        <v>6.4999999999999997E-3</v>
      </c>
    </row>
    <row r="11" spans="2:8" ht="13.5" thickBot="1" x14ac:dyDescent="0.25">
      <c r="B11" s="6"/>
      <c r="C11" s="47"/>
      <c r="D11" s="15"/>
      <c r="F11" s="6"/>
      <c r="G11" s="47"/>
      <c r="H11" s="15"/>
    </row>
    <row r="12" spans="2:8" ht="13.5" thickBot="1" x14ac:dyDescent="0.25">
      <c r="B12" s="48" t="s">
        <v>23</v>
      </c>
      <c r="C12" s="10">
        <f>C8*D12</f>
        <v>23213.328300000001</v>
      </c>
      <c r="D12" s="49">
        <v>0.03</v>
      </c>
      <c r="F12" s="48" t="s">
        <v>23</v>
      </c>
      <c r="G12" s="10">
        <f>G8*H12</f>
        <v>20700.249599999999</v>
      </c>
      <c r="H12" s="49">
        <v>0.03</v>
      </c>
    </row>
    <row r="13" spans="2:8" x14ac:dyDescent="0.2">
      <c r="B13" s="6"/>
      <c r="C13" s="46"/>
      <c r="D13" s="8"/>
      <c r="F13" s="6"/>
      <c r="G13" s="46"/>
      <c r="H13" s="8"/>
    </row>
    <row r="14" spans="2:8" x14ac:dyDescent="0.2">
      <c r="B14" s="9" t="s">
        <v>0</v>
      </c>
      <c r="C14" s="10">
        <f>C8*D14</f>
        <v>247608.83520000003</v>
      </c>
      <c r="D14" s="44">
        <v>0.32</v>
      </c>
      <c r="F14" s="9" t="s">
        <v>0</v>
      </c>
      <c r="G14" s="10">
        <f>G8*H14</f>
        <v>220802.6624</v>
      </c>
      <c r="H14" s="44">
        <v>0.32</v>
      </c>
    </row>
    <row r="15" spans="2:8" x14ac:dyDescent="0.2">
      <c r="B15" s="21">
        <f>C15</f>
        <v>22284.795168000001</v>
      </c>
      <c r="C15" s="10">
        <f>C14*D15</f>
        <v>22284.795168000001</v>
      </c>
      <c r="D15" s="44">
        <v>0.09</v>
      </c>
      <c r="F15" s="21">
        <f>G15</f>
        <v>19872.239615999999</v>
      </c>
      <c r="G15" s="10">
        <f>G14*H15</f>
        <v>19872.239615999999</v>
      </c>
      <c r="H15" s="44">
        <v>0.09</v>
      </c>
    </row>
    <row r="16" spans="2:8" ht="13.5" thickBot="1" x14ac:dyDescent="0.25">
      <c r="B16" s="6"/>
      <c r="C16" s="7"/>
      <c r="D16" s="8"/>
      <c r="F16" s="6"/>
      <c r="G16" s="7"/>
      <c r="H16" s="8"/>
    </row>
    <row r="17" spans="2:8" ht="13.5" thickBot="1" x14ac:dyDescent="0.25">
      <c r="B17" s="2" t="s">
        <v>1</v>
      </c>
      <c r="C17" s="11">
        <f>C8*D17</f>
        <v>247608.83520000003</v>
      </c>
      <c r="D17" s="12">
        <v>0.32</v>
      </c>
      <c r="F17" s="2" t="s">
        <v>1</v>
      </c>
      <c r="G17" s="11">
        <f>G8*H17</f>
        <v>220802.6624</v>
      </c>
      <c r="H17" s="12">
        <v>0.32</v>
      </c>
    </row>
    <row r="18" spans="2:8" x14ac:dyDescent="0.2">
      <c r="B18" s="13">
        <f>C18+C19</f>
        <v>55902.208800000008</v>
      </c>
      <c r="C18" s="11">
        <f>C17*D18</f>
        <v>37141.325280000005</v>
      </c>
      <c r="D18" s="12">
        <v>0.15</v>
      </c>
      <c r="F18" s="13">
        <f>G18+G19</f>
        <v>49200.665599999993</v>
      </c>
      <c r="G18" s="11">
        <f>G17*H18</f>
        <v>33120.399359999996</v>
      </c>
      <c r="H18" s="12">
        <v>0.15</v>
      </c>
    </row>
    <row r="19" spans="2:8" ht="13.5" thickBot="1" x14ac:dyDescent="0.25">
      <c r="B19" s="6"/>
      <c r="C19" s="14">
        <f>IF(C17&lt;60000,0,(C17-60000)*10%)</f>
        <v>18760.883520000003</v>
      </c>
      <c r="D19" s="8" t="s">
        <v>2</v>
      </c>
      <c r="F19" s="6"/>
      <c r="G19" s="14">
        <f>IF(G17&lt;60000,0,(G17-60000)*10%)</f>
        <v>16080.266240000001</v>
      </c>
      <c r="H19" s="8" t="s">
        <v>2</v>
      </c>
    </row>
    <row r="20" spans="2:8" ht="13.5" thickBot="1" x14ac:dyDescent="0.25">
      <c r="B20" s="6"/>
      <c r="C20" s="1">
        <f>C18+C19</f>
        <v>55902.208800000008</v>
      </c>
      <c r="D20" s="15" t="s">
        <v>3</v>
      </c>
      <c r="F20" s="6"/>
      <c r="G20" s="1">
        <f>G18+G19</f>
        <v>49200.665599999993</v>
      </c>
      <c r="H20" s="15" t="s">
        <v>3</v>
      </c>
    </row>
    <row r="21" spans="2:8" ht="13.5" thickBot="1" x14ac:dyDescent="0.25">
      <c r="B21" s="16"/>
      <c r="C21" s="17"/>
      <c r="D21" s="18"/>
      <c r="F21" s="16"/>
      <c r="G21" s="17"/>
      <c r="H21" s="18"/>
    </row>
    <row r="23" spans="2:8" ht="13.5" thickBot="1" x14ac:dyDescent="0.25"/>
    <row r="24" spans="2:8" x14ac:dyDescent="0.2">
      <c r="B24" s="3" t="str">
        <f>'Valor Bruto'!H16</f>
        <v>3° TRIMESTRE</v>
      </c>
      <c r="C24" s="4"/>
      <c r="D24" s="5"/>
      <c r="F24" s="3" t="str">
        <f>'Valor Bruto'!H23</f>
        <v>4° TRIMESTRE</v>
      </c>
      <c r="G24" s="4"/>
      <c r="H24" s="5"/>
    </row>
    <row r="25" spans="2:8" x14ac:dyDescent="0.2">
      <c r="B25" s="6"/>
      <c r="C25" s="45" t="s">
        <v>21</v>
      </c>
      <c r="D25" s="8"/>
      <c r="F25" s="6"/>
      <c r="G25" s="45" t="s">
        <v>21</v>
      </c>
      <c r="H25" s="8"/>
    </row>
    <row r="26" spans="2:8" x14ac:dyDescent="0.2">
      <c r="B26" s="6"/>
      <c r="C26" s="10">
        <f>'3ª Trimestre'!G20</f>
        <v>161394.70000000001</v>
      </c>
      <c r="D26" s="8"/>
      <c r="F26" s="6"/>
      <c r="G26" s="10">
        <f>'4ª Trimestre'!G20</f>
        <v>0</v>
      </c>
      <c r="H26" s="8"/>
    </row>
    <row r="27" spans="2:8" ht="13.5" thickBot="1" x14ac:dyDescent="0.25">
      <c r="B27" s="6"/>
      <c r="C27" s="46"/>
      <c r="D27" s="8"/>
      <c r="F27" s="6"/>
      <c r="G27" s="46"/>
      <c r="H27" s="8"/>
    </row>
    <row r="28" spans="2:8" ht="13.5" thickBot="1" x14ac:dyDescent="0.25">
      <c r="B28" s="48" t="s">
        <v>22</v>
      </c>
      <c r="C28" s="10">
        <f>C26*D28</f>
        <v>1049.06555</v>
      </c>
      <c r="D28" s="50">
        <v>6.4999999999999997E-3</v>
      </c>
      <c r="F28" s="48" t="s">
        <v>22</v>
      </c>
      <c r="G28" s="10">
        <f>G26*H28</f>
        <v>0</v>
      </c>
      <c r="H28" s="50">
        <v>6.4999999999999997E-3</v>
      </c>
    </row>
    <row r="29" spans="2:8" ht="13.5" thickBot="1" x14ac:dyDescent="0.25">
      <c r="B29" s="6"/>
      <c r="C29" s="47"/>
      <c r="D29" s="15"/>
      <c r="F29" s="6"/>
      <c r="G29" s="47"/>
      <c r="H29" s="15"/>
    </row>
    <row r="30" spans="2:8" ht="13.5" thickBot="1" x14ac:dyDescent="0.25">
      <c r="B30" s="48" t="s">
        <v>23</v>
      </c>
      <c r="C30" s="10">
        <f>C26*D30</f>
        <v>4841.8410000000003</v>
      </c>
      <c r="D30" s="49">
        <v>0.03</v>
      </c>
      <c r="F30" s="48" t="s">
        <v>23</v>
      </c>
      <c r="G30" s="10">
        <f>G26*H30</f>
        <v>0</v>
      </c>
      <c r="H30" s="49">
        <v>0.03</v>
      </c>
    </row>
    <row r="31" spans="2:8" x14ac:dyDescent="0.2">
      <c r="B31" s="6"/>
      <c r="C31" s="46"/>
      <c r="D31" s="8"/>
      <c r="F31" s="6"/>
      <c r="G31" s="46"/>
      <c r="H31" s="8"/>
    </row>
    <row r="32" spans="2:8" x14ac:dyDescent="0.2">
      <c r="B32" s="9" t="s">
        <v>0</v>
      </c>
      <c r="C32" s="10">
        <f>C26*D32</f>
        <v>51646.304000000004</v>
      </c>
      <c r="D32" s="44">
        <v>0.32</v>
      </c>
      <c r="F32" s="9" t="s">
        <v>0</v>
      </c>
      <c r="G32" s="10">
        <f>G26*H32</f>
        <v>0</v>
      </c>
      <c r="H32" s="44">
        <v>0.32</v>
      </c>
    </row>
    <row r="33" spans="2:8" x14ac:dyDescent="0.2">
      <c r="B33" s="21">
        <f>C33</f>
        <v>4648.1673600000004</v>
      </c>
      <c r="C33" s="10">
        <f>C32*D33</f>
        <v>4648.1673600000004</v>
      </c>
      <c r="D33" s="44">
        <v>0.09</v>
      </c>
      <c r="F33" s="21">
        <f>G33</f>
        <v>0</v>
      </c>
      <c r="G33" s="10">
        <f>G32*H33</f>
        <v>0</v>
      </c>
      <c r="H33" s="44">
        <v>0.09</v>
      </c>
    </row>
    <row r="34" spans="2:8" ht="13.5" thickBot="1" x14ac:dyDescent="0.25">
      <c r="B34" s="6"/>
      <c r="C34" s="7"/>
      <c r="D34" s="8"/>
      <c r="F34" s="6"/>
      <c r="G34" s="7"/>
      <c r="H34" s="8"/>
    </row>
    <row r="35" spans="2:8" ht="13.5" thickBot="1" x14ac:dyDescent="0.25">
      <c r="B35" s="2" t="s">
        <v>1</v>
      </c>
      <c r="C35" s="11">
        <f>C26*D35</f>
        <v>51646.304000000004</v>
      </c>
      <c r="D35" s="12">
        <v>0.32</v>
      </c>
      <c r="F35" s="2" t="s">
        <v>1</v>
      </c>
      <c r="G35" s="11">
        <f>G26*H35</f>
        <v>0</v>
      </c>
      <c r="H35" s="12">
        <v>0.32</v>
      </c>
    </row>
    <row r="36" spans="2:8" x14ac:dyDescent="0.2">
      <c r="B36" s="13">
        <f>C36+C37</f>
        <v>7746.9456</v>
      </c>
      <c r="C36" s="11">
        <f>C35*D36</f>
        <v>7746.9456</v>
      </c>
      <c r="D36" s="12">
        <v>0.15</v>
      </c>
      <c r="F36" s="13">
        <f>G36+G37</f>
        <v>0</v>
      </c>
      <c r="G36" s="11">
        <f>G35*H36</f>
        <v>0</v>
      </c>
      <c r="H36" s="12">
        <v>0.15</v>
      </c>
    </row>
    <row r="37" spans="2:8" ht="13.5" thickBot="1" x14ac:dyDescent="0.25">
      <c r="B37" s="6"/>
      <c r="C37" s="14">
        <f>IF(C35&lt;60000,0,(C35-60000)*10%)</f>
        <v>0</v>
      </c>
      <c r="D37" s="8" t="s">
        <v>2</v>
      </c>
      <c r="F37" s="6"/>
      <c r="G37" s="14">
        <f>IF(G35&lt;60000,0,(G35-60000)*10%)</f>
        <v>0</v>
      </c>
      <c r="H37" s="8" t="s">
        <v>2</v>
      </c>
    </row>
    <row r="38" spans="2:8" ht="13.5" thickBot="1" x14ac:dyDescent="0.25">
      <c r="B38" s="6"/>
      <c r="C38" s="1">
        <f>C36+C37</f>
        <v>7746.9456</v>
      </c>
      <c r="D38" s="15" t="s">
        <v>3</v>
      </c>
      <c r="F38" s="6"/>
      <c r="G38" s="1">
        <f>G36+G37</f>
        <v>0</v>
      </c>
      <c r="H38" s="15" t="s">
        <v>3</v>
      </c>
    </row>
    <row r="39" spans="2:8" ht="13.5" thickBot="1" x14ac:dyDescent="0.25">
      <c r="B39" s="16"/>
      <c r="C39" s="17"/>
      <c r="D39" s="18"/>
      <c r="F39" s="16"/>
      <c r="G39" s="17"/>
      <c r="H39" s="18"/>
    </row>
    <row r="43" spans="2:8" ht="15" x14ac:dyDescent="0.2">
      <c r="B43" s="19"/>
    </row>
    <row r="44" spans="2:8" ht="15.75" x14ac:dyDescent="0.25">
      <c r="B44" s="20"/>
    </row>
  </sheetData>
  <sheetProtection sheet="1"/>
  <mergeCells count="3">
    <mergeCell ref="B2:H2"/>
    <mergeCell ref="B3:H3"/>
    <mergeCell ref="B4:H4"/>
  </mergeCells>
  <pageMargins left="0.78740157499999996" right="0.78740157499999996" top="0.984251969" bottom="0.984251969" header="0.49212598499999999" footer="0.49212598499999999"/>
  <pageSetup paperSize="9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Valor Bruto</vt:lpstr>
      <vt:lpstr>1ª Trimestre</vt:lpstr>
      <vt:lpstr>2ª Trimestre</vt:lpstr>
      <vt:lpstr>3ª Trimestre</vt:lpstr>
      <vt:lpstr>4ª Trimestre</vt:lpstr>
      <vt:lpstr>Resumo</vt:lpstr>
      <vt:lpstr>Resumo!Area_de_impressao</vt:lpstr>
    </vt:vector>
  </TitlesOfParts>
  <Company>Brandão Filho Contabilidade Ltda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edson.1990@ig.com.br</dc:creator>
  <cp:lastModifiedBy>Sonia</cp:lastModifiedBy>
  <cp:lastPrinted>2015-07-17T13:55:05Z</cp:lastPrinted>
  <dcterms:created xsi:type="dcterms:W3CDTF">2015-06-05T13:40:11Z</dcterms:created>
  <dcterms:modified xsi:type="dcterms:W3CDTF">2015-08-13T20:15:18Z</dcterms:modified>
</cp:coreProperties>
</file>