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tnn/data-analysis/15-GMV预测与分析/"/>
    </mc:Choice>
  </mc:AlternateContent>
  <xr:revisionPtr revIDLastSave="0" documentId="13_ncr:1_{54D9A2AE-AF78-8443-9A52-F1EF27AC6C94}" xr6:coauthVersionLast="45" xr6:coauthVersionMax="45" xr10:uidLastSave="{00000000-0000-0000-0000-000000000000}"/>
  <bookViews>
    <workbookView xWindow="0" yWindow="0" windowWidth="25600" windowHeight="16000" xr2:uid="{91A36FFA-EC5D-3245-B8FC-D2013F2185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H32" i="1"/>
  <c r="H33" i="1"/>
  <c r="H35" i="1"/>
  <c r="H31" i="1"/>
  <c r="G35" i="1"/>
  <c r="G32" i="1"/>
  <c r="G33" i="1"/>
  <c r="G34" i="1"/>
  <c r="G31" i="1"/>
  <c r="B35" i="1"/>
  <c r="C33" i="1"/>
  <c r="D33" i="1"/>
  <c r="B32" i="1"/>
  <c r="C32" i="1"/>
  <c r="D32" i="1"/>
  <c r="E32" i="1"/>
  <c r="F32" i="1"/>
  <c r="B33" i="1"/>
  <c r="E33" i="1"/>
  <c r="F33" i="1"/>
  <c r="B34" i="1"/>
  <c r="C34" i="1"/>
  <c r="D34" i="1"/>
  <c r="E34" i="1"/>
  <c r="F34" i="1"/>
  <c r="C35" i="1"/>
  <c r="D35" i="1"/>
  <c r="E35" i="1"/>
  <c r="F35" i="1"/>
  <c r="F31" i="1"/>
  <c r="E31" i="1"/>
  <c r="D31" i="1"/>
  <c r="C31" i="1"/>
  <c r="B31" i="1"/>
  <c r="D25" i="1"/>
  <c r="D27" i="1" s="1"/>
  <c r="E26" i="1"/>
  <c r="C25" i="1"/>
  <c r="C27" i="1" s="1"/>
  <c r="E25" i="1"/>
  <c r="F25" i="1"/>
  <c r="C26" i="1"/>
  <c r="D26" i="1"/>
  <c r="F26" i="1"/>
  <c r="E27" i="1"/>
  <c r="F27" i="1"/>
  <c r="B27" i="1"/>
  <c r="B26" i="1"/>
  <c r="B25" i="1"/>
  <c r="E15" i="1"/>
  <c r="D15" i="1"/>
  <c r="F13" i="1"/>
  <c r="F16" i="1" s="1"/>
  <c r="E13" i="1"/>
  <c r="D14" i="1" s="1"/>
  <c r="D16" i="1" s="1"/>
  <c r="C15" i="1"/>
  <c r="C14" i="1"/>
  <c r="C13" i="1"/>
  <c r="C16" i="1" s="1"/>
  <c r="C22" i="1" s="1"/>
  <c r="B15" i="1"/>
  <c r="B14" i="1"/>
  <c r="B13" i="1"/>
  <c r="B12" i="1"/>
  <c r="B16" i="1" s="1"/>
  <c r="D21" i="1" l="1"/>
  <c r="D20" i="1"/>
  <c r="B20" i="1"/>
  <c r="B21" i="1"/>
  <c r="B24" i="1"/>
  <c r="F21" i="1"/>
  <c r="F22" i="1"/>
  <c r="F23" i="1"/>
  <c r="B22" i="1"/>
  <c r="D24" i="1"/>
  <c r="B23" i="1"/>
  <c r="E24" i="1"/>
  <c r="E22" i="1"/>
  <c r="E16" i="1"/>
  <c r="C21" i="1"/>
  <c r="F20" i="1"/>
  <c r="C24" i="1"/>
  <c r="D23" i="1"/>
  <c r="D22" i="1"/>
  <c r="C20" i="1"/>
  <c r="F24" i="1"/>
  <c r="C23" i="1"/>
  <c r="E21" i="1" l="1"/>
  <c r="E23" i="1"/>
  <c r="E20" i="1"/>
</calcChain>
</file>

<file path=xl/sharedStrings.xml><?xml version="1.0" encoding="utf-8"?>
<sst xmlns="http://schemas.openxmlformats.org/spreadsheetml/2006/main" count="51" uniqueCount="16">
  <si>
    <t>引流能力</t>
    <phoneticPr fontId="2" type="noConversion"/>
  </si>
  <si>
    <t>转化率</t>
    <phoneticPr fontId="2" type="noConversion"/>
  </si>
  <si>
    <t>毛利价值</t>
    <phoneticPr fontId="2" type="noConversion"/>
  </si>
  <si>
    <t>品牌价值</t>
    <phoneticPr fontId="2" type="noConversion"/>
  </si>
  <si>
    <t>传播价值</t>
    <phoneticPr fontId="2" type="noConversion"/>
  </si>
  <si>
    <t>成对比较矩阵</t>
    <phoneticPr fontId="2" type="noConversion"/>
  </si>
  <si>
    <t>SUM</t>
    <phoneticPr fontId="2" type="noConversion"/>
  </si>
  <si>
    <t>规范列平均法</t>
    <phoneticPr fontId="2" type="noConversion"/>
  </si>
  <si>
    <t>0-1标准化</t>
    <phoneticPr fontId="2" type="noConversion"/>
  </si>
  <si>
    <t>= (当前单元格的值 - 当前列min) / (当前列max - 当前列min)</t>
    <phoneticPr fontId="2" type="noConversion"/>
  </si>
  <si>
    <t>= 当前单元格的值 / 当前列的总和</t>
    <phoneticPr fontId="2" type="noConversion"/>
  </si>
  <si>
    <t>max</t>
    <phoneticPr fontId="2" type="noConversion"/>
  </si>
  <si>
    <t>min</t>
    <phoneticPr fontId="2" type="noConversion"/>
  </si>
  <si>
    <t>max - min</t>
    <phoneticPr fontId="2" type="noConversion"/>
  </si>
  <si>
    <t>权重</t>
    <phoneticPr fontId="2" type="noConversion"/>
  </si>
  <si>
    <t>排序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</si>
</sst>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>
    <font>
      <sz val="12"/>
      <color theme="1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0" borderId="0" xfId="0" quotePrefix="1">
      <alignment vertical="center"/>
    </xf>
    <xf numFmtId="0" fontId="0" fillId="0" borderId="0" xfId="0" applyFill="1">
      <alignment vertical="center"/>
    </xf>
    <xf numFmtId="176" fontId="0" fillId="4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6" fontId="0" fillId="5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179529</xdr:colOff>
      <xdr:row>0</xdr:row>
      <xdr:rowOff>0</xdr:rowOff>
    </xdr:from>
    <xdr:to>
      <xdr:col>5</xdr:col>
      <xdr:colOff>764660</xdr:colOff>
      <xdr:row>8</xdr:row>
      <xdr:rowOff>180872</xdr:rowOff>
    </xdr:to>
    <xdr:pic>
      <xdr:nvPicPr>
        <xdr:cNvPr id="2" name="Picture 2" descr="论文摘要">
          <a:extLst>
            <a:ext uri="{FF2B5EF4-FFF2-40B4-BE49-F238E27FC236}">
              <a16:creationId xmlns:a16="http://schemas.microsoft.com/office/drawing/2014/main" id="{62EBB9CA-253C-9843-8DF3-A2B12BE2D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529" y="0"/>
          <a:ext cx="5099948" cy="18298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7258-F505-E740-9835-C77F82395FDA}">
  <dimension ref="A7:H42"/>
  <sheetViews>
    <sheetView tabSelected="1" topLeftCell="A28" zoomScale="176" workbookViewId="0">
      <selection activeCell="C42" sqref="A37:C42"/>
    </sheetView>
  </sheetViews>
  <sheetFormatPr baseColWidth="10" defaultRowHeight="16"/>
  <cols>
    <col min="1" max="1" width="16" customWidth="1"/>
  </cols>
  <sheetData>
    <row r="7" spans="1:6" s="7" customFormat="1"/>
    <row r="10" spans="1:6">
      <c r="A10" s="1" t="s">
        <v>5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</row>
    <row r="11" spans="1:6">
      <c r="A11" s="2" t="s">
        <v>0</v>
      </c>
      <c r="B11" s="3">
        <v>1</v>
      </c>
      <c r="C11" s="8">
        <v>4</v>
      </c>
      <c r="D11" s="8">
        <v>7</v>
      </c>
      <c r="E11" s="8">
        <v>5</v>
      </c>
      <c r="F11" s="8">
        <v>5</v>
      </c>
    </row>
    <row r="12" spans="1:6">
      <c r="A12" s="2" t="s">
        <v>1</v>
      </c>
      <c r="B12" s="3">
        <f>1/C11</f>
        <v>0.25</v>
      </c>
      <c r="C12" s="3">
        <v>1</v>
      </c>
      <c r="D12" s="8">
        <v>5</v>
      </c>
      <c r="E12" s="8">
        <v>3</v>
      </c>
      <c r="F12" s="8">
        <v>3</v>
      </c>
    </row>
    <row r="13" spans="1:6">
      <c r="A13" s="2" t="s">
        <v>2</v>
      </c>
      <c r="B13" s="3">
        <f>1/D11</f>
        <v>0.14285714285714285</v>
      </c>
      <c r="C13" s="3">
        <f>1/D12</f>
        <v>0.2</v>
      </c>
      <c r="D13" s="3">
        <v>1</v>
      </c>
      <c r="E13" s="8">
        <f>1/2</f>
        <v>0.5</v>
      </c>
      <c r="F13" s="8">
        <f>1/3</f>
        <v>0.33333333333333331</v>
      </c>
    </row>
    <row r="14" spans="1:6">
      <c r="A14" s="2" t="s">
        <v>3</v>
      </c>
      <c r="B14" s="3">
        <f>1/E11</f>
        <v>0.2</v>
      </c>
      <c r="C14" s="3">
        <f>1/E12</f>
        <v>0.33333333333333331</v>
      </c>
      <c r="D14" s="3">
        <f>1/E13</f>
        <v>2</v>
      </c>
      <c r="E14" s="3">
        <v>1</v>
      </c>
      <c r="F14" s="8">
        <v>1</v>
      </c>
    </row>
    <row r="15" spans="1:6">
      <c r="A15" s="2" t="s">
        <v>4</v>
      </c>
      <c r="B15" s="3">
        <f>1/F11</f>
        <v>0.2</v>
      </c>
      <c r="C15" s="3">
        <f>1/F12</f>
        <v>0.33333333333333331</v>
      </c>
      <c r="D15" s="3">
        <f>1/F13</f>
        <v>3</v>
      </c>
      <c r="E15" s="3">
        <f>1/F14</f>
        <v>1</v>
      </c>
      <c r="F15" s="3">
        <v>1</v>
      </c>
    </row>
    <row r="16" spans="1:6">
      <c r="A16" s="4" t="s">
        <v>6</v>
      </c>
      <c r="B16" s="5">
        <f>SUM(B11:B15)</f>
        <v>1.7928571428571427</v>
      </c>
      <c r="C16" s="5">
        <f t="shared" ref="C16:F16" si="0">SUM(C11:C15)</f>
        <v>5.8666666666666663</v>
      </c>
      <c r="D16" s="5">
        <f t="shared" si="0"/>
        <v>18</v>
      </c>
      <c r="E16" s="5">
        <f>SUM(E11:E15)</f>
        <v>10.5</v>
      </c>
      <c r="F16" s="5">
        <f t="shared" si="0"/>
        <v>10.333333333333334</v>
      </c>
    </row>
    <row r="18" spans="1:8">
      <c r="A18" s="2" t="s">
        <v>7</v>
      </c>
      <c r="B18" s="6" t="s">
        <v>10</v>
      </c>
    </row>
    <row r="19" spans="1:8">
      <c r="A19" s="1" t="s">
        <v>7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</row>
    <row r="20" spans="1:8">
      <c r="A20" s="2" t="s">
        <v>0</v>
      </c>
      <c r="B20" s="3">
        <f>B11/$B$16</f>
        <v>0.5577689243027889</v>
      </c>
      <c r="C20" s="8">
        <f>C11/$C$16</f>
        <v>0.68181818181818188</v>
      </c>
      <c r="D20" s="8">
        <f>D11/$D$16</f>
        <v>0.3888888888888889</v>
      </c>
      <c r="E20" s="8">
        <f>E11/$E$16</f>
        <v>0.47619047619047616</v>
      </c>
      <c r="F20" s="8">
        <f>F11/$F$16</f>
        <v>0.48387096774193544</v>
      </c>
    </row>
    <row r="21" spans="1:8">
      <c r="A21" s="2" t="s">
        <v>1</v>
      </c>
      <c r="B21" s="3">
        <f t="shared" ref="B21:B24" si="1">B12/$B$16</f>
        <v>0.13944223107569723</v>
      </c>
      <c r="C21" s="3">
        <f t="shared" ref="C21:C24" si="2">C12/$C$16</f>
        <v>0.17045454545454547</v>
      </c>
      <c r="D21" s="8">
        <f t="shared" ref="D21:D24" si="3">D12/$D$16</f>
        <v>0.27777777777777779</v>
      </c>
      <c r="E21" s="8">
        <f t="shared" ref="E21:E24" si="4">E12/$E$16</f>
        <v>0.2857142857142857</v>
      </c>
      <c r="F21" s="8">
        <f t="shared" ref="F21:F24" si="5">F12/$F$16</f>
        <v>0.29032258064516125</v>
      </c>
    </row>
    <row r="22" spans="1:8">
      <c r="A22" s="2" t="s">
        <v>2</v>
      </c>
      <c r="B22" s="3">
        <f t="shared" si="1"/>
        <v>7.9681274900398405E-2</v>
      </c>
      <c r="C22" s="3">
        <f t="shared" si="2"/>
        <v>3.4090909090909095E-2</v>
      </c>
      <c r="D22" s="3">
        <f t="shared" si="3"/>
        <v>5.5555555555555552E-2</v>
      </c>
      <c r="E22" s="8">
        <f>E13/$E$16</f>
        <v>4.7619047619047616E-2</v>
      </c>
      <c r="F22" s="8">
        <f t="shared" si="5"/>
        <v>3.2258064516129031E-2</v>
      </c>
    </row>
    <row r="23" spans="1:8">
      <c r="A23" s="2" t="s">
        <v>3</v>
      </c>
      <c r="B23" s="3">
        <f t="shared" si="1"/>
        <v>0.11155378486055778</v>
      </c>
      <c r="C23" s="3">
        <f t="shared" si="2"/>
        <v>5.6818181818181816E-2</v>
      </c>
      <c r="D23" s="3">
        <f t="shared" si="3"/>
        <v>0.1111111111111111</v>
      </c>
      <c r="E23" s="3">
        <f t="shared" si="4"/>
        <v>9.5238095238095233E-2</v>
      </c>
      <c r="F23" s="8">
        <f t="shared" si="5"/>
        <v>9.6774193548387094E-2</v>
      </c>
    </row>
    <row r="24" spans="1:8">
      <c r="A24" s="2" t="s">
        <v>4</v>
      </c>
      <c r="B24" s="3">
        <f t="shared" si="1"/>
        <v>0.11155378486055778</v>
      </c>
      <c r="C24" s="3">
        <f t="shared" si="2"/>
        <v>5.6818181818181816E-2</v>
      </c>
      <c r="D24" s="3">
        <f t="shared" si="3"/>
        <v>0.16666666666666666</v>
      </c>
      <c r="E24" s="3">
        <f t="shared" si="4"/>
        <v>9.5238095238095233E-2</v>
      </c>
      <c r="F24" s="3">
        <f t="shared" si="5"/>
        <v>9.6774193548387094E-2</v>
      </c>
    </row>
    <row r="25" spans="1:8">
      <c r="A25" s="9" t="s">
        <v>11</v>
      </c>
      <c r="B25" s="10">
        <f>MAX(B20:B24)</f>
        <v>0.5577689243027889</v>
      </c>
      <c r="C25" s="10">
        <f t="shared" ref="C25:F25" si="6">MAX(C20:C24)</f>
        <v>0.68181818181818188</v>
      </c>
      <c r="D25" s="10">
        <f>MAX(D20:D24)</f>
        <v>0.3888888888888889</v>
      </c>
      <c r="E25" s="10">
        <f t="shared" si="6"/>
        <v>0.47619047619047616</v>
      </c>
      <c r="F25" s="10">
        <f t="shared" si="6"/>
        <v>0.48387096774193544</v>
      </c>
    </row>
    <row r="26" spans="1:8">
      <c r="A26" s="9" t="s">
        <v>12</v>
      </c>
      <c r="B26" s="10">
        <f>MIN(B20:B24)</f>
        <v>7.9681274900398405E-2</v>
      </c>
      <c r="C26" s="10">
        <f t="shared" ref="C26:F26" si="7">MIN(C20:C24)</f>
        <v>3.4090909090909095E-2</v>
      </c>
      <c r="D26" s="10">
        <f t="shared" si="7"/>
        <v>5.5555555555555552E-2</v>
      </c>
      <c r="E26" s="10">
        <f>MIN(E20:E24)</f>
        <v>4.7619047619047616E-2</v>
      </c>
      <c r="F26" s="10">
        <f t="shared" si="7"/>
        <v>3.2258064516129031E-2</v>
      </c>
    </row>
    <row r="27" spans="1:8">
      <c r="A27" s="9" t="s">
        <v>13</v>
      </c>
      <c r="B27" s="10">
        <f>B25-B26</f>
        <v>0.47808764940239051</v>
      </c>
      <c r="C27" s="10">
        <f t="shared" ref="C27:F27" si="8">C25-C26</f>
        <v>0.64772727272727282</v>
      </c>
      <c r="D27" s="10">
        <f t="shared" si="8"/>
        <v>0.33333333333333337</v>
      </c>
      <c r="E27" s="10">
        <f t="shared" si="8"/>
        <v>0.42857142857142855</v>
      </c>
      <c r="F27" s="10">
        <f t="shared" si="8"/>
        <v>0.45161290322580638</v>
      </c>
    </row>
    <row r="28" spans="1:8">
      <c r="A28" s="2"/>
      <c r="B28" s="3"/>
      <c r="C28" s="3"/>
      <c r="D28" s="3"/>
      <c r="E28" s="3"/>
      <c r="F28" s="3"/>
    </row>
    <row r="29" spans="1:8">
      <c r="A29" s="2" t="s">
        <v>8</v>
      </c>
      <c r="B29" s="6" t="s">
        <v>9</v>
      </c>
    </row>
    <row r="30" spans="1:8">
      <c r="A30" s="1" t="s">
        <v>8</v>
      </c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 t="s">
        <v>14</v>
      </c>
      <c r="H30" s="1" t="s">
        <v>15</v>
      </c>
    </row>
    <row r="31" spans="1:8">
      <c r="A31" s="2" t="s">
        <v>0</v>
      </c>
      <c r="B31" s="3">
        <f>(B20-$B$26)/$B$27</f>
        <v>1</v>
      </c>
      <c r="C31" s="8">
        <f>(C20-$C$26)/$C$27</f>
        <v>1</v>
      </c>
      <c r="D31" s="8">
        <f>(D20-$D$26)/$D$27</f>
        <v>1</v>
      </c>
      <c r="E31" s="8">
        <f>(E20-$E$26)/$E$27</f>
        <v>1</v>
      </c>
      <c r="F31" s="8">
        <f>(F20-$F$26)/$F$27</f>
        <v>1</v>
      </c>
      <c r="G31" s="3">
        <f>AVERAGE(B31:F31)</f>
        <v>1</v>
      </c>
      <c r="H31">
        <f>RANK(G31,$G$31:$G$35)</f>
        <v>1</v>
      </c>
    </row>
    <row r="32" spans="1:8">
      <c r="A32" s="2" t="s">
        <v>1</v>
      </c>
      <c r="B32" s="3">
        <f t="shared" ref="B32:B34" si="9">(B21-$B$26)/$B$27</f>
        <v>0.12500000000000003</v>
      </c>
      <c r="C32" s="3">
        <f t="shared" ref="C32:C35" si="10">(C21-$C$26)/$C$27</f>
        <v>0.21052631578947367</v>
      </c>
      <c r="D32" s="8">
        <f t="shared" ref="D32:D35" si="11">(D21-$D$26)/$D$27</f>
        <v>0.66666666666666663</v>
      </c>
      <c r="E32" s="8">
        <f t="shared" ref="E32:E35" si="12">(E21-$E$26)/$E$27</f>
        <v>0.55555555555555558</v>
      </c>
      <c r="F32" s="8">
        <f t="shared" ref="F32:F35" si="13">(F21-$F$26)/$F$27</f>
        <v>0.57142857142857151</v>
      </c>
      <c r="G32" s="3">
        <f t="shared" ref="G32:G34" si="14">AVERAGE(B32:F32)</f>
        <v>0.42583542188805346</v>
      </c>
      <c r="H32">
        <f t="shared" ref="H32:H35" si="15">RANK(G32,$G$31:$G$35)</f>
        <v>2</v>
      </c>
    </row>
    <row r="33" spans="1:8">
      <c r="A33" s="2" t="s">
        <v>2</v>
      </c>
      <c r="B33" s="3">
        <f t="shared" si="9"/>
        <v>0</v>
      </c>
      <c r="C33" s="3">
        <f>(C22-$C$26)/$C$27</f>
        <v>0</v>
      </c>
      <c r="D33" s="3">
        <f>(D22-$D$26)/$D$27</f>
        <v>0</v>
      </c>
      <c r="E33" s="8">
        <f t="shared" si="12"/>
        <v>0</v>
      </c>
      <c r="F33" s="8">
        <f t="shared" si="13"/>
        <v>0</v>
      </c>
      <c r="G33" s="3">
        <f t="shared" si="14"/>
        <v>0</v>
      </c>
      <c r="H33">
        <f t="shared" si="15"/>
        <v>5</v>
      </c>
    </row>
    <row r="34" spans="1:8">
      <c r="A34" s="2" t="s">
        <v>3</v>
      </c>
      <c r="B34" s="3">
        <f t="shared" si="9"/>
        <v>6.666666666666668E-2</v>
      </c>
      <c r="C34" s="3">
        <f t="shared" si="10"/>
        <v>3.5087719298245598E-2</v>
      </c>
      <c r="D34" s="3">
        <f t="shared" si="11"/>
        <v>0.16666666666666663</v>
      </c>
      <c r="E34" s="3">
        <f t="shared" si="12"/>
        <v>0.1111111111111111</v>
      </c>
      <c r="F34" s="8">
        <f t="shared" si="13"/>
        <v>0.14285714285714288</v>
      </c>
      <c r="G34" s="3">
        <f t="shared" si="14"/>
        <v>0.10447786131996657</v>
      </c>
      <c r="H34">
        <f>RANK(G34,$G$31:$G$35)</f>
        <v>4</v>
      </c>
    </row>
    <row r="35" spans="1:8">
      <c r="A35" s="2" t="s">
        <v>4</v>
      </c>
      <c r="B35" s="3">
        <f>(B24-$B$26)/$B$27</f>
        <v>6.666666666666668E-2</v>
      </c>
      <c r="C35" s="3">
        <f t="shared" si="10"/>
        <v>3.5087719298245598E-2</v>
      </c>
      <c r="D35" s="3">
        <f t="shared" si="11"/>
        <v>0.33333333333333326</v>
      </c>
      <c r="E35" s="3">
        <f t="shared" si="12"/>
        <v>0.1111111111111111</v>
      </c>
      <c r="F35" s="3">
        <f t="shared" si="13"/>
        <v>0.14285714285714288</v>
      </c>
      <c r="G35" s="3">
        <f>AVERAGE(B35:F35)</f>
        <v>0.13781119465329988</v>
      </c>
      <c r="H35">
        <f t="shared" si="15"/>
        <v>3</v>
      </c>
    </row>
    <row r="37" spans="1:8">
      <c r="A37" s="1" t="s">
        <v>8</v>
      </c>
      <c r="B37" s="1" t="s">
        <v>14</v>
      </c>
      <c r="C37" s="1" t="s">
        <v>15</v>
      </c>
    </row>
    <row r="38" spans="1:8">
      <c r="A38" s="2" t="s">
        <v>0</v>
      </c>
      <c r="B38" s="3">
        <v>1</v>
      </c>
      <c r="C38">
        <v>1</v>
      </c>
    </row>
    <row r="39" spans="1:8">
      <c r="A39" s="2" t="s">
        <v>1</v>
      </c>
      <c r="B39" s="3">
        <v>0.42583542188805346</v>
      </c>
      <c r="C39">
        <v>2</v>
      </c>
    </row>
    <row r="40" spans="1:8">
      <c r="A40" s="2" t="s">
        <v>2</v>
      </c>
      <c r="B40" s="3">
        <v>0</v>
      </c>
      <c r="C40">
        <v>5</v>
      </c>
    </row>
    <row r="41" spans="1:8">
      <c r="A41" s="2" t="s">
        <v>3</v>
      </c>
      <c r="B41" s="3">
        <v>0.10447786131996657</v>
      </c>
      <c r="C41">
        <v>4</v>
      </c>
    </row>
    <row r="42" spans="1:8">
      <c r="A42" s="2" t="s">
        <v>4</v>
      </c>
      <c r="B42" s="3">
        <v>0.13781119465329988</v>
      </c>
      <c r="C42">
        <v>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2020-10-16T12:29:59Z</dcterms:created>
  <dcterms:modified xsi:type="dcterms:W3CDTF">2020-10-16T15:33:01Z</dcterms:modified>
</cp:coreProperties>
</file>