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nn/data-analysis/15-GMV预测与分析/"/>
    </mc:Choice>
  </mc:AlternateContent>
  <xr:revisionPtr revIDLastSave="0" documentId="13_ncr:1_{84629EB8-D571-8648-A4DA-F32AF5AB3D11}" xr6:coauthVersionLast="45" xr6:coauthVersionMax="45" xr10:uidLastSave="{00000000-0000-0000-0000-000000000000}"/>
  <bookViews>
    <workbookView xWindow="0" yWindow="0" windowWidth="25600" windowHeight="16000" xr2:uid="{459006AD-731B-3D4B-AE3B-B8A81ED3ED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I38" i="1" s="1"/>
  <c r="D25" i="1"/>
  <c r="I22" i="1" s="1"/>
  <c r="D18" i="1"/>
  <c r="I16" i="1" s="1"/>
  <c r="D11" i="1"/>
  <c r="I9" i="1" s="1"/>
  <c r="C38" i="1"/>
  <c r="B38" i="1"/>
  <c r="B37" i="1"/>
  <c r="B39" i="1" s="1"/>
  <c r="G36" i="1" s="1"/>
  <c r="B31" i="1"/>
  <c r="D30" i="1"/>
  <c r="B30" i="1"/>
  <c r="C24" i="1"/>
  <c r="C25" i="1" s="1"/>
  <c r="H23" i="1" s="1"/>
  <c r="B24" i="1"/>
  <c r="B23" i="1"/>
  <c r="C17" i="1"/>
  <c r="C18" i="1" s="1"/>
  <c r="B17" i="1"/>
  <c r="B16" i="1"/>
  <c r="C10" i="1"/>
  <c r="D8" i="1"/>
  <c r="B10" i="1" s="1"/>
  <c r="C8" i="1"/>
  <c r="B9" i="1" s="1"/>
  <c r="B25" i="1" l="1"/>
  <c r="B32" i="1"/>
  <c r="H16" i="1"/>
  <c r="H15" i="1"/>
  <c r="H17" i="1"/>
  <c r="G29" i="1"/>
  <c r="G30" i="1"/>
  <c r="G38" i="1"/>
  <c r="G24" i="1"/>
  <c r="G22" i="1"/>
  <c r="G31" i="1"/>
  <c r="D32" i="1"/>
  <c r="C11" i="1"/>
  <c r="H10" i="1" s="1"/>
  <c r="C39" i="1"/>
  <c r="I10" i="1"/>
  <c r="I15" i="1"/>
  <c r="I17" i="1"/>
  <c r="I24" i="1"/>
  <c r="G23" i="1"/>
  <c r="I37" i="1"/>
  <c r="I36" i="1"/>
  <c r="B18" i="1"/>
  <c r="G16" i="1" s="1"/>
  <c r="H22" i="1"/>
  <c r="I23" i="1"/>
  <c r="G37" i="1"/>
  <c r="H24" i="1"/>
  <c r="C31" i="1"/>
  <c r="B11" i="1"/>
  <c r="I8" i="1"/>
  <c r="I12" i="1" l="1"/>
  <c r="I11" i="1"/>
  <c r="G39" i="1"/>
  <c r="L37" i="1" s="1"/>
  <c r="I39" i="1"/>
  <c r="I40" i="1"/>
  <c r="I41" i="1" s="1"/>
  <c r="I25" i="1"/>
  <c r="I18" i="1"/>
  <c r="I19" i="1"/>
  <c r="H19" i="1"/>
  <c r="H20" i="1" s="1"/>
  <c r="M16" i="1" s="1"/>
  <c r="H18" i="1"/>
  <c r="M15" i="1" s="1"/>
  <c r="I26" i="1"/>
  <c r="H25" i="1"/>
  <c r="H26" i="1"/>
  <c r="H8" i="1"/>
  <c r="G25" i="1"/>
  <c r="G26" i="1"/>
  <c r="G32" i="1"/>
  <c r="G33" i="1"/>
  <c r="G34" i="1" s="1"/>
  <c r="L31" i="1" s="1"/>
  <c r="G40" i="1"/>
  <c r="G41" i="1" s="1"/>
  <c r="G8" i="1"/>
  <c r="G10" i="1"/>
  <c r="I31" i="1"/>
  <c r="I29" i="1"/>
  <c r="I30" i="1"/>
  <c r="G17" i="1"/>
  <c r="G15" i="1"/>
  <c r="H37" i="1"/>
  <c r="H36" i="1"/>
  <c r="H38" i="1"/>
  <c r="H9" i="1"/>
  <c r="C32" i="1"/>
  <c r="H31" i="1" s="1"/>
  <c r="G9" i="1"/>
  <c r="I27" i="1" l="1"/>
  <c r="N24" i="1" s="1"/>
  <c r="N23" i="1"/>
  <c r="L30" i="1"/>
  <c r="L38" i="1"/>
  <c r="G27" i="1"/>
  <c r="L22" i="1" s="1"/>
  <c r="N16" i="1"/>
  <c r="H39" i="1"/>
  <c r="H40" i="1"/>
  <c r="G11" i="1"/>
  <c r="G12" i="1"/>
  <c r="G13" i="1" s="1"/>
  <c r="H11" i="1"/>
  <c r="H12" i="1"/>
  <c r="H13" i="1" s="1"/>
  <c r="M8" i="1"/>
  <c r="H27" i="1"/>
  <c r="M24" i="1" s="1"/>
  <c r="M17" i="1"/>
  <c r="N38" i="1"/>
  <c r="I32" i="1"/>
  <c r="I33" i="1"/>
  <c r="I34" i="1" s="1"/>
  <c r="N30" i="1" s="1"/>
  <c r="N29" i="1"/>
  <c r="L29" i="1"/>
  <c r="L23" i="1"/>
  <c r="N37" i="1"/>
  <c r="N36" i="1"/>
  <c r="N8" i="1"/>
  <c r="M9" i="1"/>
  <c r="G18" i="1"/>
  <c r="G19" i="1"/>
  <c r="G20" i="1" s="1"/>
  <c r="L17" i="1" s="1"/>
  <c r="L15" i="1"/>
  <c r="N31" i="1"/>
  <c r="I20" i="1"/>
  <c r="N17" i="1" s="1"/>
  <c r="N22" i="1"/>
  <c r="L36" i="1"/>
  <c r="I13" i="1"/>
  <c r="N10" i="1" s="1"/>
  <c r="H29" i="1"/>
  <c r="H30" i="1"/>
  <c r="O23" i="1" l="1"/>
  <c r="L8" i="1"/>
  <c r="O8" i="1" s="1"/>
  <c r="O17" i="1"/>
  <c r="N15" i="1"/>
  <c r="O15" i="1" s="1"/>
  <c r="M22" i="1"/>
  <c r="O22" i="1" s="1"/>
  <c r="L24" i="1"/>
  <c r="O24" i="1" s="1"/>
  <c r="N9" i="1"/>
  <c r="M23" i="1"/>
  <c r="L10" i="1"/>
  <c r="H32" i="1"/>
  <c r="H33" i="1"/>
  <c r="M10" i="1"/>
  <c r="L9" i="1"/>
  <c r="O9" i="1" s="1"/>
  <c r="L16" i="1"/>
  <c r="O16" i="1" s="1"/>
  <c r="H41" i="1"/>
  <c r="M37" i="1" s="1"/>
  <c r="O37" i="1" s="1"/>
  <c r="H34" i="1" l="1"/>
  <c r="M31" i="1"/>
  <c r="O31" i="1" s="1"/>
  <c r="O10" i="1"/>
  <c r="M38" i="1"/>
  <c r="O38" i="1" s="1"/>
  <c r="M36" i="1"/>
  <c r="O36" i="1" s="1"/>
  <c r="M30" i="1" l="1"/>
  <c r="O30" i="1" s="1"/>
  <c r="M29" i="1"/>
  <c r="O29" i="1" s="1"/>
</calcChain>
</file>

<file path=xl/sharedStrings.xml><?xml version="1.0" encoding="utf-8"?>
<sst xmlns="http://schemas.openxmlformats.org/spreadsheetml/2006/main" count="148" uniqueCount="23">
  <si>
    <t>源数据</t>
  </si>
  <si>
    <t>引流能力</t>
  </si>
  <si>
    <t>转化率</t>
  </si>
  <si>
    <t>毛利价值</t>
  </si>
  <si>
    <t>品牌价值</t>
  </si>
  <si>
    <t>传播价值</t>
  </si>
  <si>
    <t>Python</t>
  </si>
  <si>
    <t>Java</t>
  </si>
  <si>
    <t>Vue</t>
  </si>
  <si>
    <t>引流能力</t>
    <phoneticPr fontId="2" type="noConversion"/>
  </si>
  <si>
    <t>Python</t>
    <phoneticPr fontId="2" type="noConversion"/>
  </si>
  <si>
    <t>Java</t>
    <phoneticPr fontId="2" type="noConversion"/>
  </si>
  <si>
    <t>Vue</t>
    <phoneticPr fontId="2" type="noConversion"/>
  </si>
  <si>
    <t>SUM</t>
    <phoneticPr fontId="2" type="noConversion"/>
  </si>
  <si>
    <t>转化率</t>
    <phoneticPr fontId="2" type="noConversion"/>
  </si>
  <si>
    <t>毛利价值</t>
    <phoneticPr fontId="2" type="noConversion"/>
  </si>
  <si>
    <t>品牌价值</t>
    <phoneticPr fontId="2" type="noConversion"/>
  </si>
  <si>
    <t>传播价值</t>
    <phoneticPr fontId="2" type="noConversion"/>
  </si>
  <si>
    <t>min</t>
    <phoneticPr fontId="2" type="noConversion"/>
  </si>
  <si>
    <t>max</t>
    <phoneticPr fontId="2" type="noConversion"/>
  </si>
  <si>
    <t>max-min</t>
    <phoneticPr fontId="2" type="noConversion"/>
  </si>
  <si>
    <t>权重</t>
    <phoneticPr fontId="2" type="noConversion"/>
  </si>
  <si>
    <t>源数据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</si>
</sst>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FFF6-8161-164F-BA2B-E8290F69797B}">
  <dimension ref="A1:V41"/>
  <sheetViews>
    <sheetView tabSelected="1" topLeftCell="L1" zoomScale="156" zoomScaleNormal="263" workbookViewId="0">
      <selection activeCell="V10" sqref="Q7:V10"/>
    </sheetView>
  </sheetViews>
  <sheetFormatPr baseColWidth="10" defaultRowHeight="16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2">
      <c r="A2" t="s">
        <v>6</v>
      </c>
      <c r="B2" s="4">
        <v>0.2</v>
      </c>
      <c r="C2" s="5">
        <v>0.3</v>
      </c>
      <c r="D2" s="2">
        <v>341.5</v>
      </c>
      <c r="E2" s="2">
        <v>10</v>
      </c>
      <c r="F2" s="2">
        <v>2</v>
      </c>
    </row>
    <row r="3" spans="1:22">
      <c r="A3" t="s">
        <v>7</v>
      </c>
      <c r="B3" s="4">
        <v>0.6</v>
      </c>
      <c r="C3" s="5">
        <v>0.15</v>
      </c>
      <c r="D3" s="2">
        <v>341.5</v>
      </c>
      <c r="E3" s="2">
        <v>3.3</v>
      </c>
      <c r="F3" s="2">
        <v>0.5</v>
      </c>
    </row>
    <row r="4" spans="1:22">
      <c r="A4" t="s">
        <v>8</v>
      </c>
      <c r="B4" s="4">
        <v>1.6</v>
      </c>
      <c r="C4" s="5">
        <v>0.06</v>
      </c>
      <c r="D4" s="2">
        <v>170.75</v>
      </c>
      <c r="E4" s="2">
        <v>2.5</v>
      </c>
      <c r="F4" s="2">
        <v>8</v>
      </c>
    </row>
    <row r="7" spans="1:22">
      <c r="A7" s="1" t="s">
        <v>9</v>
      </c>
      <c r="B7" s="1" t="s">
        <v>10</v>
      </c>
      <c r="C7" s="1" t="s">
        <v>11</v>
      </c>
      <c r="D7" s="1" t="s">
        <v>12</v>
      </c>
      <c r="F7" s="1" t="s">
        <v>9</v>
      </c>
      <c r="G7" s="1" t="s">
        <v>10</v>
      </c>
      <c r="H7" s="1" t="s">
        <v>11</v>
      </c>
      <c r="I7" s="1" t="s">
        <v>12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21</v>
      </c>
      <c r="Q7" s="1" t="s">
        <v>22</v>
      </c>
      <c r="R7" s="1" t="s">
        <v>9</v>
      </c>
      <c r="S7" s="1" t="s">
        <v>14</v>
      </c>
      <c r="T7" s="1" t="s">
        <v>15</v>
      </c>
      <c r="U7" s="1" t="s">
        <v>16</v>
      </c>
      <c r="V7" s="1" t="s">
        <v>17</v>
      </c>
    </row>
    <row r="8" spans="1:22">
      <c r="A8" t="s">
        <v>10</v>
      </c>
      <c r="B8" s="3">
        <v>1</v>
      </c>
      <c r="C8" s="3">
        <f>1/3</f>
        <v>0.33333333333333331</v>
      </c>
      <c r="D8" s="3">
        <f>1/8</f>
        <v>0.125</v>
      </c>
      <c r="F8" t="s">
        <v>10</v>
      </c>
      <c r="G8" s="3">
        <f>B8/$B$11</f>
        <v>8.3333333333333329E-2</v>
      </c>
      <c r="H8" s="3">
        <f>C8/$C$11</f>
        <v>7.6923076923076927E-2</v>
      </c>
      <c r="I8" s="3">
        <f>D8/$D$11</f>
        <v>8.5714285714285715E-2</v>
      </c>
      <c r="K8" t="s">
        <v>10</v>
      </c>
      <c r="L8" s="3">
        <f>(G8-$G$11)/$G$13</f>
        <v>0</v>
      </c>
      <c r="M8" s="3">
        <f>(H8-$H$11)/$H$13</f>
        <v>0</v>
      </c>
      <c r="N8" s="3">
        <f>(I8-$I$11)/$I$13</f>
        <v>0</v>
      </c>
      <c r="O8" s="3">
        <f>AVERAGE(L8:N8)</f>
        <v>0</v>
      </c>
      <c r="Q8" t="s">
        <v>10</v>
      </c>
      <c r="R8" s="3">
        <v>0</v>
      </c>
      <c r="S8" s="3">
        <v>1</v>
      </c>
      <c r="T8" s="3">
        <v>0.83333333333333337</v>
      </c>
      <c r="U8" s="3">
        <v>1</v>
      </c>
      <c r="V8" s="3">
        <v>0.39999999999999997</v>
      </c>
    </row>
    <row r="9" spans="1:22">
      <c r="A9" t="s">
        <v>11</v>
      </c>
      <c r="B9" s="3">
        <f>1/C8</f>
        <v>3</v>
      </c>
      <c r="C9" s="3">
        <v>1</v>
      </c>
      <c r="D9" s="3">
        <v>0.33333333333333331</v>
      </c>
      <c r="F9" t="s">
        <v>11</v>
      </c>
      <c r="G9" s="3">
        <f>B9/$B$11</f>
        <v>0.25</v>
      </c>
      <c r="H9" s="3">
        <f>C9/$C$11</f>
        <v>0.23076923076923078</v>
      </c>
      <c r="I9" s="3">
        <f>D9/$D$11</f>
        <v>0.22857142857142856</v>
      </c>
      <c r="K9" t="s">
        <v>11</v>
      </c>
      <c r="L9" s="3">
        <f>(G9-$G$11)/$G$13</f>
        <v>0.28571428571428581</v>
      </c>
      <c r="M9" s="3">
        <f>(H9-$H$11)/$H$13</f>
        <v>0.25</v>
      </c>
      <c r="N9" s="3">
        <f>(I9-$I$11)/$I$13</f>
        <v>0.23809523809523808</v>
      </c>
      <c r="O9" s="3">
        <f t="shared" ref="O9:O10" si="0">AVERAGE(L9:N9)</f>
        <v>0.25793650793650796</v>
      </c>
      <c r="Q9" t="s">
        <v>11</v>
      </c>
      <c r="R9" s="3">
        <v>0.25793650793650796</v>
      </c>
      <c r="S9" s="3">
        <v>0.31944444444444442</v>
      </c>
      <c r="T9" s="3">
        <v>1</v>
      </c>
      <c r="U9" s="3">
        <v>3.7037037037037014E-2</v>
      </c>
      <c r="V9" s="3">
        <v>3.7037037037037014E-2</v>
      </c>
    </row>
    <row r="10" spans="1:22">
      <c r="A10" t="s">
        <v>12</v>
      </c>
      <c r="B10" s="3">
        <f>1/D8</f>
        <v>8</v>
      </c>
      <c r="C10" s="3">
        <f>1/D9</f>
        <v>3</v>
      </c>
      <c r="D10" s="3">
        <v>1</v>
      </c>
      <c r="F10" t="s">
        <v>12</v>
      </c>
      <c r="G10" s="3">
        <f>B10/$B$11</f>
        <v>0.66666666666666663</v>
      </c>
      <c r="H10" s="3">
        <f>C10/$C$11</f>
        <v>0.6923076923076924</v>
      </c>
      <c r="I10" s="3">
        <f>D10/$D$11</f>
        <v>0.68571428571428572</v>
      </c>
      <c r="K10" t="s">
        <v>12</v>
      </c>
      <c r="L10" s="3">
        <f>(G10-$G$11)/$G$13</f>
        <v>1</v>
      </c>
      <c r="M10" s="3">
        <f>(H10-$H$11)/$H$13</f>
        <v>1</v>
      </c>
      <c r="N10" s="3">
        <f>(I10-$I$11)/$I$13</f>
        <v>1</v>
      </c>
      <c r="O10" s="3">
        <f t="shared" si="0"/>
        <v>1</v>
      </c>
      <c r="Q10" t="s">
        <v>12</v>
      </c>
      <c r="R10" s="3">
        <v>1</v>
      </c>
      <c r="S10" s="3">
        <v>0</v>
      </c>
      <c r="T10" s="3">
        <v>0</v>
      </c>
      <c r="U10" s="3">
        <v>0.39393939393939398</v>
      </c>
      <c r="V10" s="3">
        <v>0.88888888888888884</v>
      </c>
    </row>
    <row r="11" spans="1:22">
      <c r="A11" s="6" t="s">
        <v>13</v>
      </c>
      <c r="B11" s="7">
        <f>SUM(B8:B10)</f>
        <v>12</v>
      </c>
      <c r="C11" s="7">
        <f>SUM(C8:C10)</f>
        <v>4.333333333333333</v>
      </c>
      <c r="D11" s="7">
        <f>SUM(D8:D10)</f>
        <v>1.4583333333333333</v>
      </c>
      <c r="F11" s="8" t="s">
        <v>18</v>
      </c>
      <c r="G11" s="9">
        <f>MIN(G8:G10)</f>
        <v>8.3333333333333329E-2</v>
      </c>
      <c r="H11" s="9">
        <f t="shared" ref="H11:I11" si="1">MIN(H8:H10)</f>
        <v>7.6923076923076927E-2</v>
      </c>
      <c r="I11" s="9">
        <f t="shared" si="1"/>
        <v>8.5714285714285715E-2</v>
      </c>
      <c r="L11" s="3"/>
      <c r="M11" s="3"/>
      <c r="N11" s="3"/>
    </row>
    <row r="12" spans="1:22">
      <c r="B12" s="3"/>
      <c r="C12" s="3"/>
      <c r="D12" s="3"/>
      <c r="F12" s="8" t="s">
        <v>19</v>
      </c>
      <c r="G12" s="9">
        <f>MAX(G8:G10)</f>
        <v>0.66666666666666663</v>
      </c>
      <c r="H12" s="9">
        <f t="shared" ref="H12:I12" si="2">MAX(H8:H10)</f>
        <v>0.6923076923076924</v>
      </c>
      <c r="I12" s="9">
        <f t="shared" si="2"/>
        <v>0.68571428571428572</v>
      </c>
      <c r="L12" s="3"/>
      <c r="M12" s="3"/>
      <c r="N12" s="3"/>
    </row>
    <row r="13" spans="1:22">
      <c r="F13" s="8" t="s">
        <v>20</v>
      </c>
      <c r="G13" s="9">
        <f>G12-G11</f>
        <v>0.58333333333333326</v>
      </c>
      <c r="H13" s="9">
        <f t="shared" ref="H13" si="3">H12-H11</f>
        <v>0.61538461538461542</v>
      </c>
      <c r="I13" s="9">
        <f>I12-I11</f>
        <v>0.6</v>
      </c>
    </row>
    <row r="14" spans="1:22">
      <c r="A14" s="1" t="s">
        <v>14</v>
      </c>
      <c r="B14" s="1" t="s">
        <v>10</v>
      </c>
      <c r="C14" s="1" t="s">
        <v>11</v>
      </c>
      <c r="D14" s="1" t="s">
        <v>12</v>
      </c>
      <c r="F14" s="1" t="s">
        <v>14</v>
      </c>
      <c r="G14" s="1" t="s">
        <v>10</v>
      </c>
      <c r="H14" s="1" t="s">
        <v>11</v>
      </c>
      <c r="I14" s="1" t="s">
        <v>12</v>
      </c>
      <c r="K14" s="1" t="s">
        <v>14</v>
      </c>
      <c r="L14" s="1" t="s">
        <v>10</v>
      </c>
      <c r="M14" s="1" t="s">
        <v>11</v>
      </c>
      <c r="N14" s="1" t="s">
        <v>12</v>
      </c>
      <c r="O14" s="1" t="s">
        <v>21</v>
      </c>
    </row>
    <row r="15" spans="1:22">
      <c r="A15" t="s">
        <v>10</v>
      </c>
      <c r="B15" s="3">
        <v>1</v>
      </c>
      <c r="C15" s="3">
        <v>2</v>
      </c>
      <c r="D15" s="3">
        <v>5</v>
      </c>
      <c r="F15" t="s">
        <v>10</v>
      </c>
      <c r="G15" s="3">
        <f>B15/$B$18</f>
        <v>0.58823529411764708</v>
      </c>
      <c r="H15" s="3">
        <f>C15/$C$18</f>
        <v>0.5714285714285714</v>
      </c>
      <c r="I15" s="3">
        <f>D15/$D$18</f>
        <v>0.625</v>
      </c>
      <c r="K15" t="s">
        <v>10</v>
      </c>
      <c r="L15" s="3">
        <f>(G15-$G$18)/$G$20</f>
        <v>1</v>
      </c>
      <c r="M15" s="3">
        <f>(H15-$H$18)/$H$20</f>
        <v>1</v>
      </c>
      <c r="N15" s="3">
        <f>(I15-$I$18)/$I$20</f>
        <v>1</v>
      </c>
      <c r="O15" s="3">
        <f>AVERAGE(L15:N15)</f>
        <v>1</v>
      </c>
    </row>
    <row r="16" spans="1:22">
      <c r="A16" t="s">
        <v>11</v>
      </c>
      <c r="B16" s="3">
        <f>1/C15</f>
        <v>0.5</v>
      </c>
      <c r="C16" s="3">
        <v>1</v>
      </c>
      <c r="D16" s="3">
        <v>2</v>
      </c>
      <c r="F16" t="s">
        <v>11</v>
      </c>
      <c r="G16" s="3">
        <f t="shared" ref="G16:G17" si="4">B16/$B$18</f>
        <v>0.29411764705882354</v>
      </c>
      <c r="H16" s="3">
        <f t="shared" ref="H16:H17" si="5">C16/$C$18</f>
        <v>0.2857142857142857</v>
      </c>
      <c r="I16" s="3">
        <f>D16/$D$18</f>
        <v>0.25</v>
      </c>
      <c r="K16" t="s">
        <v>11</v>
      </c>
      <c r="L16" s="3">
        <f>(G16-$G$18)/$G$20</f>
        <v>0.37499999999999994</v>
      </c>
      <c r="M16" s="3">
        <f>(H16-$H$18)/$H$20</f>
        <v>0.33333333333333331</v>
      </c>
      <c r="N16" s="3">
        <f>(I16-$I$18)/$I$20</f>
        <v>0.25</v>
      </c>
      <c r="O16" s="3">
        <f t="shared" ref="O16:O17" si="6">AVERAGE(L16:N16)</f>
        <v>0.31944444444444442</v>
      </c>
    </row>
    <row r="17" spans="1:15">
      <c r="A17" t="s">
        <v>12</v>
      </c>
      <c r="B17" s="3">
        <f>1/D15</f>
        <v>0.2</v>
      </c>
      <c r="C17" s="3">
        <f>1/D16</f>
        <v>0.5</v>
      </c>
      <c r="D17" s="3">
        <v>1</v>
      </c>
      <c r="F17" t="s">
        <v>12</v>
      </c>
      <c r="G17" s="3">
        <f t="shared" si="4"/>
        <v>0.11764705882352942</v>
      </c>
      <c r="H17" s="3">
        <f t="shared" si="5"/>
        <v>0.14285714285714285</v>
      </c>
      <c r="I17" s="3">
        <f>D17/$D$18</f>
        <v>0.125</v>
      </c>
      <c r="K17" t="s">
        <v>12</v>
      </c>
      <c r="L17" s="3">
        <f>(G17-$G$18)/$G$20</f>
        <v>0</v>
      </c>
      <c r="M17" s="3">
        <f>(H17-$H$18)/$H$20</f>
        <v>0</v>
      </c>
      <c r="N17" s="3">
        <f>(I17-$I$18)/$I$20</f>
        <v>0</v>
      </c>
      <c r="O17" s="3">
        <f t="shared" si="6"/>
        <v>0</v>
      </c>
    </row>
    <row r="18" spans="1:15">
      <c r="A18" s="6" t="s">
        <v>13</v>
      </c>
      <c r="B18" s="7">
        <f>SUM(B15:B17)</f>
        <v>1.7</v>
      </c>
      <c r="C18" s="7">
        <f>SUM(C15:C17)</f>
        <v>3.5</v>
      </c>
      <c r="D18" s="7">
        <f>SUM(D15:D17)</f>
        <v>8</v>
      </c>
      <c r="F18" s="8" t="s">
        <v>18</v>
      </c>
      <c r="G18" s="9">
        <f>MIN(G15:G17)</f>
        <v>0.11764705882352942</v>
      </c>
      <c r="H18" s="9">
        <f t="shared" ref="H18" si="7">MIN(H15:H17)</f>
        <v>0.14285714285714285</v>
      </c>
      <c r="I18" s="9">
        <f t="shared" ref="I18" si="8">MIN(I15:I17)</f>
        <v>0.125</v>
      </c>
    </row>
    <row r="19" spans="1:15">
      <c r="B19" s="3"/>
      <c r="C19" s="3"/>
      <c r="D19" s="3"/>
      <c r="F19" s="8" t="s">
        <v>19</v>
      </c>
      <c r="G19" s="9">
        <f>MAX(G15:G17)</f>
        <v>0.58823529411764708</v>
      </c>
      <c r="H19" s="9">
        <f t="shared" ref="H19:I19" si="9">MAX(H15:H17)</f>
        <v>0.5714285714285714</v>
      </c>
      <c r="I19" s="9">
        <f t="shared" si="9"/>
        <v>0.625</v>
      </c>
      <c r="L19" s="3"/>
      <c r="M19" s="3"/>
      <c r="N19" s="3"/>
    </row>
    <row r="20" spans="1:15">
      <c r="B20" s="3"/>
      <c r="C20" s="3"/>
      <c r="D20" s="3"/>
      <c r="F20" s="8" t="s">
        <v>20</v>
      </c>
      <c r="G20" s="9">
        <f>G19-G18</f>
        <v>0.47058823529411764</v>
      </c>
      <c r="H20" s="9">
        <f t="shared" ref="H20" si="10">H19-H18</f>
        <v>0.42857142857142855</v>
      </c>
      <c r="I20" s="9">
        <f>I19-I18</f>
        <v>0.5</v>
      </c>
      <c r="L20" s="3"/>
      <c r="M20" s="3"/>
      <c r="N20" s="3"/>
    </row>
    <row r="21" spans="1:15">
      <c r="A21" s="1" t="s">
        <v>15</v>
      </c>
      <c r="B21" s="1" t="s">
        <v>10</v>
      </c>
      <c r="C21" s="1" t="s">
        <v>11</v>
      </c>
      <c r="D21" s="1" t="s">
        <v>12</v>
      </c>
      <c r="F21" s="1" t="s">
        <v>15</v>
      </c>
      <c r="G21" s="1" t="s">
        <v>10</v>
      </c>
      <c r="H21" s="1" t="s">
        <v>11</v>
      </c>
      <c r="I21" s="1" t="s">
        <v>12</v>
      </c>
      <c r="K21" s="1" t="s">
        <v>15</v>
      </c>
      <c r="L21" s="1" t="s">
        <v>10</v>
      </c>
      <c r="M21" s="1" t="s">
        <v>11</v>
      </c>
      <c r="N21" s="1" t="s">
        <v>12</v>
      </c>
      <c r="O21" s="1" t="s">
        <v>21</v>
      </c>
    </row>
    <row r="22" spans="1:15">
      <c r="A22" t="s">
        <v>10</v>
      </c>
      <c r="B22" s="3">
        <v>1</v>
      </c>
      <c r="C22" s="3">
        <v>1</v>
      </c>
      <c r="D22" s="3">
        <v>2</v>
      </c>
      <c r="F22" t="s">
        <v>10</v>
      </c>
      <c r="G22" s="3">
        <f>B22/$B$25</f>
        <v>0.4</v>
      </c>
      <c r="H22" s="3">
        <f>C22/$C$25</f>
        <v>0.42857142857142855</v>
      </c>
      <c r="I22" s="3">
        <f>D22/$D$25</f>
        <v>0.33333333333333331</v>
      </c>
      <c r="K22" t="s">
        <v>10</v>
      </c>
      <c r="L22" s="3">
        <f>(G22-$G$25)/$G$27</f>
        <v>1</v>
      </c>
      <c r="M22" s="3">
        <f>(H22-$H$25)/$H$27</f>
        <v>1</v>
      </c>
      <c r="N22" s="3">
        <f>(I22-$I$25)/$I$27</f>
        <v>0.49999999999999989</v>
      </c>
      <c r="O22" s="3">
        <f>AVERAGE(L22:N22)</f>
        <v>0.83333333333333337</v>
      </c>
    </row>
    <row r="23" spans="1:15">
      <c r="A23" t="s">
        <v>11</v>
      </c>
      <c r="B23" s="3">
        <f>1/C22</f>
        <v>1</v>
      </c>
      <c r="C23" s="3">
        <v>1</v>
      </c>
      <c r="D23" s="3">
        <v>3</v>
      </c>
      <c r="F23" t="s">
        <v>11</v>
      </c>
      <c r="G23" s="3">
        <f t="shared" ref="G23:G24" si="11">B23/$B$25</f>
        <v>0.4</v>
      </c>
      <c r="H23" s="3">
        <f>C23/$C$25</f>
        <v>0.42857142857142855</v>
      </c>
      <c r="I23" s="3">
        <f t="shared" ref="I23:I24" si="12">D23/$D$25</f>
        <v>0.5</v>
      </c>
      <c r="K23" t="s">
        <v>11</v>
      </c>
      <c r="L23" s="3">
        <f>(G23-$G$25)/$G$27</f>
        <v>1</v>
      </c>
      <c r="M23" s="3">
        <f>(H23-$H$25)/$H$27</f>
        <v>1</v>
      </c>
      <c r="N23" s="3">
        <f>(I23-$I$25)/$I$27</f>
        <v>1</v>
      </c>
      <c r="O23" s="3">
        <f t="shared" ref="O23:O24" si="13">AVERAGE(L23:N23)</f>
        <v>1</v>
      </c>
    </row>
    <row r="24" spans="1:15">
      <c r="A24" t="s">
        <v>12</v>
      </c>
      <c r="B24" s="3">
        <f>1/D22</f>
        <v>0.5</v>
      </c>
      <c r="C24" s="3">
        <f>1/D23</f>
        <v>0.33333333333333331</v>
      </c>
      <c r="D24" s="3">
        <v>1</v>
      </c>
      <c r="F24" t="s">
        <v>12</v>
      </c>
      <c r="G24" s="3">
        <f t="shared" si="11"/>
        <v>0.2</v>
      </c>
      <c r="H24" s="3">
        <f>C24/$C$25</f>
        <v>0.14285714285714285</v>
      </c>
      <c r="I24" s="3">
        <f t="shared" si="12"/>
        <v>0.16666666666666666</v>
      </c>
      <c r="K24" t="s">
        <v>12</v>
      </c>
      <c r="L24" s="3">
        <f>(G24-$G$25)/$G$27</f>
        <v>0</v>
      </c>
      <c r="M24" s="3">
        <f>(H24-$H$25)/$H$27</f>
        <v>0</v>
      </c>
      <c r="N24" s="3">
        <f>(I24-$I$25)/$I$27</f>
        <v>0</v>
      </c>
      <c r="O24" s="3">
        <f t="shared" si="13"/>
        <v>0</v>
      </c>
    </row>
    <row r="25" spans="1:15">
      <c r="A25" s="6" t="s">
        <v>13</v>
      </c>
      <c r="B25" s="7">
        <f>SUM(B22:B24)</f>
        <v>2.5</v>
      </c>
      <c r="C25" s="7">
        <f>SUM(C22:C24)</f>
        <v>2.3333333333333335</v>
      </c>
      <c r="D25" s="7">
        <f>SUM(D22:D24)</f>
        <v>6</v>
      </c>
      <c r="F25" s="8" t="s">
        <v>18</v>
      </c>
      <c r="G25" s="9">
        <f>MIN(G22:G24)</f>
        <v>0.2</v>
      </c>
      <c r="H25" s="9">
        <f t="shared" ref="H25" si="14">MIN(H22:H24)</f>
        <v>0.14285714285714285</v>
      </c>
      <c r="I25" s="9">
        <f t="shared" ref="I25" si="15">MIN(I22:I24)</f>
        <v>0.16666666666666666</v>
      </c>
    </row>
    <row r="26" spans="1:15">
      <c r="B26" s="3"/>
      <c r="C26" s="3"/>
      <c r="D26" s="3"/>
      <c r="F26" s="8" t="s">
        <v>19</v>
      </c>
      <c r="G26" s="9">
        <f>MAX(G22:G24)</f>
        <v>0.4</v>
      </c>
      <c r="H26" s="9">
        <f t="shared" ref="H26:I26" si="16">MAX(H22:H24)</f>
        <v>0.42857142857142855</v>
      </c>
      <c r="I26" s="9">
        <f t="shared" si="16"/>
        <v>0.5</v>
      </c>
      <c r="L26" s="3"/>
      <c r="M26" s="3"/>
      <c r="N26" s="3"/>
    </row>
    <row r="27" spans="1:15">
      <c r="B27" s="3"/>
      <c r="C27" s="3"/>
      <c r="D27" s="3"/>
      <c r="F27" s="8" t="s">
        <v>20</v>
      </c>
      <c r="G27" s="9">
        <f>G26-G25</f>
        <v>0.2</v>
      </c>
      <c r="H27" s="9">
        <f t="shared" ref="H27" si="17">H26-H25</f>
        <v>0.2857142857142857</v>
      </c>
      <c r="I27" s="9">
        <f>I26-I25</f>
        <v>0.33333333333333337</v>
      </c>
      <c r="L27" s="3"/>
      <c r="M27" s="3"/>
      <c r="N27" s="3"/>
    </row>
    <row r="28" spans="1:15">
      <c r="A28" s="1" t="s">
        <v>16</v>
      </c>
      <c r="B28" s="1" t="s">
        <v>10</v>
      </c>
      <c r="C28" s="1" t="s">
        <v>11</v>
      </c>
      <c r="D28" s="1" t="s">
        <v>12</v>
      </c>
      <c r="F28" s="1" t="s">
        <v>16</v>
      </c>
      <c r="G28" s="1" t="s">
        <v>10</v>
      </c>
      <c r="H28" s="1" t="s">
        <v>11</v>
      </c>
      <c r="I28" s="1" t="s">
        <v>12</v>
      </c>
      <c r="K28" s="1" t="s">
        <v>16</v>
      </c>
      <c r="L28" s="1" t="s">
        <v>10</v>
      </c>
      <c r="M28" s="1" t="s">
        <v>11</v>
      </c>
      <c r="N28" s="1" t="s">
        <v>12</v>
      </c>
      <c r="O28" s="1" t="s">
        <v>21</v>
      </c>
    </row>
    <row r="29" spans="1:15">
      <c r="A29" t="s">
        <v>10</v>
      </c>
      <c r="B29" s="3">
        <v>1</v>
      </c>
      <c r="C29" s="3">
        <v>3</v>
      </c>
      <c r="D29" s="3">
        <v>4</v>
      </c>
      <c r="F29" t="s">
        <v>10</v>
      </c>
      <c r="G29" s="3">
        <f>B29/$B$32</f>
        <v>0.63157894736842113</v>
      </c>
      <c r="H29" s="3">
        <f>C29/$C$32</f>
        <v>0.42857142857142855</v>
      </c>
      <c r="I29" s="3">
        <f>D29/$D$32</f>
        <v>0.75</v>
      </c>
      <c r="K29" t="s">
        <v>10</v>
      </c>
      <c r="L29" s="3">
        <f>(G29-$G$32)/$G$34</f>
        <v>1</v>
      </c>
      <c r="M29" s="3">
        <f>(H29-$H$32)/$H$34</f>
        <v>1</v>
      </c>
      <c r="N29" s="3">
        <f>(I29-$I$32)/$I$34</f>
        <v>1</v>
      </c>
      <c r="O29" s="3">
        <f>AVERAGE(L29:N29)</f>
        <v>1</v>
      </c>
    </row>
    <row r="30" spans="1:15">
      <c r="A30" t="s">
        <v>11</v>
      </c>
      <c r="B30" s="3">
        <f>1/C29</f>
        <v>0.33333333333333331</v>
      </c>
      <c r="C30" s="3">
        <v>1</v>
      </c>
      <c r="D30" s="3">
        <f>1/3</f>
        <v>0.33333333333333331</v>
      </c>
      <c r="F30" t="s">
        <v>11</v>
      </c>
      <c r="G30" s="3">
        <f t="shared" ref="G30:G31" si="18">B30/$B$32</f>
        <v>0.21052631578947367</v>
      </c>
      <c r="H30" s="3">
        <f>C30/$C$32</f>
        <v>0.14285714285714285</v>
      </c>
      <c r="I30" s="3">
        <f t="shared" ref="I30:I31" si="19">D30/$D$32</f>
        <v>6.25E-2</v>
      </c>
      <c r="K30" t="s">
        <v>11</v>
      </c>
      <c r="L30" s="3">
        <f>(G30-$G$32)/$G$34</f>
        <v>0.11111111111111104</v>
      </c>
      <c r="M30" s="3">
        <f>(H30-$H$32)/$H$34</f>
        <v>0</v>
      </c>
      <c r="N30" s="3">
        <f>(I30-$I$32)/$I$34</f>
        <v>0</v>
      </c>
      <c r="O30" s="3">
        <f t="shared" ref="O30:O31" si="20">AVERAGE(L30:N30)</f>
        <v>3.7037037037037014E-2</v>
      </c>
    </row>
    <row r="31" spans="1:15">
      <c r="A31" t="s">
        <v>12</v>
      </c>
      <c r="B31" s="3">
        <f>1/D29</f>
        <v>0.25</v>
      </c>
      <c r="C31" s="3">
        <f>1/D30</f>
        <v>3</v>
      </c>
      <c r="D31" s="3">
        <v>1</v>
      </c>
      <c r="F31" t="s">
        <v>12</v>
      </c>
      <c r="G31" s="3">
        <f t="shared" si="18"/>
        <v>0.15789473684210528</v>
      </c>
      <c r="H31" s="3">
        <f>C31/$C$32</f>
        <v>0.42857142857142855</v>
      </c>
      <c r="I31" s="3">
        <f t="shared" si="19"/>
        <v>0.1875</v>
      </c>
      <c r="K31" t="s">
        <v>12</v>
      </c>
      <c r="L31" s="3">
        <f>(G31-$G$32)/$G$34</f>
        <v>0</v>
      </c>
      <c r="M31" s="3">
        <f>(H31-$H$32)/$H$34</f>
        <v>1</v>
      </c>
      <c r="N31" s="3">
        <f>(I31-$I$32)/$I$34</f>
        <v>0.18181818181818182</v>
      </c>
      <c r="O31" s="3">
        <f t="shared" si="20"/>
        <v>0.39393939393939398</v>
      </c>
    </row>
    <row r="32" spans="1:15">
      <c r="A32" s="6" t="s">
        <v>13</v>
      </c>
      <c r="B32" s="7">
        <f>SUM(B29:B31)</f>
        <v>1.5833333333333333</v>
      </c>
      <c r="C32" s="7">
        <f>SUM(C29:C31)</f>
        <v>7</v>
      </c>
      <c r="D32" s="7">
        <f>SUM(D29:D31)</f>
        <v>5.333333333333333</v>
      </c>
      <c r="F32" s="8" t="s">
        <v>18</v>
      </c>
      <c r="G32" s="9">
        <f>MIN(G29:G31)</f>
        <v>0.15789473684210528</v>
      </c>
      <c r="H32" s="9">
        <f t="shared" ref="H32" si="21">MIN(H29:H31)</f>
        <v>0.14285714285714285</v>
      </c>
      <c r="I32" s="9">
        <f t="shared" ref="I32" si="22">MIN(I29:I31)</f>
        <v>6.25E-2</v>
      </c>
    </row>
    <row r="33" spans="1:15">
      <c r="B33" s="3"/>
      <c r="C33" s="3"/>
      <c r="D33" s="3"/>
      <c r="F33" s="8" t="s">
        <v>19</v>
      </c>
      <c r="G33" s="9">
        <f>MAX(G29:G31)</f>
        <v>0.63157894736842113</v>
      </c>
      <c r="H33" s="9">
        <f t="shared" ref="H33:I33" si="23">MAX(H29:H31)</f>
        <v>0.42857142857142855</v>
      </c>
      <c r="I33" s="9">
        <f t="shared" si="23"/>
        <v>0.75</v>
      </c>
      <c r="L33" s="3"/>
      <c r="M33" s="3"/>
      <c r="N33" s="3"/>
    </row>
    <row r="34" spans="1:15">
      <c r="B34" s="3"/>
      <c r="C34" s="3"/>
      <c r="D34" s="3"/>
      <c r="F34" s="8" t="s">
        <v>20</v>
      </c>
      <c r="G34" s="9">
        <f>G33-G32</f>
        <v>0.47368421052631582</v>
      </c>
      <c r="H34" s="9">
        <f t="shared" ref="H34" si="24">H33-H32</f>
        <v>0.2857142857142857</v>
      </c>
      <c r="I34" s="9">
        <f>I33-I32</f>
        <v>0.6875</v>
      </c>
      <c r="L34" s="3"/>
      <c r="M34" s="3"/>
      <c r="N34" s="3"/>
    </row>
    <row r="35" spans="1:15">
      <c r="A35" s="1" t="s">
        <v>17</v>
      </c>
      <c r="B35" s="1" t="s">
        <v>10</v>
      </c>
      <c r="C35" s="1" t="s">
        <v>11</v>
      </c>
      <c r="D35" s="1" t="s">
        <v>12</v>
      </c>
      <c r="F35" s="1" t="s">
        <v>17</v>
      </c>
      <c r="G35" s="1" t="s">
        <v>10</v>
      </c>
      <c r="H35" s="1" t="s">
        <v>11</v>
      </c>
      <c r="I35" s="1" t="s">
        <v>12</v>
      </c>
      <c r="K35" s="1" t="s">
        <v>17</v>
      </c>
      <c r="L35" s="1" t="s">
        <v>10</v>
      </c>
      <c r="M35" s="1" t="s">
        <v>11</v>
      </c>
      <c r="N35" s="1" t="s">
        <v>12</v>
      </c>
      <c r="O35" s="1" t="s">
        <v>21</v>
      </c>
    </row>
    <row r="36" spans="1:15">
      <c r="A36" t="s">
        <v>10</v>
      </c>
      <c r="B36" s="3">
        <v>1</v>
      </c>
      <c r="C36" s="3">
        <v>4</v>
      </c>
      <c r="D36" s="3">
        <v>0.25</v>
      </c>
      <c r="F36" t="s">
        <v>10</v>
      </c>
      <c r="G36" s="3">
        <f>B36/$B$39</f>
        <v>0.19047619047619047</v>
      </c>
      <c r="H36" s="3">
        <f>C36/$C$39</f>
        <v>0.5</v>
      </c>
      <c r="I36" s="3">
        <f>D36/$D$39</f>
        <v>0.15789473684210528</v>
      </c>
      <c r="K36" t="s">
        <v>10</v>
      </c>
      <c r="L36" s="3">
        <f>(G36-$G$39)/$G$41</f>
        <v>0.2</v>
      </c>
      <c r="M36" s="3">
        <f>(H36-$H$39)/$H$41</f>
        <v>1</v>
      </c>
      <c r="N36" s="3">
        <f>(I36-$I$39)/$I$41</f>
        <v>0</v>
      </c>
      <c r="O36" s="3">
        <f>AVERAGE(L36:N36)</f>
        <v>0.39999999999999997</v>
      </c>
    </row>
    <row r="37" spans="1:15">
      <c r="A37" t="s">
        <v>11</v>
      </c>
      <c r="B37" s="3">
        <f>1/C36</f>
        <v>0.25</v>
      </c>
      <c r="C37" s="3">
        <v>1</v>
      </c>
      <c r="D37" s="3">
        <v>0.33333333333333331</v>
      </c>
      <c r="F37" t="s">
        <v>11</v>
      </c>
      <c r="G37" s="3">
        <f t="shared" ref="G37:G38" si="25">B37/$B$39</f>
        <v>4.7619047619047616E-2</v>
      </c>
      <c r="H37" s="3">
        <f>C37/$C$39</f>
        <v>0.125</v>
      </c>
      <c r="I37" s="3">
        <f t="shared" ref="I37:I38" si="26">D37/$D$39</f>
        <v>0.21052631578947367</v>
      </c>
      <c r="K37" t="s">
        <v>11</v>
      </c>
      <c r="L37" s="3">
        <f>(G37-$G$39)/$G$41</f>
        <v>0</v>
      </c>
      <c r="M37" s="3">
        <f>(H37-$H$39)/$H$41</f>
        <v>0</v>
      </c>
      <c r="N37" s="3">
        <f>(I37-$I$39)/$I$41</f>
        <v>0.11111111111111104</v>
      </c>
      <c r="O37" s="3">
        <f t="shared" ref="O37:O38" si="27">AVERAGE(L37:N37)</f>
        <v>3.7037037037037014E-2</v>
      </c>
    </row>
    <row r="38" spans="1:15">
      <c r="A38" t="s">
        <v>12</v>
      </c>
      <c r="B38" s="3">
        <f>1/D36</f>
        <v>4</v>
      </c>
      <c r="C38" s="3">
        <f>1/D37</f>
        <v>3</v>
      </c>
      <c r="D38" s="3">
        <v>1</v>
      </c>
      <c r="F38" t="s">
        <v>12</v>
      </c>
      <c r="G38" s="3">
        <f t="shared" si="25"/>
        <v>0.76190476190476186</v>
      </c>
      <c r="H38" s="3">
        <f>C38/$C$39</f>
        <v>0.375</v>
      </c>
      <c r="I38" s="3">
        <f t="shared" si="26"/>
        <v>0.63157894736842113</v>
      </c>
      <c r="K38" t="s">
        <v>12</v>
      </c>
      <c r="L38" s="3">
        <f>(G38-$G$39)/$G$41</f>
        <v>1</v>
      </c>
      <c r="M38" s="3">
        <f>(H38-$H$39)/$H$41</f>
        <v>0.66666666666666663</v>
      </c>
      <c r="N38" s="3">
        <f>(I38-$I$39)/$I$41</f>
        <v>1</v>
      </c>
      <c r="O38" s="3">
        <f t="shared" si="27"/>
        <v>0.88888888888888884</v>
      </c>
    </row>
    <row r="39" spans="1:15">
      <c r="A39" s="6" t="s">
        <v>13</v>
      </c>
      <c r="B39" s="7">
        <f>SUM(B36:B38)</f>
        <v>5.25</v>
      </c>
      <c r="C39" s="7">
        <f>SUM(C36:C38)</f>
        <v>8</v>
      </c>
      <c r="D39" s="7">
        <f>SUM(D36:D38)</f>
        <v>1.5833333333333333</v>
      </c>
      <c r="F39" s="8" t="s">
        <v>18</v>
      </c>
      <c r="G39" s="9">
        <f>MIN(G36:G38)</f>
        <v>4.7619047619047616E-2</v>
      </c>
      <c r="H39" s="9">
        <f t="shared" ref="H39" si="28">MIN(H36:H38)</f>
        <v>0.125</v>
      </c>
      <c r="I39" s="9">
        <f t="shared" ref="I39" si="29">MIN(I36:I38)</f>
        <v>0.15789473684210528</v>
      </c>
    </row>
    <row r="40" spans="1:15">
      <c r="F40" s="8" t="s">
        <v>19</v>
      </c>
      <c r="G40" s="9">
        <f>MAX(G36:G38)</f>
        <v>0.76190476190476186</v>
      </c>
      <c r="H40" s="9">
        <f t="shared" ref="H40:I40" si="30">MAX(H36:H38)</f>
        <v>0.5</v>
      </c>
      <c r="I40" s="9">
        <f t="shared" si="30"/>
        <v>0.63157894736842113</v>
      </c>
    </row>
    <row r="41" spans="1:15">
      <c r="F41" s="8" t="s">
        <v>20</v>
      </c>
      <c r="G41" s="9">
        <f>G40-G39</f>
        <v>0.71428571428571419</v>
      </c>
      <c r="H41" s="9">
        <f t="shared" ref="H41" si="31">H40-H39</f>
        <v>0.375</v>
      </c>
      <c r="I41" s="9">
        <f>I40-I39</f>
        <v>0.47368421052631582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2020-10-16T13:33:05Z</dcterms:created>
  <dcterms:modified xsi:type="dcterms:W3CDTF">2020-10-16T15:34:47Z</dcterms:modified>
</cp:coreProperties>
</file>