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<sst xmlns="http://schemas.openxmlformats.org/spreadsheetml/2006/main" count="184" uniqueCount="118">
  <si>
    <t>PC DE OFICINA</t>
  </si>
  <si>
    <t>COMPONENTES INTERNOS</t>
  </si>
  <si>
    <t>Enlaces</t>
  </si>
  <si>
    <t>Descripcion</t>
  </si>
  <si>
    <t>Cantidad</t>
  </si>
  <si>
    <t>Ancho</t>
  </si>
  <si>
    <t>Alto</t>
  </si>
  <si>
    <t>Profundidad</t>
  </si>
  <si>
    <t>Info. Componente</t>
  </si>
  <si>
    <t>Precio Unitario</t>
  </si>
  <si>
    <t>Precio total</t>
  </si>
  <si>
    <t>Precio. USD</t>
  </si>
  <si>
    <t>1 USD</t>
  </si>
  <si>
    <t>https://www.hardgamers.com.ar/product/225800702</t>
  </si>
  <si>
    <t>Procesador</t>
  </si>
  <si>
    <t>CPU Intel i3 10100</t>
  </si>
  <si>
    <t>Tarjeta de Video</t>
  </si>
  <si>
    <t>Intel UHD Graphics 630 (Integ.)</t>
  </si>
  <si>
    <t>https://www.hardgamers.com.ar/product/1497015552</t>
  </si>
  <si>
    <t>Motherboard</t>
  </si>
  <si>
    <t xml:space="preserve">24,4 cm </t>
  </si>
  <si>
    <t>24,4 cm</t>
  </si>
  <si>
    <t>MSI PRO E-BOX H510 M-ATX</t>
  </si>
  <si>
    <t>https://www.hardgamers.com.ar/product/-868695552</t>
  </si>
  <si>
    <t>RAM</t>
  </si>
  <si>
    <t>Patriot Signature Premium 8GB</t>
  </si>
  <si>
    <t>https://www.hardgamers.com.ar/product/-822190852</t>
  </si>
  <si>
    <t>Almacenamiento</t>
  </si>
  <si>
    <t>SSD 480GB Netac SA500</t>
  </si>
  <si>
    <t>Fuente de poder</t>
  </si>
  <si>
    <t>Incluido con gabinete</t>
  </si>
  <si>
    <t>SUB TOTAL</t>
  </si>
  <si>
    <t>PERIFERICOS Y COMPONENTES EXTERNOS</t>
  </si>
  <si>
    <t xml:space="preserve">Precio total </t>
  </si>
  <si>
    <t>https://www.hardgamers.com.ar/product/1853525664</t>
  </si>
  <si>
    <t>Gabinete</t>
  </si>
  <si>
    <t>18,8cm</t>
  </si>
  <si>
    <t>41 cm</t>
  </si>
  <si>
    <t>39 cm</t>
  </si>
  <si>
    <t>KIT GABINETE GENERICO</t>
  </si>
  <si>
    <t>Teclado</t>
  </si>
  <si>
    <t>11 cm</t>
  </si>
  <si>
    <t>2 cm</t>
  </si>
  <si>
    <t>12 cm</t>
  </si>
  <si>
    <t>Mouse</t>
  </si>
  <si>
    <t>8,7 cm</t>
  </si>
  <si>
    <t>3,7 cm</t>
  </si>
  <si>
    <t>4,3 cm</t>
  </si>
  <si>
    <t>https://www.hardgamers.com.ar/product/1879135298</t>
  </si>
  <si>
    <t>Auricular</t>
  </si>
  <si>
    <t>QBOX H003</t>
  </si>
  <si>
    <t>https://katech.com.ar/producto/monitor-samsung-19-flat-hdmi/?utm_source=hardgamers&amp;utm_medium=search%20engine</t>
  </si>
  <si>
    <t>Monitor</t>
  </si>
  <si>
    <t>40.98 cm</t>
  </si>
  <si>
    <t xml:space="preserve">34.06 cm </t>
  </si>
  <si>
    <t xml:space="preserve">2 cm </t>
  </si>
  <si>
    <t>Monitor Samsung 19' S33A Flat HDMI</t>
  </si>
  <si>
    <t>Las medidas está hechas en un contexto donde el monitor posee el soporte</t>
  </si>
  <si>
    <t>MONTO TOTAL</t>
  </si>
  <si>
    <t>PC DE DISEÑO</t>
  </si>
  <si>
    <t>https://compragamer.com/producto/Procesador_Intel_Core_i5_12600K_4_90GHz_Turbo_Socket_1700_Alder_Lake_12796?criterio=i5%2012600kf</t>
  </si>
  <si>
    <t>CPU Intel i5 12600KF</t>
  </si>
  <si>
    <t>https://www.hardgamers.com.ar/product/1092592748</t>
  </si>
  <si>
    <t>RTX 3070 Ti 8GB DDR6 MSI</t>
  </si>
  <si>
    <t>https://compragamer.com/producto/Mother_MSI_B760_GAMING_PLUS_WIFI_S1700_15982?criterio=msi%20b760</t>
  </si>
  <si>
    <t>MSI B760 PLUS WIFI S1700</t>
  </si>
  <si>
    <t>https://www.hardgamers.com.ar/product/1333734681</t>
  </si>
  <si>
    <t>HIKVISION 2x16 3200Mhz</t>
  </si>
  <si>
    <t>https://www.hardgamers.com.ar/product/-975256118</t>
  </si>
  <si>
    <t>SSD M.2 SN350 NVME 1TB</t>
  </si>
  <si>
    <t>https://www.hardgamers.com.ar/product/708426294</t>
  </si>
  <si>
    <t>CORSAIR 750W RM750E 80+ G</t>
  </si>
  <si>
    <t>https://www.hardgamers.com.ar/product/1108314895</t>
  </si>
  <si>
    <t>21,5 cm</t>
  </si>
  <si>
    <t>46,5 cm</t>
  </si>
  <si>
    <t xml:space="preserve">40 cm </t>
  </si>
  <si>
    <t>XPG Starket Black</t>
  </si>
  <si>
    <t>https://www.hardgamers.com.ar/product/-652947495</t>
  </si>
  <si>
    <t>Marvo KG917</t>
  </si>
  <si>
    <t>https://www.hardgamers.com.ar/product/2147273899</t>
  </si>
  <si>
    <t>4,2 cm</t>
  </si>
  <si>
    <t>3,7cm</t>
  </si>
  <si>
    <t>Logitech G305 Negro</t>
  </si>
  <si>
    <t>https://www.hardgamers.com.ar/product/2067699179</t>
  </si>
  <si>
    <t xml:space="preserve">61,224 cm </t>
  </si>
  <si>
    <t xml:space="preserve">45,373 cm </t>
  </si>
  <si>
    <t xml:space="preserve">3.8 cm </t>
  </si>
  <si>
    <t>ASUS VA27EHE 27' 75Hz</t>
  </si>
  <si>
    <t>https://logg.com.ar/ProductDetail/CM-Hyper-H411R</t>
  </si>
  <si>
    <t>Disipador</t>
  </si>
  <si>
    <t>AIR COOLER MASTER HYPER</t>
  </si>
  <si>
    <t>TOTAL</t>
  </si>
  <si>
    <t>ADICIONAL  (ESENCIALES)</t>
  </si>
  <si>
    <t>https://www.gaussonline.com.ar/switch-tp-link-tl-sf1024d/p/MLA12619842?pdp_filters=category%3AMLA1708%7Cseller_id%3A413658225%7Citem_id%3AMLA1363281639</t>
  </si>
  <si>
    <t xml:space="preserve">Switch </t>
  </si>
  <si>
    <t>Switch con 24 puertos</t>
  </si>
  <si>
    <t>https://www.mercadolibre.com.ar/impresora-laser-wifi-simple-funcion-pantum-p2500w-rex/p/MLA33297690?pdp_filters=item_id:MLA1786461120#is_advertising=true&amp;searchVariation=MLA33297690&amp;position=2&amp;search_layout=stack&amp;type=pad&amp;tracking_id=ffd0de5e-eacd-4a3f-a36c-79e8ba004150&amp;is_advertising=true&amp;ad_domain=VQCATCORE_LST&amp;ad_position=2&amp;ad_click_id=MDk1MDZiNGYtMTZlYS00YTk2LWI0YTgtYzgyMGE5MjYzOGUy</t>
  </si>
  <si>
    <t>Impresora</t>
  </si>
  <si>
    <t>33,7 cm</t>
  </si>
  <si>
    <t>22 cm</t>
  </si>
  <si>
    <t xml:space="preserve">17,8 cm </t>
  </si>
  <si>
    <t>Impresora Pantum P2500W</t>
  </si>
  <si>
    <t>https://articulo.mercadolibre.com.ar/MLA-1411853267-mini-rack-mural-6u-19-llave-servidor-switch-dvr-router-_JM#polycard_client=search-nordic&amp;position=15&amp;search_layout=stack&amp;type=item&amp;tracking_id=2bc984b7-1f8c-4804-86a9-b447be3c7961</t>
  </si>
  <si>
    <t>MiniRack</t>
  </si>
  <si>
    <t>60cm</t>
  </si>
  <si>
    <t>36cm</t>
  </si>
  <si>
    <t>45cm</t>
  </si>
  <si>
    <t>Mini rack mural</t>
  </si>
  <si>
    <t>https://www.mercadolibre.com.ar/rack-de-20-unidades-19-pulgadas-600mm-glc-desarmado/p/MLA26716641#polycard_client=search-nordic&amp;wid=MLA1507052842&amp;sid=search&amp;searchVariation=MLA26716641&amp;position=5&amp;search_layout=grid&amp;type=product&amp;tracking_id=5fcd4201-1a77-47e9-af3b-03faa53aeb25</t>
  </si>
  <si>
    <t>Rack</t>
  </si>
  <si>
    <t>49cm</t>
  </si>
  <si>
    <t>117cm</t>
  </si>
  <si>
    <t>Rack de 20 unidades</t>
  </si>
  <si>
    <t>https://chcompaniadigital.mercadoshops.com.ar/MLA-1137002440-impresora-ricoh-im550ff-multifuncion-_JM?variation=174506501713&amp;gad_source=1&amp;gclid=Cj0KCQiA3sq6BhD2ARIsAJ8MRwWf3tFtLtu0CaJTgSyv_qLJK-GruYs2H-ON25ZEtQnNfqbFjFWDeyEaAroOEALw_wcB</t>
  </si>
  <si>
    <t>Impresora grande</t>
  </si>
  <si>
    <t>100cm</t>
  </si>
  <si>
    <t>impresora multifuncion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</si>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</sst>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12.0"/>
      <color theme="1"/>
      <name val="Arial"/>
      <scheme val="minor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color rgb="FF000000"/>
      <name val="Arial"/>
    </font>
    <font>
      <u/>
      <color rgb="FF0000FF"/>
    </font>
    <font>
      <b/>
      <sz val="14.0"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1" fillId="3" fontId="5" numFmtId="0" xfId="0" applyAlignment="1" applyBorder="1" applyFill="1" applyFont="1">
      <alignment readingOrder="0"/>
    </xf>
    <xf borderId="1" fillId="3" fontId="5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4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3" numFmtId="3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5" fillId="2" fontId="8" numFmtId="0" xfId="0" applyAlignment="1" applyBorder="1" applyFont="1">
      <alignment horizontal="left" readingOrder="0"/>
    </xf>
    <xf borderId="6" fillId="0" fontId="1" numFmtId="0" xfId="0" applyBorder="1" applyFont="1"/>
    <xf borderId="5" fillId="0" fontId="1" numFmtId="0" xfId="0" applyAlignment="1" applyBorder="1" applyFont="1">
      <alignment readingOrder="0"/>
    </xf>
    <xf borderId="4" fillId="0" fontId="1" numFmtId="3" xfId="0" applyAlignment="1" applyBorder="1" applyFont="1" applyNumberFormat="1">
      <alignment readingOrder="0"/>
    </xf>
    <xf borderId="0" fillId="2" fontId="8" numFmtId="0" xfId="0" applyAlignment="1" applyFont="1">
      <alignment horizontal="left"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3" fillId="0" fontId="3" numFmtId="4" xfId="0" applyAlignment="1" applyBorder="1" applyFont="1" applyNumberFormat="1">
      <alignment readingOrder="0"/>
    </xf>
    <xf borderId="9" fillId="0" fontId="1" numFmtId="0" xfId="0" applyBorder="1" applyFont="1"/>
    <xf borderId="1" fillId="4" fontId="5" numFmtId="0" xfId="0" applyAlignment="1" applyBorder="1" applyFill="1" applyFont="1">
      <alignment readingOrder="0"/>
    </xf>
    <xf borderId="1" fillId="4" fontId="5" numFmtId="0" xfId="0" applyBorder="1" applyFont="1"/>
    <xf borderId="1" fillId="0" fontId="9" numFmtId="0" xfId="0" applyAlignment="1" applyBorder="1" applyFont="1">
      <alignment readingOrder="0"/>
    </xf>
    <xf borderId="3" fillId="4" fontId="5" numFmtId="0" xfId="0" applyAlignment="1" applyBorder="1" applyFont="1">
      <alignment readingOrder="0"/>
    </xf>
    <xf borderId="3" fillId="4" fontId="5" numFmtId="0" xfId="0" applyBorder="1" applyFont="1"/>
    <xf borderId="2" fillId="2" fontId="8" numFmtId="0" xfId="0" applyAlignment="1" applyBorder="1" applyFont="1">
      <alignment horizontal="left" readingOrder="0"/>
    </xf>
    <xf borderId="1" fillId="0" fontId="3" numFmtId="4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1" fillId="5" fontId="5" numFmtId="0" xfId="0" applyAlignment="1" applyBorder="1" applyFill="1" applyFont="1">
      <alignment readingOrder="0"/>
    </xf>
    <xf borderId="1" fillId="5" fontId="5" numFmtId="0" xfId="0" applyBorder="1" applyFont="1"/>
    <xf borderId="1" fillId="0" fontId="1" numFmtId="0" xfId="0" applyAlignment="1" applyBorder="1" applyFont="1">
      <alignment horizontal="left" readingOrder="0"/>
    </xf>
    <xf borderId="1" fillId="2" fontId="8" numFmtId="3" xfId="0" applyAlignment="1" applyBorder="1" applyFont="1" applyNumberFormat="1">
      <alignment horizontal="right"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7" fillId="0" fontId="1" numFmtId="0" xfId="0" applyAlignment="1" applyBorder="1" applyFont="1">
      <alignment readingOrder="0"/>
    </xf>
    <xf borderId="10" fillId="0" fontId="1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" numFmtId="4" xfId="0" applyFont="1" applyNumberFormat="1"/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1" numFmtId="4" xfId="0" applyAlignment="1" applyFont="1" applyNumberFormat="1">
      <alignment horizontal="right" vertical="bottom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aussonline.com.ar/switch-tp-link-tl-sf1024d/p/MLA12619842?pdp_filters=category%3AMLA1708%7Cseller_id%3A413658225%7Citem_id%3AMLA1363281639" TargetMode="External"/><Relationship Id="rId22" Type="http://schemas.openxmlformats.org/officeDocument/2006/relationships/hyperlink" Target="https://articulo.mercadolibre.com.ar/MLA-1411853267-mini-rack-mural-6u-19-llave-servidor-switch-dvr-router-_JM" TargetMode="External"/><Relationship Id="rId21" Type="http://schemas.openxmlformats.org/officeDocument/2006/relationships/hyperlink" Target="https://www.mercadolibre.com.ar/impresora-laser-wifi-simple-funcion-pantum-p2500w-rex/p/MLA33297690?pdp_filters=item_id:MLA1786461120" TargetMode="External"/><Relationship Id="rId24" Type="http://schemas.openxmlformats.org/officeDocument/2006/relationships/hyperlink" Target="https://chcompaniadigital.mercadoshops.com.ar/MLA-1137002440-impresora-ricoh-im550ff-multifuncion-_JM?variation=174506501713&amp;gad_source=1&amp;gclid=Cj0KCQiA3sq6BhD2ARIsAJ8MRwWf3tFtLtu0CaJTgSyv_qLJK-GruYs2H-ON25ZEtQnNfqbFjFWDeyEaAroOEALw_wcB" TargetMode="External"/><Relationship Id="rId23" Type="http://schemas.openxmlformats.org/officeDocument/2006/relationships/hyperlink" Target="https://www.mercadolibre.com.ar/rack-de-20-unidades-19-pulgadas-600mm-glc-desarmado/p/MLA26716641" TargetMode="External"/><Relationship Id="rId1" Type="http://schemas.openxmlformats.org/officeDocument/2006/relationships/hyperlink" Target="https://www.hardgamers.com.ar/product/225800702" TargetMode="External"/><Relationship Id="rId2" Type="http://schemas.openxmlformats.org/officeDocument/2006/relationships/hyperlink" Target="https://www.hardgamers.com.ar/product/1497015552" TargetMode="External"/><Relationship Id="rId3" Type="http://schemas.openxmlformats.org/officeDocument/2006/relationships/hyperlink" Target="https://www.hardgamers.com.ar/product/-868695552" TargetMode="External"/><Relationship Id="rId4" Type="http://schemas.openxmlformats.org/officeDocument/2006/relationships/hyperlink" Target="https://www.hardgamers.com.ar/product/-822190852" TargetMode="External"/><Relationship Id="rId9" Type="http://schemas.openxmlformats.org/officeDocument/2006/relationships/hyperlink" Target="https://www.hardgamers.com.ar/product/1092592748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hardgamers.com.ar/product/1853525664" TargetMode="External"/><Relationship Id="rId6" Type="http://schemas.openxmlformats.org/officeDocument/2006/relationships/hyperlink" Target="https://www.hardgamers.com.ar/product/1879135298" TargetMode="External"/><Relationship Id="rId7" Type="http://schemas.openxmlformats.org/officeDocument/2006/relationships/hyperlink" Target="https://www.hardgamers.com.ar/product/-1451877064" TargetMode="External"/><Relationship Id="rId8" Type="http://schemas.openxmlformats.org/officeDocument/2006/relationships/hyperlink" Target="https://compragamer.com/producto/Procesador_Intel_Core_i5_12600K_4_90GHz_Turbo_Socket_1700_Alder_Lake_12796?criterio=i5%2012600kf" TargetMode="External"/><Relationship Id="rId11" Type="http://schemas.openxmlformats.org/officeDocument/2006/relationships/hyperlink" Target="https://www.hardgamers.com.ar/product/-319056472" TargetMode="External"/><Relationship Id="rId10" Type="http://schemas.openxmlformats.org/officeDocument/2006/relationships/hyperlink" Target="https://compragamer.com/producto/Mother_MSI_B760_GAMING_PLUS_WIFI_S1700_15982?criterio=msi%20b760" TargetMode="External"/><Relationship Id="rId13" Type="http://schemas.openxmlformats.org/officeDocument/2006/relationships/hyperlink" Target="https://www.hardgamers.com.ar/product/708426294" TargetMode="External"/><Relationship Id="rId12" Type="http://schemas.openxmlformats.org/officeDocument/2006/relationships/hyperlink" Target="https://www.hardgamers.com.ar/product/-975256118" TargetMode="External"/><Relationship Id="rId15" Type="http://schemas.openxmlformats.org/officeDocument/2006/relationships/hyperlink" Target="https://www.hardgamers.com.ar/product/-652947495" TargetMode="External"/><Relationship Id="rId14" Type="http://schemas.openxmlformats.org/officeDocument/2006/relationships/hyperlink" Target="https://www.hardgamers.com.ar/product/1108314895" TargetMode="External"/><Relationship Id="rId17" Type="http://schemas.openxmlformats.org/officeDocument/2006/relationships/hyperlink" Target="https://www.hardgamers.com.ar/product/1879135298" TargetMode="External"/><Relationship Id="rId16" Type="http://schemas.openxmlformats.org/officeDocument/2006/relationships/hyperlink" Target="https://www.hardgamers.com.ar/product/2147273899" TargetMode="External"/><Relationship Id="rId19" Type="http://schemas.openxmlformats.org/officeDocument/2006/relationships/hyperlink" Target="https://logg.com.ar/ProductDetail/CM-Hyper-H411R" TargetMode="External"/><Relationship Id="rId18" Type="http://schemas.openxmlformats.org/officeDocument/2006/relationships/hyperlink" Target="https://www.hardgamers.com.ar/product/2067699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9" max="9" width="14.75"/>
    <col customWidth="1" min="10" max="10" width="17.88"/>
  </cols>
  <sheetData>
    <row r="1">
      <c r="A1" s="1"/>
      <c r="B1" s="1"/>
      <c r="E1" s="2" t="s">
        <v>0</v>
      </c>
    </row>
    <row r="2">
      <c r="E2" s="3"/>
    </row>
    <row r="3">
      <c r="E3" s="4" t="s">
        <v>1</v>
      </c>
    </row>
    <row r="4"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6"/>
      <c r="L4" s="5" t="s">
        <v>9</v>
      </c>
      <c r="M4" s="5" t="s">
        <v>10</v>
      </c>
      <c r="N4" s="5" t="s">
        <v>11</v>
      </c>
      <c r="P4" s="1" t="s">
        <v>12</v>
      </c>
      <c r="Q4" s="1">
        <v>1035.0</v>
      </c>
    </row>
    <row r="5">
      <c r="D5" s="7" t="s">
        <v>13</v>
      </c>
      <c r="E5" s="8" t="s">
        <v>14</v>
      </c>
      <c r="F5" s="8">
        <v>55.0</v>
      </c>
      <c r="G5" s="9"/>
      <c r="H5" s="10"/>
      <c r="I5" s="11"/>
      <c r="J5" s="8" t="s">
        <v>15</v>
      </c>
      <c r="K5" s="12"/>
      <c r="L5" s="13">
        <v>121440.0</v>
      </c>
      <c r="M5" s="13">
        <v>6679200.0</v>
      </c>
      <c r="N5" s="14">
        <f>DIVIDE(M5,Q4)</f>
        <v>6453.333333</v>
      </c>
    </row>
    <row r="6">
      <c r="D6" s="8"/>
      <c r="E6" s="8" t="s">
        <v>16</v>
      </c>
      <c r="F6" s="8">
        <v>55.0</v>
      </c>
      <c r="G6" s="9"/>
      <c r="H6" s="10"/>
      <c r="I6" s="11"/>
      <c r="J6" s="8" t="s">
        <v>17</v>
      </c>
      <c r="K6" s="12"/>
      <c r="L6" s="8">
        <v>0.0</v>
      </c>
      <c r="M6" s="13">
        <v>0.0</v>
      </c>
      <c r="N6" s="8">
        <v>0.0</v>
      </c>
    </row>
    <row r="7">
      <c r="D7" s="15" t="s">
        <v>18</v>
      </c>
      <c r="E7" s="8" t="s">
        <v>19</v>
      </c>
      <c r="F7" s="8">
        <v>55.0</v>
      </c>
      <c r="G7" s="8" t="s">
        <v>20</v>
      </c>
      <c r="H7" s="10" t="s">
        <v>21</v>
      </c>
      <c r="I7" s="16"/>
      <c r="J7" s="8" t="s">
        <v>22</v>
      </c>
      <c r="K7" s="12"/>
      <c r="L7" s="13">
        <v>79999.0</v>
      </c>
      <c r="M7" s="13">
        <v>4399945.0</v>
      </c>
      <c r="N7" s="13">
        <f>DIVIDE(M7,Q4)</f>
        <v>4251.154589</v>
      </c>
    </row>
    <row r="8">
      <c r="D8" s="15" t="s">
        <v>23</v>
      </c>
      <c r="E8" s="8" t="s">
        <v>24</v>
      </c>
      <c r="F8" s="13">
        <v>110.0</v>
      </c>
      <c r="G8" s="9"/>
      <c r="H8" s="10"/>
      <c r="I8" s="16"/>
      <c r="J8" s="8" t="s">
        <v>25</v>
      </c>
      <c r="K8" s="12"/>
      <c r="L8" s="13">
        <v>16499.0</v>
      </c>
      <c r="M8" s="13">
        <v>1814890.0</v>
      </c>
      <c r="N8" s="14">
        <f>DIVIDE(M8,Q4)</f>
        <v>1753.516908</v>
      </c>
    </row>
    <row r="9">
      <c r="D9" s="15" t="s">
        <v>26</v>
      </c>
      <c r="E9" s="8" t="s">
        <v>27</v>
      </c>
      <c r="F9" s="8">
        <v>55.0</v>
      </c>
      <c r="G9" s="8"/>
      <c r="H9" s="10"/>
      <c r="I9" s="16"/>
      <c r="J9" s="8" t="s">
        <v>28</v>
      </c>
      <c r="K9" s="12"/>
      <c r="L9" s="13">
        <v>29759.0</v>
      </c>
      <c r="M9" s="17">
        <v>1636745.0</v>
      </c>
      <c r="N9" s="14">
        <f>DIVIDE(M9,Q4)</f>
        <v>1581.396135</v>
      </c>
    </row>
    <row r="10">
      <c r="D10" s="8"/>
      <c r="E10" s="8" t="s">
        <v>29</v>
      </c>
      <c r="F10" s="8">
        <v>55.0</v>
      </c>
      <c r="G10" s="8"/>
      <c r="H10" s="10"/>
      <c r="I10" s="16"/>
      <c r="J10" s="8" t="s">
        <v>30</v>
      </c>
      <c r="K10" s="12"/>
      <c r="L10" s="8">
        <v>0.0</v>
      </c>
      <c r="M10" s="8">
        <v>0.0</v>
      </c>
      <c r="N10" s="8">
        <v>0.0</v>
      </c>
    </row>
    <row r="11">
      <c r="L11" s="11" t="s">
        <v>31</v>
      </c>
      <c r="M11" s="18">
        <f>SUM(M5:M10)</f>
        <v>14530780</v>
      </c>
      <c r="N11" s="18">
        <f>DIVIDE(M11,Q4)</f>
        <v>14039.40097</v>
      </c>
    </row>
    <row r="12">
      <c r="E12" s="3"/>
      <c r="F12" s="3"/>
    </row>
    <row r="13">
      <c r="E13" s="3" t="s">
        <v>32</v>
      </c>
    </row>
    <row r="14"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6"/>
      <c r="L14" s="5" t="s">
        <v>9</v>
      </c>
      <c r="M14" s="5" t="s">
        <v>33</v>
      </c>
      <c r="N14" s="5" t="s">
        <v>11</v>
      </c>
    </row>
    <row r="15">
      <c r="D15" s="15" t="s">
        <v>34</v>
      </c>
      <c r="E15" s="8" t="s">
        <v>35</v>
      </c>
      <c r="F15" s="8">
        <v>55.0</v>
      </c>
      <c r="G15" s="9" t="s">
        <v>36</v>
      </c>
      <c r="H15" s="10" t="s">
        <v>37</v>
      </c>
      <c r="I15" s="10" t="s">
        <v>38</v>
      </c>
      <c r="J15" s="19" t="s">
        <v>39</v>
      </c>
      <c r="K15" s="20"/>
      <c r="L15" s="13">
        <v>40889.0</v>
      </c>
      <c r="M15" s="13">
        <v>2248895.0</v>
      </c>
      <c r="N15" s="14">
        <f>DIVIDE(M15,Q4)</f>
        <v>2172.845411</v>
      </c>
    </row>
    <row r="16">
      <c r="D16" s="8"/>
      <c r="E16" s="8" t="s">
        <v>40</v>
      </c>
      <c r="F16" s="8">
        <v>55.0</v>
      </c>
      <c r="G16" s="9" t="s">
        <v>41</v>
      </c>
      <c r="H16" s="10" t="s">
        <v>42</v>
      </c>
      <c r="I16" s="21" t="s">
        <v>43</v>
      </c>
      <c r="J16" s="22" t="s">
        <v>30</v>
      </c>
      <c r="K16" s="23"/>
      <c r="L16" s="24">
        <v>0.0</v>
      </c>
      <c r="M16" s="8">
        <v>0.0</v>
      </c>
      <c r="N16" s="8">
        <v>0.0</v>
      </c>
    </row>
    <row r="17">
      <c r="D17" s="8"/>
      <c r="E17" s="8" t="s">
        <v>44</v>
      </c>
      <c r="F17" s="8">
        <v>55.0</v>
      </c>
      <c r="G17" s="8" t="s">
        <v>45</v>
      </c>
      <c r="H17" s="10" t="s">
        <v>46</v>
      </c>
      <c r="I17" s="21" t="s">
        <v>47</v>
      </c>
      <c r="J17" s="25" t="s">
        <v>30</v>
      </c>
      <c r="K17" s="26"/>
      <c r="L17" s="24">
        <v>0.0</v>
      </c>
      <c r="M17" s="8">
        <v>0.0</v>
      </c>
      <c r="N17" s="8">
        <v>0.0</v>
      </c>
    </row>
    <row r="18">
      <c r="D18" s="15" t="s">
        <v>48</v>
      </c>
      <c r="E18" s="8" t="s">
        <v>49</v>
      </c>
      <c r="F18" s="8">
        <v>55.0</v>
      </c>
      <c r="G18" s="9"/>
      <c r="H18" s="10"/>
      <c r="I18" s="16"/>
      <c r="J18" s="27" t="s">
        <v>50</v>
      </c>
      <c r="K18" s="26"/>
      <c r="L18" s="28">
        <v>4440.0</v>
      </c>
      <c r="M18" s="13">
        <v>244200.0</v>
      </c>
      <c r="N18" s="14">
        <f>DIVIDE(M18,Q4)</f>
        <v>235.942029</v>
      </c>
    </row>
    <row r="19">
      <c r="D19" s="7" t="s">
        <v>51</v>
      </c>
      <c r="E19" s="8" t="s">
        <v>52</v>
      </c>
      <c r="F19" s="8">
        <v>55.0</v>
      </c>
      <c r="G19" s="19" t="s">
        <v>53</v>
      </c>
      <c r="H19" s="29" t="s">
        <v>54</v>
      </c>
      <c r="I19" s="30" t="s">
        <v>55</v>
      </c>
      <c r="J19" s="8" t="s">
        <v>56</v>
      </c>
      <c r="K19" s="31"/>
      <c r="L19" s="13">
        <v>102510.0</v>
      </c>
      <c r="M19" s="13">
        <v>5638050.0</v>
      </c>
      <c r="N19" s="14">
        <f>DIVIDE(M19,Q4)</f>
        <v>5447.391304</v>
      </c>
      <c r="O19" s="1" t="s">
        <v>57</v>
      </c>
    </row>
    <row r="20">
      <c r="G20" s="32"/>
      <c r="H20" s="33"/>
      <c r="I20" s="34"/>
      <c r="L20" s="11" t="s">
        <v>31</v>
      </c>
      <c r="M20" s="18">
        <f t="shared" ref="M20:N20" si="1">SUM(M15:M19)</f>
        <v>8131145</v>
      </c>
      <c r="N20" s="35">
        <f t="shared" si="1"/>
        <v>7856.178744</v>
      </c>
    </row>
    <row r="21">
      <c r="N21" s="36"/>
    </row>
    <row r="22">
      <c r="E22" s="1"/>
      <c r="L22" s="11" t="s">
        <v>58</v>
      </c>
      <c r="M22" s="18">
        <f>SUM(M11,M20)</f>
        <v>22661925</v>
      </c>
      <c r="N22" s="18">
        <f>DIVIDE(M22,Q4)</f>
        <v>21895.57971</v>
      </c>
    </row>
    <row r="26">
      <c r="E26" s="2" t="s">
        <v>59</v>
      </c>
    </row>
    <row r="28">
      <c r="E28" s="3" t="s">
        <v>1</v>
      </c>
    </row>
    <row r="29">
      <c r="D29" s="37" t="s">
        <v>2</v>
      </c>
      <c r="E29" s="37" t="s">
        <v>3</v>
      </c>
      <c r="F29" s="37" t="s">
        <v>4</v>
      </c>
      <c r="G29" s="37" t="s">
        <v>5</v>
      </c>
      <c r="H29" s="37" t="s">
        <v>6</v>
      </c>
      <c r="I29" s="37" t="s">
        <v>7</v>
      </c>
      <c r="J29" s="37" t="s">
        <v>8</v>
      </c>
      <c r="K29" s="38"/>
      <c r="L29" s="37" t="s">
        <v>9</v>
      </c>
      <c r="M29" s="37" t="s">
        <v>10</v>
      </c>
      <c r="N29" s="37" t="s">
        <v>11</v>
      </c>
    </row>
    <row r="30">
      <c r="D30" s="39" t="s">
        <v>60</v>
      </c>
      <c r="E30" s="8" t="s">
        <v>14</v>
      </c>
      <c r="F30" s="8">
        <v>28.0</v>
      </c>
      <c r="G30" s="9"/>
      <c r="H30" s="10"/>
      <c r="I30" s="11"/>
      <c r="J30" s="8" t="s">
        <v>61</v>
      </c>
      <c r="K30" s="12"/>
      <c r="L30" s="13">
        <v>243485.0</v>
      </c>
      <c r="M30" s="13">
        <v>6817580.0</v>
      </c>
      <c r="N30" s="14">
        <f>DIVIDE(M30,Q4)</f>
        <v>6587.033816</v>
      </c>
    </row>
    <row r="31">
      <c r="D31" s="7" t="s">
        <v>62</v>
      </c>
      <c r="E31" s="8" t="s">
        <v>16</v>
      </c>
      <c r="F31" s="8">
        <v>28.0</v>
      </c>
      <c r="G31" s="9"/>
      <c r="H31" s="10"/>
      <c r="I31" s="11"/>
      <c r="J31" s="8" t="s">
        <v>63</v>
      </c>
      <c r="K31" s="12"/>
      <c r="L31" s="13">
        <v>599999.0</v>
      </c>
      <c r="M31" s="13">
        <v>1.6799972E7</v>
      </c>
      <c r="N31" s="14">
        <f>DIVIDE(M31,Q4)</f>
        <v>16231.857</v>
      </c>
    </row>
    <row r="32">
      <c r="D32" s="15" t="s">
        <v>64</v>
      </c>
      <c r="E32" s="8" t="s">
        <v>19</v>
      </c>
      <c r="F32" s="8">
        <v>28.0</v>
      </c>
      <c r="G32" s="8"/>
      <c r="H32" s="10"/>
      <c r="I32" s="16"/>
      <c r="J32" s="8" t="s">
        <v>65</v>
      </c>
      <c r="K32" s="12"/>
      <c r="L32" s="13">
        <v>239750.0</v>
      </c>
      <c r="M32" s="13">
        <v>6713000.0</v>
      </c>
      <c r="N32" s="14">
        <f>DIVIDE(M32,Q4)</f>
        <v>6485.990338</v>
      </c>
    </row>
    <row r="33">
      <c r="D33" s="39" t="s">
        <v>66</v>
      </c>
      <c r="E33" s="8" t="s">
        <v>24</v>
      </c>
      <c r="F33" s="8">
        <v>28.0</v>
      </c>
      <c r="G33" s="9"/>
      <c r="H33" s="10"/>
      <c r="I33" s="16"/>
      <c r="J33" s="8" t="s">
        <v>67</v>
      </c>
      <c r="K33" s="12"/>
      <c r="L33" s="13">
        <v>80427.0</v>
      </c>
      <c r="M33" s="13">
        <v>2251956.0</v>
      </c>
      <c r="N33" s="14">
        <f>DIVIDE(M33,Q4)</f>
        <v>2175.802899</v>
      </c>
    </row>
    <row r="34">
      <c r="D34" s="39" t="s">
        <v>68</v>
      </c>
      <c r="E34" s="8" t="s">
        <v>27</v>
      </c>
      <c r="F34" s="8">
        <v>28.0</v>
      </c>
      <c r="G34" s="8"/>
      <c r="H34" s="10"/>
      <c r="I34" s="16"/>
      <c r="J34" s="8" t="s">
        <v>69</v>
      </c>
      <c r="K34" s="12"/>
      <c r="L34" s="13">
        <v>64999.0</v>
      </c>
      <c r="M34" s="17">
        <v>1819972.0</v>
      </c>
      <c r="N34" s="8">
        <f>DIVIDE(M34,Q4)</f>
        <v>1758.427053</v>
      </c>
    </row>
    <row r="35">
      <c r="D35" s="39" t="s">
        <v>70</v>
      </c>
      <c r="E35" s="8" t="s">
        <v>29</v>
      </c>
      <c r="F35" s="8">
        <v>28.0</v>
      </c>
      <c r="G35" s="8"/>
      <c r="H35" s="10"/>
      <c r="I35" s="16"/>
      <c r="J35" s="8" t="s">
        <v>71</v>
      </c>
      <c r="K35" s="12"/>
      <c r="L35" s="13">
        <v>153314.0</v>
      </c>
      <c r="M35" s="13">
        <v>4292792.0</v>
      </c>
      <c r="N35" s="14">
        <f>DIVIDE(M35,Q4)</f>
        <v>4147.625121</v>
      </c>
    </row>
    <row r="36">
      <c r="L36" s="11" t="s">
        <v>31</v>
      </c>
      <c r="M36" s="18">
        <f t="shared" ref="M36:N36" si="2">SUM(M30:M35)</f>
        <v>38695272</v>
      </c>
      <c r="N36" s="18">
        <f t="shared" si="2"/>
        <v>37386.73623</v>
      </c>
    </row>
    <row r="38">
      <c r="E38" s="3" t="s">
        <v>32</v>
      </c>
    </row>
    <row r="39">
      <c r="D39" s="37" t="s">
        <v>2</v>
      </c>
      <c r="E39" s="37" t="s">
        <v>3</v>
      </c>
      <c r="F39" s="37" t="s">
        <v>4</v>
      </c>
      <c r="G39" s="37" t="s">
        <v>5</v>
      </c>
      <c r="H39" s="37" t="s">
        <v>6</v>
      </c>
      <c r="I39" s="37" t="s">
        <v>7</v>
      </c>
      <c r="J39" s="40" t="s">
        <v>8</v>
      </c>
      <c r="K39" s="41"/>
      <c r="L39" s="37" t="s">
        <v>9</v>
      </c>
      <c r="M39" s="37" t="s">
        <v>33</v>
      </c>
      <c r="N39" s="37" t="s">
        <v>11</v>
      </c>
    </row>
    <row r="40">
      <c r="D40" s="39" t="s">
        <v>72</v>
      </c>
      <c r="E40" s="8" t="s">
        <v>35</v>
      </c>
      <c r="F40" s="22">
        <v>28.0</v>
      </c>
      <c r="G40" s="9" t="s">
        <v>73</v>
      </c>
      <c r="H40" s="10" t="s">
        <v>74</v>
      </c>
      <c r="I40" s="10" t="s">
        <v>75</v>
      </c>
      <c r="J40" s="22" t="s">
        <v>76</v>
      </c>
      <c r="K40" s="23"/>
      <c r="L40" s="28">
        <v>108727.0</v>
      </c>
      <c r="M40" s="13">
        <v>3044356.0</v>
      </c>
      <c r="N40" s="14">
        <v>2941.4</v>
      </c>
    </row>
    <row r="41">
      <c r="D41" s="39" t="s">
        <v>77</v>
      </c>
      <c r="E41" s="8" t="s">
        <v>40</v>
      </c>
      <c r="F41" s="22">
        <v>28.0</v>
      </c>
      <c r="G41" s="9"/>
      <c r="H41" s="10"/>
      <c r="I41" s="11"/>
      <c r="J41" s="22" t="s">
        <v>78</v>
      </c>
      <c r="K41" s="23"/>
      <c r="L41" s="28">
        <v>29599.0</v>
      </c>
      <c r="M41" s="13">
        <v>828772.0</v>
      </c>
      <c r="N41" s="8">
        <v>800.74</v>
      </c>
    </row>
    <row r="42">
      <c r="D42" s="39" t="s">
        <v>79</v>
      </c>
      <c r="E42" s="8" t="s">
        <v>44</v>
      </c>
      <c r="F42" s="22">
        <v>28.0</v>
      </c>
      <c r="G42" s="8" t="s">
        <v>45</v>
      </c>
      <c r="H42" s="10" t="s">
        <v>80</v>
      </c>
      <c r="I42" s="21" t="s">
        <v>81</v>
      </c>
      <c r="J42" s="42" t="s">
        <v>82</v>
      </c>
      <c r="K42" s="23"/>
      <c r="L42" s="28">
        <v>35919.0</v>
      </c>
      <c r="M42" s="13">
        <v>1005732.0</v>
      </c>
      <c r="N42" s="8">
        <v>971.72</v>
      </c>
    </row>
    <row r="43">
      <c r="D43" s="39" t="s">
        <v>48</v>
      </c>
      <c r="E43" s="8" t="s">
        <v>49</v>
      </c>
      <c r="F43" s="22">
        <v>28.0</v>
      </c>
      <c r="G43" s="9"/>
      <c r="H43" s="10"/>
      <c r="I43" s="16"/>
      <c r="J43" s="22" t="s">
        <v>50</v>
      </c>
      <c r="K43" s="23"/>
      <c r="L43" s="28">
        <v>4440.0</v>
      </c>
      <c r="M43" s="13">
        <v>124320.0</v>
      </c>
      <c r="N43" s="8">
        <v>120.11</v>
      </c>
    </row>
    <row r="44">
      <c r="D44" s="7" t="s">
        <v>83</v>
      </c>
      <c r="E44" s="8" t="s">
        <v>52</v>
      </c>
      <c r="F44" s="22">
        <v>28.0</v>
      </c>
      <c r="G44" s="8" t="s">
        <v>84</v>
      </c>
      <c r="H44" s="10" t="s">
        <v>85</v>
      </c>
      <c r="I44" s="21" t="s">
        <v>86</v>
      </c>
      <c r="J44" s="22" t="s">
        <v>87</v>
      </c>
      <c r="K44" s="23"/>
      <c r="L44" s="28">
        <v>211000.0</v>
      </c>
      <c r="M44" s="13">
        <v>5908000.0</v>
      </c>
      <c r="N44" s="14">
        <v>5708.21</v>
      </c>
    </row>
    <row r="45">
      <c r="D45" s="39" t="s">
        <v>88</v>
      </c>
      <c r="E45" s="8" t="s">
        <v>89</v>
      </c>
      <c r="F45" s="22">
        <v>28.0</v>
      </c>
      <c r="G45" s="8"/>
      <c r="H45" s="10"/>
      <c r="I45" s="16"/>
      <c r="J45" s="22" t="s">
        <v>90</v>
      </c>
      <c r="K45" s="23"/>
      <c r="L45" s="28">
        <v>46499.0</v>
      </c>
      <c r="M45" s="13">
        <v>1301972.0</v>
      </c>
      <c r="N45" s="14">
        <v>1257.94</v>
      </c>
    </row>
    <row r="46">
      <c r="L46" s="11" t="s">
        <v>31</v>
      </c>
      <c r="M46" s="18">
        <f>SUM(M40:M45)</f>
        <v>12213152</v>
      </c>
      <c r="N46" s="43">
        <v>11800.12</v>
      </c>
    </row>
    <row r="48">
      <c r="L48" s="11" t="s">
        <v>91</v>
      </c>
      <c r="M48" s="18">
        <f t="shared" ref="M48:N48" si="3">SUM(M46,M36)</f>
        <v>50908424</v>
      </c>
      <c r="N48" s="43">
        <f t="shared" si="3"/>
        <v>49186.85623</v>
      </c>
    </row>
    <row r="52">
      <c r="E52" s="2"/>
    </row>
    <row r="56">
      <c r="E56" s="44" t="s">
        <v>92</v>
      </c>
    </row>
    <row r="58">
      <c r="D58" s="45" t="s">
        <v>2</v>
      </c>
      <c r="E58" s="45" t="s">
        <v>3</v>
      </c>
      <c r="F58" s="45" t="s">
        <v>4</v>
      </c>
      <c r="G58" s="45" t="s">
        <v>5</v>
      </c>
      <c r="H58" s="45" t="s">
        <v>6</v>
      </c>
      <c r="I58" s="45" t="s">
        <v>7</v>
      </c>
      <c r="J58" s="45" t="s">
        <v>8</v>
      </c>
      <c r="K58" s="46"/>
      <c r="L58" s="45" t="s">
        <v>9</v>
      </c>
      <c r="M58" s="45" t="s">
        <v>10</v>
      </c>
      <c r="N58" s="45" t="s">
        <v>11</v>
      </c>
    </row>
    <row r="59">
      <c r="D59" s="39" t="s">
        <v>93</v>
      </c>
      <c r="E59" s="10" t="s">
        <v>94</v>
      </c>
      <c r="F59" s="11">
        <v>7.0</v>
      </c>
      <c r="G59" s="9">
        <v>29.4</v>
      </c>
      <c r="H59" s="10">
        <v>4.4</v>
      </c>
      <c r="I59" s="47">
        <v>18.0</v>
      </c>
      <c r="J59" s="29" t="s">
        <v>95</v>
      </c>
      <c r="K59" s="12"/>
      <c r="L59" s="13">
        <v>47605.0</v>
      </c>
      <c r="M59" s="48">
        <v>333235.0</v>
      </c>
      <c r="N59" s="14">
        <v>321.96</v>
      </c>
    </row>
    <row r="60">
      <c r="D60" s="39" t="s">
        <v>96</v>
      </c>
      <c r="E60" s="10" t="s">
        <v>97</v>
      </c>
      <c r="F60" s="11">
        <v>24.0</v>
      </c>
      <c r="G60" s="9" t="s">
        <v>98</v>
      </c>
      <c r="H60" s="10" t="s">
        <v>99</v>
      </c>
      <c r="I60" s="10" t="s">
        <v>100</v>
      </c>
      <c r="J60" s="19" t="s">
        <v>101</v>
      </c>
      <c r="K60" s="20"/>
      <c r="L60" s="13">
        <v>199057.0</v>
      </c>
      <c r="M60" s="48">
        <v>4777368.0</v>
      </c>
      <c r="N60" s="14">
        <f>DIVIDE(M60,Q4)</f>
        <v>4615.814493</v>
      </c>
    </row>
    <row r="61">
      <c r="D61" s="39" t="s">
        <v>102</v>
      </c>
      <c r="E61" s="10" t="s">
        <v>103</v>
      </c>
      <c r="F61" s="16">
        <v>7.0</v>
      </c>
      <c r="G61" s="8" t="s">
        <v>104</v>
      </c>
      <c r="H61" s="10" t="s">
        <v>105</v>
      </c>
      <c r="I61" s="16" t="s">
        <v>106</v>
      </c>
      <c r="J61" s="42" t="s">
        <v>107</v>
      </c>
      <c r="K61" s="23"/>
      <c r="L61" s="28">
        <v>127879.0</v>
      </c>
      <c r="M61" s="48">
        <v>895153.0</v>
      </c>
      <c r="N61" s="49">
        <v>864.88</v>
      </c>
    </row>
    <row r="62">
      <c r="D62" s="39" t="s">
        <v>108</v>
      </c>
      <c r="E62" s="10" t="s">
        <v>109</v>
      </c>
      <c r="F62" s="16">
        <v>1.0</v>
      </c>
      <c r="G62" s="9" t="s">
        <v>110</v>
      </c>
      <c r="H62" s="10" t="s">
        <v>111</v>
      </c>
      <c r="I62" s="16" t="s">
        <v>104</v>
      </c>
      <c r="J62" s="22" t="s">
        <v>112</v>
      </c>
      <c r="K62" s="23"/>
      <c r="L62" s="28">
        <v>490500.0</v>
      </c>
      <c r="M62" s="48">
        <v>490500.0</v>
      </c>
      <c r="N62" s="49">
        <v>473.91</v>
      </c>
    </row>
    <row r="63">
      <c r="D63" s="39" t="s">
        <v>113</v>
      </c>
      <c r="E63" s="10" t="s">
        <v>114</v>
      </c>
      <c r="F63" s="16">
        <v>9.0</v>
      </c>
      <c r="G63" s="8" t="s">
        <v>104</v>
      </c>
      <c r="H63" s="10" t="s">
        <v>115</v>
      </c>
      <c r="I63" s="16" t="s">
        <v>104</v>
      </c>
      <c r="J63" s="22" t="s">
        <v>116</v>
      </c>
      <c r="K63" s="23"/>
      <c r="L63" s="28">
        <v>2530000.0</v>
      </c>
      <c r="M63" s="48">
        <v>2.277E7</v>
      </c>
      <c r="N63" s="49">
        <v>22000.0</v>
      </c>
    </row>
    <row r="64">
      <c r="D64" s="9"/>
      <c r="E64" s="10"/>
      <c r="F64" s="16"/>
      <c r="G64" s="8"/>
      <c r="H64" s="10"/>
      <c r="I64" s="16"/>
      <c r="J64" s="22"/>
      <c r="K64" s="23"/>
      <c r="L64" s="28"/>
      <c r="M64" s="48"/>
      <c r="N64" s="50"/>
    </row>
    <row r="65">
      <c r="D65" s="9"/>
      <c r="E65" s="8"/>
      <c r="F65" s="8"/>
      <c r="G65" s="12"/>
      <c r="H65" s="12"/>
      <c r="I65" s="12"/>
      <c r="J65" s="12"/>
      <c r="K65" s="12"/>
      <c r="L65" s="13"/>
      <c r="M65" s="48"/>
      <c r="N65" s="50"/>
    </row>
    <row r="66">
      <c r="D66" s="9"/>
      <c r="E66" s="8"/>
      <c r="F66" s="11"/>
      <c r="G66" s="8"/>
      <c r="H66" s="8"/>
      <c r="I66" s="8"/>
      <c r="J66" s="12"/>
      <c r="K66" s="12"/>
      <c r="L66" s="13"/>
      <c r="M66" s="48"/>
      <c r="N66" s="50"/>
    </row>
    <row r="67">
      <c r="D67" s="9"/>
      <c r="E67" s="8"/>
      <c r="F67" s="11"/>
      <c r="G67" s="8"/>
      <c r="H67" s="8"/>
      <c r="I67" s="8"/>
      <c r="J67" s="12"/>
      <c r="K67" s="12"/>
      <c r="L67" s="13"/>
      <c r="M67" s="48"/>
      <c r="N67" s="50"/>
    </row>
    <row r="68">
      <c r="D68" s="9"/>
      <c r="E68" s="10"/>
      <c r="F68" s="11"/>
      <c r="G68" s="9"/>
      <c r="H68" s="10"/>
      <c r="I68" s="8"/>
      <c r="J68" s="8"/>
      <c r="K68" s="12"/>
      <c r="L68" s="13"/>
      <c r="M68" s="48"/>
      <c r="N68" s="14"/>
    </row>
    <row r="69">
      <c r="D69" s="9"/>
      <c r="E69" s="10"/>
      <c r="F69" s="16"/>
      <c r="G69" s="9"/>
      <c r="H69" s="10"/>
      <c r="I69" s="21"/>
      <c r="J69" s="22"/>
      <c r="K69" s="23"/>
      <c r="L69" s="28"/>
      <c r="M69" s="48"/>
      <c r="N69" s="48"/>
    </row>
    <row r="70">
      <c r="D70" s="9"/>
      <c r="E70" s="10"/>
      <c r="F70" s="16"/>
      <c r="G70" s="9"/>
      <c r="H70" s="10"/>
      <c r="I70" s="21"/>
      <c r="J70" s="51"/>
      <c r="K70" s="52"/>
      <c r="L70" s="28"/>
      <c r="M70" s="48"/>
      <c r="N70" s="48"/>
    </row>
    <row r="71">
      <c r="D71" s="9"/>
      <c r="E71" s="10"/>
      <c r="F71" s="16"/>
      <c r="G71" s="9"/>
      <c r="H71" s="10"/>
      <c r="I71" s="16"/>
      <c r="J71" s="22"/>
      <c r="K71" s="52"/>
      <c r="L71" s="28"/>
      <c r="M71" s="48"/>
      <c r="N71" s="48"/>
    </row>
    <row r="72">
      <c r="D72" s="9"/>
      <c r="E72" s="8"/>
      <c r="F72" s="8"/>
      <c r="G72" s="12"/>
      <c r="H72" s="12"/>
      <c r="I72" s="12"/>
      <c r="J72" s="22"/>
      <c r="K72" s="23"/>
      <c r="L72" s="28"/>
      <c r="M72" s="48"/>
      <c r="N72" s="50"/>
    </row>
    <row r="74">
      <c r="L74" s="11" t="s">
        <v>31</v>
      </c>
      <c r="M74" s="18">
        <f t="shared" ref="M74:N74" si="4">SUM(M59:M72)</f>
        <v>29266256</v>
      </c>
      <c r="N74" s="43">
        <f t="shared" si="4"/>
        <v>28276.56449</v>
      </c>
    </row>
    <row r="77">
      <c r="L77" s="11" t="s">
        <v>91</v>
      </c>
      <c r="M77" s="18">
        <v>1.02836605E8</v>
      </c>
      <c r="N77" s="18">
        <v>113397.0</v>
      </c>
    </row>
    <row r="78">
      <c r="E78" s="53"/>
      <c r="F78" s="53"/>
    </row>
    <row r="79">
      <c r="E79" s="53"/>
      <c r="F79" s="53"/>
    </row>
    <row r="81">
      <c r="J81" s="54"/>
      <c r="M81" s="55"/>
      <c r="N81" s="55"/>
    </row>
    <row r="83">
      <c r="E83" s="56"/>
      <c r="F83" s="53"/>
      <c r="G83" s="53"/>
      <c r="H83" s="53"/>
      <c r="I83" s="53"/>
      <c r="J83" s="53"/>
      <c r="K83" s="53"/>
      <c r="L83" s="53"/>
      <c r="M83" s="53"/>
      <c r="N83" s="53"/>
    </row>
    <row r="84">
      <c r="E84" s="56"/>
      <c r="F84" s="57"/>
      <c r="G84" s="54"/>
      <c r="H84" s="57"/>
      <c r="I84" s="58"/>
      <c r="J84" s="57"/>
      <c r="K84" s="57"/>
      <c r="L84" s="57"/>
      <c r="M84" s="59"/>
      <c r="N84" s="59"/>
    </row>
    <row r="86">
      <c r="J86" s="1" t="s">
        <v>117</v>
      </c>
    </row>
    <row r="89">
      <c r="M89" s="1"/>
    </row>
    <row r="91">
      <c r="K91" s="1" t="s">
        <v>117</v>
      </c>
      <c r="L91" s="60"/>
    </row>
  </sheetData>
  <hyperlinks>
    <hyperlink r:id="rId1" ref="D5"/>
    <hyperlink r:id="rId2" ref="D7"/>
    <hyperlink r:id="rId3" ref="D8"/>
    <hyperlink r:id="rId4" ref="D9"/>
    <hyperlink r:id="rId5" ref="D15"/>
    <hyperlink r:id="rId6" ref="D18"/>
    <hyperlink r:id="rId7" ref="D19"/>
    <hyperlink r:id="rId8" ref="D30"/>
    <hyperlink r:id="rId9" ref="D31"/>
    <hyperlink r:id="rId10" ref="D32"/>
    <hyperlink r:id="rId11" ref="D33"/>
    <hyperlink r:id="rId12" ref="D34"/>
    <hyperlink r:id="rId13" ref="D35"/>
    <hyperlink r:id="rId14" ref="D40"/>
    <hyperlink r:id="rId15" ref="D41"/>
    <hyperlink r:id="rId16" ref="D42"/>
    <hyperlink r:id="rId17" ref="D43"/>
    <hyperlink r:id="rId18" ref="D44"/>
    <hyperlink r:id="rId19" ref="D45"/>
    <hyperlink r:id="rId20" ref="D59"/>
    <hyperlink r:id="rId21" location="is_advertising=true&amp;searchVariation=MLA33297690&amp;position=2&amp;search_layout=stack&amp;type=pad&amp;tracking_id=ffd0de5e-eacd-4a3f-a36c-79e8ba004150&amp;is_advertising=true&amp;ad_domain=VQCATCORE_LST&amp;ad_position=2&amp;ad_click_id=MDk1MDZiNGYtMTZlYS00YTk2LWI0YTgtYzgyMGE5MjYzOGUy" ref="D60"/>
    <hyperlink r:id="rId22" location="polycard_client=search-nordic&amp;position=15&amp;search_layout=stack&amp;type=item&amp;tracking_id=2bc984b7-1f8c-4804-86a9-b447be3c7961" ref="D61"/>
    <hyperlink r:id="rId23" location="polycard_client=search-nordic&amp;wid=MLA1507052842&amp;sid=search&amp;searchVariation=MLA26716641&amp;position=5&amp;search_layout=grid&amp;type=product&amp;tracking_id=5fcd4201-1a77-47e9-af3b-03faa53aeb25" ref="D62"/>
    <hyperlink r:id="rId24" ref="D63"/>
  </hyperlinks>
  <drawing r:id="rId25"/>
</worksheet>
</file>