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aytectec-my.sharepoint.com/personal/anderson_fernandes_mobyan_com_br/Documents/Área de Trabalho/Anderson/Porte Pago/"/>
    </mc:Choice>
  </mc:AlternateContent>
  <xr:revisionPtr revIDLastSave="84" documentId="8_{452A76D0-1FC5-4264-B7B3-2AAA5B8CAEFF}" xr6:coauthVersionLast="47" xr6:coauthVersionMax="47" xr10:uidLastSave="{4C6BDC48-39E3-41BD-99D1-03F8CCA8F75F}"/>
  <bookViews>
    <workbookView xWindow="-120" yWindow="-120" windowWidth="20730" windowHeight="11040" xr2:uid="{D8F6DD64-557B-49CB-8A64-3469B1C21080}"/>
  </bookViews>
  <sheets>
    <sheet name="Bipagem" sheetId="1" r:id="rId1"/>
    <sheet name="Dados" sheetId="2" r:id="rId2"/>
    <sheet name="Recupera s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9" i="1" l="1"/>
  <c r="H560" i="1"/>
  <c r="H529" i="1"/>
  <c r="H498" i="1"/>
  <c r="H467" i="1"/>
  <c r="H436" i="1"/>
  <c r="H405" i="1"/>
  <c r="H374" i="1"/>
  <c r="H343" i="1"/>
  <c r="H312" i="1"/>
  <c r="H281" i="1"/>
  <c r="H249" i="1"/>
  <c r="H219" i="1"/>
  <c r="H188" i="1"/>
  <c r="H157" i="1"/>
  <c r="H126" i="1"/>
  <c r="H95" i="1"/>
  <c r="H64" i="1"/>
  <c r="I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I39" i="1"/>
  <c r="I40" i="1"/>
  <c r="I41" i="1"/>
  <c r="I42" i="1"/>
  <c r="I43" i="1"/>
  <c r="I44" i="1"/>
  <c r="I45" i="1"/>
  <c r="I46" i="1"/>
  <c r="I47" i="1"/>
  <c r="I48" i="1"/>
  <c r="I4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2" i="1"/>
  <c r="D32" i="1"/>
  <c r="B5" i="1"/>
  <c r="B6" i="1"/>
  <c r="D6" i="1" s="1"/>
  <c r="B7" i="1"/>
  <c r="D7" i="1" s="1"/>
  <c r="B13" i="1"/>
  <c r="D13" i="1" s="1"/>
  <c r="D68" i="1"/>
  <c r="B66" i="1"/>
  <c r="D66" i="1" s="1"/>
  <c r="B58" i="1"/>
  <c r="D58" i="1" s="1"/>
  <c r="B50" i="1"/>
  <c r="D50" i="1" s="1"/>
  <c r="B42" i="1"/>
  <c r="B34" i="1"/>
  <c r="D34" i="1" s="1"/>
  <c r="B29" i="1"/>
  <c r="B26" i="1"/>
  <c r="B21" i="1"/>
  <c r="D12" i="1"/>
  <c r="D17" i="1"/>
  <c r="D25" i="1"/>
  <c r="D39" i="1"/>
  <c r="D47" i="1"/>
  <c r="D55" i="1"/>
  <c r="D63" i="1"/>
  <c r="D64" i="1"/>
  <c r="D71" i="1"/>
  <c r="D72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B14" i="1"/>
  <c r="D14" i="1" s="1"/>
  <c r="B12" i="1"/>
  <c r="B9" i="1"/>
  <c r="D9" i="1" s="1"/>
  <c r="B586" i="1"/>
  <c r="B587" i="1"/>
  <c r="B588" i="1"/>
  <c r="B589" i="1"/>
  <c r="B585" i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101" i="1"/>
  <c r="B100" i="1"/>
  <c r="B99" i="1"/>
  <c r="B98" i="1"/>
  <c r="B97" i="1"/>
  <c r="B96" i="1"/>
  <c r="B95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D73" i="1" s="1"/>
  <c r="B72" i="1"/>
  <c r="B71" i="1"/>
  <c r="B70" i="1"/>
  <c r="D70" i="1" s="1"/>
  <c r="B68" i="1"/>
  <c r="B65" i="1"/>
  <c r="D65" i="1" s="1"/>
  <c r="B64" i="1"/>
  <c r="B62" i="1"/>
  <c r="D62" i="1" s="1"/>
  <c r="B57" i="1"/>
  <c r="D57" i="1" s="1"/>
  <c r="B56" i="1"/>
  <c r="D56" i="1" s="1"/>
  <c r="B55" i="1"/>
  <c r="B54" i="1"/>
  <c r="D54" i="1" s="1"/>
  <c r="B49" i="1"/>
  <c r="D49" i="1" s="1"/>
  <c r="B48" i="1"/>
  <c r="D48" i="1" s="1"/>
  <c r="B47" i="1"/>
  <c r="B46" i="1"/>
  <c r="D46" i="1" s="1"/>
  <c r="B41" i="1"/>
  <c r="D41" i="1" s="1"/>
  <c r="B40" i="1"/>
  <c r="D40" i="1" s="1"/>
  <c r="B39" i="1"/>
  <c r="B38" i="1"/>
  <c r="D38" i="1" s="1"/>
  <c r="B33" i="1"/>
  <c r="D33" i="1" s="1"/>
  <c r="B31" i="1"/>
  <c r="D31" i="1" s="1"/>
  <c r="B30" i="1"/>
  <c r="D30" i="1" s="1"/>
  <c r="B25" i="1"/>
  <c r="B24" i="1"/>
  <c r="D24" i="1" s="1"/>
  <c r="B23" i="1"/>
  <c r="D23" i="1" s="1"/>
  <c r="B22" i="1"/>
  <c r="D22" i="1" s="1"/>
  <c r="B17" i="1"/>
  <c r="B16" i="1"/>
  <c r="D16" i="1" s="1"/>
  <c r="B15" i="1"/>
  <c r="D15" i="1" s="1"/>
  <c r="B8" i="1" l="1"/>
  <c r="D8" i="1" s="1"/>
  <c r="D19" i="1"/>
  <c r="D35" i="1"/>
  <c r="D51" i="1"/>
  <c r="D28" i="1"/>
  <c r="D44" i="1"/>
  <c r="D52" i="1"/>
  <c r="D53" i="1"/>
  <c r="D61" i="1"/>
  <c r="D18" i="1"/>
  <c r="B67" i="1"/>
  <c r="D67" i="1" s="1"/>
  <c r="B18" i="1"/>
  <c r="B35" i="1"/>
  <c r="B51" i="1"/>
  <c r="D42" i="1"/>
  <c r="D26" i="1"/>
  <c r="B19" i="1"/>
  <c r="B27" i="1"/>
  <c r="D27" i="1" s="1"/>
  <c r="B36" i="1"/>
  <c r="D36" i="1" s="1"/>
  <c r="B44" i="1"/>
  <c r="B52" i="1"/>
  <c r="B60" i="1"/>
  <c r="D60" i="1" s="1"/>
  <c r="B69" i="1"/>
  <c r="D69" i="1" s="1"/>
  <c r="B20" i="1"/>
  <c r="D20" i="1" s="1"/>
  <c r="B28" i="1"/>
  <c r="B37" i="1"/>
  <c r="D37" i="1" s="1"/>
  <c r="B45" i="1"/>
  <c r="D45" i="1" s="1"/>
  <c r="B53" i="1"/>
  <c r="B61" i="1"/>
  <c r="D29" i="1"/>
  <c r="D21" i="1"/>
  <c r="D5" i="1"/>
  <c r="B43" i="1"/>
  <c r="D43" i="1" s="1"/>
  <c r="B59" i="1"/>
  <c r="D59" i="1" s="1"/>
  <c r="B4" i="1"/>
  <c r="B3" i="1"/>
  <c r="B11" i="1"/>
  <c r="D11" i="1" s="1"/>
  <c r="B10" i="1"/>
  <c r="D10" i="1" s="1"/>
  <c r="B2" i="1"/>
  <c r="D4" i="1" l="1"/>
  <c r="G4" i="1"/>
  <c r="D3" i="1"/>
  <c r="G3" i="1"/>
  <c r="D2" i="1"/>
  <c r="G2" i="1"/>
  <c r="H1" i="1" l="1" a="1"/>
  <c r="I4" i="1" s="1"/>
  <c r="I3" i="1" l="1"/>
  <c r="H1" i="1"/>
  <c r="I31" i="1" l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<sst xmlns="http://schemas.openxmlformats.org/spreadsheetml/2006/main" count="10" uniqueCount="9">
  <si>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Serial Bipado</t>
  </si>
  <si>
    <t>Serial Cortado</t>
  </si>
  <si>
    <t>Rastreio</t>
  </si>
  <si>
    <t xml:space="preserve">Status </t>
  </si>
  <si>
    <t>Data</t>
  </si>
  <si>
    <t>MOVE</t>
  </si>
  <si>
    <t>Serial</t>
  </si>
  <si>
    <t>A8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</si>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</sst>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0" fontId="0" fillId="4" borderId="0" xfId="0" applyFill="1"/>
    <xf numFmtId="0" fontId="3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theme="8" tint="0.40000610370189521"/>
          </stop>
          <stop position="0.5">
            <color theme="9" tint="0.40000610370189521"/>
          </stop>
          <stop position="1">
            <color theme="8" tint="0.40000610370189521"/>
          </stop>
        </gradient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rgb="FF6600FF"/>
          </stop>
          <stop position="0.5">
            <color theme="8" tint="0.59999389629810485"/>
          </stop>
          <stop position="1">
            <color rgb="FF6600FF"/>
          </stop>
        </gradientFill>
      </fill>
    </dxf>
    <dxf>
      <fill>
        <gradientFill degree="45">
          <stop position="0">
            <color rgb="FFFB5B5B"/>
          </stop>
          <stop position="0.5">
            <color theme="0"/>
          </stop>
          <stop position="1">
            <color rgb="FFFB5B5B"/>
          </stop>
        </gradientFill>
      </fill>
    </dxf>
    <dxf>
      <fill>
        <gradientFill degree="90">
          <stop position="0">
            <color theme="0"/>
          </stop>
          <stop position="0.5">
            <color theme="5" tint="0.40000610370189521"/>
          </stop>
          <stop position="1">
            <color theme="0"/>
          </stop>
        </gradientFill>
      </fill>
    </dxf>
    <dxf>
      <fill>
        <gradientFill degree="180">
          <stop position="0">
            <color theme="8" tint="-0.25098422193060094"/>
          </stop>
          <stop position="1">
            <color theme="0" tint="-0.34900967436750391"/>
          </stop>
        </gradientFill>
      </fill>
    </dxf>
    <dxf>
      <font>
        <b/>
        <i val="0"/>
      </font>
      <fill>
        <gradientFill>
          <stop position="0">
            <color theme="8" tint="0.40000610370189521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4"/>
          </stop>
          <stop position="0.5">
            <color theme="5" tint="0.59999389629810485"/>
          </stop>
          <stop position="1">
            <color theme="4"/>
          </stop>
        </gradientFill>
      </fill>
    </dxf>
    <dxf>
      <fill>
        <gradientFill degree="90">
          <stop position="0">
            <color theme="8" tint="0.40000610370189521"/>
          </stop>
          <stop position="0.5">
            <color theme="8" tint="0.80001220740379042"/>
          </stop>
          <stop position="1">
            <color theme="8" tint="0.40000610370189521"/>
          </stop>
        </gradientFill>
      </fill>
    </dxf>
    <dxf>
      <fill>
        <gradientFill degree="90">
          <stop position="0">
            <color theme="1" tint="0.34900967436750391"/>
          </stop>
          <stop position="0.5">
            <color theme="0" tint="-0.1490218817712943"/>
          </stop>
          <stop position="1">
            <color theme="1" tint="0.34900967436750391"/>
          </stop>
        </gradientFill>
      </fill>
    </dxf>
    <dxf>
      <fill>
        <gradientFill degree="90">
          <stop position="0">
            <color theme="6" tint="0.40000610370189521"/>
          </stop>
          <stop position="0.5">
            <color theme="6" tint="0.80001220740379042"/>
          </stop>
          <stop position="1">
            <color theme="6" tint="0.40000610370189521"/>
          </stop>
        </gradientFill>
      </fill>
    </dxf>
    <dxf>
      <font>
        <color theme="8" tint="0.59996337778862885"/>
      </font>
      <fill>
        <patternFill>
          <bgColor theme="1"/>
        </patternFill>
      </fill>
    </dxf>
    <dxf>
      <font>
        <color theme="6" tint="0.39994506668294322"/>
      </font>
      <fill>
        <patternFill>
          <bgColor theme="1"/>
        </patternFill>
      </fill>
    </dxf>
    <dxf>
      <fill>
        <gradientFill degree="90">
          <stop position="0">
            <color theme="1" tint="0.49803155613879818"/>
          </stop>
          <stop position="0.5">
            <color theme="5" tint="0.40000610370189521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 val="0"/>
        <i/>
      </font>
      <fill>
        <gradientFill>
          <stop position="0">
            <color theme="3" tint="0.74901577806939912"/>
          </stop>
          <stop position="1">
            <color rgb="FFFF0000"/>
          </stop>
        </gradient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gradientFill degree="90">
          <stop position="0">
            <color theme="3" tint="0.49803155613879818"/>
          </stop>
          <stop position="0.5">
            <color theme="6" tint="0.80001220740379042"/>
          </stop>
          <stop position="1">
            <color theme="3" tint="0.49803155613879818"/>
          </stop>
        </gradientFill>
      </fill>
    </dxf>
    <dxf>
      <fill>
        <gradientFill degree="90">
          <stop position="0">
            <color rgb="FFFF6600"/>
          </stop>
          <stop position="0.5">
            <color theme="3" tint="0.74901577806939912"/>
          </stop>
          <stop position="1">
            <color rgb="FFFF6600"/>
          </stop>
        </gradientFill>
      </fill>
    </dxf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rgb="FFC00000"/>
          </stop>
          <stop position="0.5">
            <color theme="0"/>
          </stop>
          <stop position="1">
            <color rgb="FFC00000"/>
          </stop>
        </gradient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</font>
      <fill>
        <gradientFill>
          <stop position="0">
            <color theme="0"/>
          </stop>
          <stop position="1">
            <color theme="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CC00FF"/>
          </stop>
          <stop position="0.5">
            <color rgb="FF8FF198"/>
          </stop>
          <stop position="1">
            <color rgb="FFCC00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gradientFill degree="90">
          <stop position="0">
            <color theme="9" tint="0.40000610370189521"/>
          </stop>
          <stop position="0.5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gradientFill degree="90">
          <stop position="0">
            <color rgb="FFFF7C80"/>
          </stop>
          <stop position="0.5">
            <color theme="0"/>
          </stop>
          <stop position="1">
            <color rgb="FFFF7C8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1C2C-EE46-4F42-A66B-661A4A9E83C7}">
  <dimension ref="A1:I590"/>
  <sheetViews>
    <sheetView tabSelected="1" topLeftCell="A586" workbookViewId="0">
      <selection activeCell="H590" sqref="H590"/>
    </sheetView>
  </sheetViews>
  <sheetFormatPr defaultRowHeight="15" x14ac:dyDescent="0.25"/>
  <cols>
    <col min="1" max="1" width="25" style="3" customWidth="1"/>
    <col min="2" max="2" width="20.85546875" customWidth="1"/>
    <col min="3" max="3" width="19.7109375" customWidth="1"/>
    <col min="4" max="4" width="20.5703125" customWidth="1"/>
    <col min="5" max="5" width="10.42578125" bestFit="1" customWidth="1"/>
    <col min="6" max="6" width="2.28515625" style="5" customWidth="1"/>
    <col min="7" max="8" width="37.42578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9" t="s">
        <v>4</v>
      </c>
      <c r="G1" t="s">
        <v>8</v>
      </c>
      <c r="H1" t="str" cm="1">
        <f t="array" ref="H1:H3">_xlfn.UNIQUE(G:G,0,0)</f>
        <v>Modelo</v>
      </c>
      <c r="I1">
        <f>SUM(I2:I49)</f>
        <v>0</v>
      </c>
    </row>
    <row r="2" spans="1:9" x14ac:dyDescent="0.25">
      <c r="B2" t="str">
        <f>RIGHT(A2,18)</f>
        <v/>
      </c>
      <c r="D2" t="str">
        <f>IF(A2="","Bipar",IFERROR(IF(INDEX(Dados!$A:$Q,MATCH(Bipagem!B2,Dados!$Q:$Q,0),3)="ENCAMINHADA","Baixada","Ajustar"),"Ajustar"))</f>
        <v>Bipar</v>
      </c>
      <c r="E2" s="7">
        <f ca="1">TODAY()</f>
        <v>45677</v>
      </c>
      <c r="G2" t="str">
        <f>IF(A2="","",IFERROR(VLOOKUP(B2,Dados!Q:S,3,0),"Não"))</f>
        <v/>
      </c>
      <c r="H2" t="str">
        <v/>
      </c>
      <c r="I2" s="8" t="str">
        <f>IF(H2="","",COUNTIF(G:G,H2))</f>
        <v/>
      </c>
    </row>
    <row r="3" spans="1:9" x14ac:dyDescent="0.25">
      <c r="B3" t="str">
        <f t="shared" ref="B3:B66" si="0">RIGHT(A3,18)</f>
        <v/>
      </c>
      <c r="D3" t="str">
        <f>IF(A3="","Bipar",IFERROR(IF(INDEX(Dados!$A:$Q,MATCH(Bipagem!B3,Dados!$Q:$Q,0),3)="ENCAMINHADA","Baixada","Ajustar"),"Ajustar"))</f>
        <v>Bipar</v>
      </c>
      <c r="E3" s="7">
        <f t="shared" ref="E3:E66" ca="1" si="1">TODAY()</f>
        <v>45677</v>
      </c>
      <c r="G3" t="str">
        <f>IF(A3="","",IFERROR(VLOOKUP(B3,Dados!Q:S,3,0),"Não"))</f>
        <v/>
      </c>
      <c r="H3">
        <v>0</v>
      </c>
      <c r="I3" s="8">
        <f>IF(H3="","",COUNTIF(G:G,H3))</f>
        <v>0</v>
      </c>
    </row>
    <row r="4" spans="1:9" x14ac:dyDescent="0.25">
      <c r="B4" t="str">
        <f t="shared" si="0"/>
        <v/>
      </c>
      <c r="D4" t="str">
        <f>IF(A4="","Bipar",IFERROR(IF(INDEX(Dados!$A:$Q,MATCH(Bipagem!B4,Dados!$Q:$Q,0),3)="ENCAMINHADA","Baixada","Ajustar"),"Ajustar"))</f>
        <v>Bipar</v>
      </c>
      <c r="E4" s="7">
        <f t="shared" ca="1" si="1"/>
        <v>45677</v>
      </c>
      <c r="G4" t="str">
        <f>IF(A4="","",IFERROR(VLOOKUP(B4,Dados!Q:S,3,0),"Não"))</f>
        <v/>
      </c>
      <c r="I4" s="8" t="str">
        <f t="shared" ref="I4:I49" si="2">IF(H4="","",COUNTIF(G:G,H4))</f>
        <v/>
      </c>
    </row>
    <row r="5" spans="1:9" x14ac:dyDescent="0.25">
      <c r="B5" t="str">
        <f t="shared" si="0"/>
        <v/>
      </c>
      <c r="D5" t="str">
        <f>IF(A5="","Bipar",IFERROR(IF(INDEX(Dados!$A:$Q,MATCH(Bipagem!B5,Dados!$Q:$Q,0),3)="ENCAMINHADA","Baixada","Ajustar"),"Ajustar"))</f>
        <v>Bipar</v>
      </c>
      <c r="E5" s="7">
        <f t="shared" ca="1" si="1"/>
        <v>45677</v>
      </c>
      <c r="G5" t="str">
        <f>IF(A5="","",IFERROR(VLOOKUP(B5,Dados!Q:S,3,0),"Não"))</f>
        <v/>
      </c>
      <c r="I5" s="8" t="str">
        <f t="shared" si="2"/>
        <v/>
      </c>
    </row>
    <row r="6" spans="1:9" x14ac:dyDescent="0.25">
      <c r="B6" t="str">
        <f t="shared" si="0"/>
        <v/>
      </c>
      <c r="D6" t="str">
        <f>IF(A6="","Bipar",IFERROR(IF(INDEX(Dados!$A:$Q,MATCH(Bipagem!B6,Dados!$Q:$Q,0),3)="ENCAMINHADA","Baixada","Ajustar"),"Ajustar"))</f>
        <v>Bipar</v>
      </c>
      <c r="E6" s="7">
        <f t="shared" ca="1" si="1"/>
        <v>45677</v>
      </c>
      <c r="G6" t="str">
        <f>IF(A6="","",IFERROR(VLOOKUP(B6,Dados!Q:S,3,0),"Não"))</f>
        <v/>
      </c>
      <c r="I6" s="8" t="str">
        <f t="shared" si="2"/>
        <v/>
      </c>
    </row>
    <row r="7" spans="1:9" x14ac:dyDescent="0.25">
      <c r="B7" t="str">
        <f t="shared" si="0"/>
        <v/>
      </c>
      <c r="D7" t="str">
        <f>IF(A7="","Bipar",IFERROR(IF(INDEX(Dados!$A:$Q,MATCH(Bipagem!B7,Dados!$Q:$Q,0),3)="ENCAMINHADA","Baixada","Ajustar"),"Ajustar"))</f>
        <v>Bipar</v>
      </c>
      <c r="E7" s="7">
        <f t="shared" ca="1" si="1"/>
        <v>45677</v>
      </c>
      <c r="G7" t="str">
        <f>IF(A7="","",IFERROR(VLOOKUP(B7,Dados!Q:S,3,0),"Não"))</f>
        <v/>
      </c>
      <c r="I7" s="8" t="str">
        <f t="shared" si="2"/>
        <v/>
      </c>
    </row>
    <row r="8" spans="1:9" x14ac:dyDescent="0.25">
      <c r="B8" t="str">
        <f t="shared" si="0"/>
        <v/>
      </c>
      <c r="D8" t="str">
        <f>IF(A8="","Bipar",IFERROR(IF(INDEX(Dados!$A:$Q,MATCH(Bipagem!B8,Dados!$Q:$Q,0),3)="ENCAMINHADA","Baixada","Ajustar"),"Ajustar"))</f>
        <v>Bipar</v>
      </c>
      <c r="E8" s="7">
        <f t="shared" ca="1" si="1"/>
        <v>45677</v>
      </c>
      <c r="G8" t="str">
        <f>IF(A8="","",IFERROR(VLOOKUP(B8,Dados!Q:S,3,0),"Não"))</f>
        <v/>
      </c>
      <c r="I8" s="8" t="str">
        <f t="shared" si="2"/>
        <v/>
      </c>
    </row>
    <row r="9" spans="1:9" x14ac:dyDescent="0.25">
      <c r="B9" t="str">
        <f t="shared" si="0"/>
        <v/>
      </c>
      <c r="D9" t="str">
        <f>IF(A9="","Bipar",IFERROR(IF(INDEX(Dados!$A:$Q,MATCH(Bipagem!B9,Dados!$Q:$Q,0),3)="ENCAMINHADA","Baixada","Ajustar"),"Ajustar"))</f>
        <v>Bipar</v>
      </c>
      <c r="E9" s="7">
        <f t="shared" ca="1" si="1"/>
        <v>45677</v>
      </c>
      <c r="G9" t="str">
        <f>IF(A9="","",IFERROR(VLOOKUP(B9,Dados!Q:S,3,0),"Não"))</f>
        <v/>
      </c>
      <c r="I9" s="8" t="str">
        <f t="shared" si="2"/>
        <v/>
      </c>
    </row>
    <row r="10" spans="1:9" x14ac:dyDescent="0.25">
      <c r="B10" t="str">
        <f t="shared" si="0"/>
        <v/>
      </c>
      <c r="D10" t="str">
        <f>IF(A10="","Bipar",IFERROR(IF(INDEX(Dados!$A:$Q,MATCH(Bipagem!B10,Dados!$Q:$Q,0),3)="ENCAMINHADA","Baixada","Ajustar"),"Ajustar"))</f>
        <v>Bipar</v>
      </c>
      <c r="E10" s="7">
        <f t="shared" ca="1" si="1"/>
        <v>45677</v>
      </c>
      <c r="G10" t="str">
        <f>IF(A10="","",IFERROR(VLOOKUP(B10,Dados!Q:S,3,0),"Não"))</f>
        <v/>
      </c>
      <c r="I10" s="8" t="str">
        <f t="shared" si="2"/>
        <v/>
      </c>
    </row>
    <row r="11" spans="1:9" x14ac:dyDescent="0.25">
      <c r="B11" t="str">
        <f t="shared" si="0"/>
        <v/>
      </c>
      <c r="D11" t="str">
        <f>IF(A11="","Bipar",IFERROR(IF(INDEX(Dados!$A:$Q,MATCH(Bipagem!B11,Dados!$Q:$Q,0),3)="ENCAMINHADA","Baixada","Ajustar"),"Ajustar"))</f>
        <v>Bipar</v>
      </c>
      <c r="E11" s="7">
        <f t="shared" ca="1" si="1"/>
        <v>45677</v>
      </c>
      <c r="G11" t="str">
        <f>IF(A11="","",IFERROR(VLOOKUP(B11,Dados!Q:S,3,0),"Não"))</f>
        <v/>
      </c>
      <c r="I11" s="8" t="str">
        <f t="shared" si="2"/>
        <v/>
      </c>
    </row>
    <row r="12" spans="1:9" x14ac:dyDescent="0.25">
      <c r="B12" t="str">
        <f t="shared" si="0"/>
        <v/>
      </c>
      <c r="D12" t="str">
        <f>IF(A12="","Bipar",IFERROR(IF(INDEX(Dados!$A:$Q,MATCH(Bipagem!B12,Dados!$Q:$Q,0),3)="ENCAMINHADA","Baixada","Ajustar"),"Ajustar"))</f>
        <v>Bipar</v>
      </c>
      <c r="E12" s="7">
        <f t="shared" ca="1" si="1"/>
        <v>45677</v>
      </c>
      <c r="G12" t="str">
        <f>IF(A12="","",IFERROR(VLOOKUP(B12,Dados!Q:S,3,0),"Não"))</f>
        <v/>
      </c>
      <c r="I12" s="8" t="str">
        <f t="shared" si="2"/>
        <v/>
      </c>
    </row>
    <row r="13" spans="1:9" x14ac:dyDescent="0.25">
      <c r="B13" t="str">
        <f t="shared" si="0"/>
        <v/>
      </c>
      <c r="D13" t="str">
        <f>IF(A13="","Bipar",IFERROR(IF(INDEX(Dados!$A:$Q,MATCH(Bipagem!B13,Dados!$Q:$Q,0),3)="ENCAMINHADA","Baixada","Ajustar"),"Ajustar"))</f>
        <v>Bipar</v>
      </c>
      <c r="E13" s="7">
        <f t="shared" ca="1" si="1"/>
        <v>45677</v>
      </c>
      <c r="G13" t="str">
        <f>IF(A13="","",IFERROR(VLOOKUP(B13,Dados!Q:S,3,0),"Não"))</f>
        <v/>
      </c>
      <c r="I13" s="8" t="str">
        <f t="shared" si="2"/>
        <v/>
      </c>
    </row>
    <row r="14" spans="1:9" x14ac:dyDescent="0.25">
      <c r="B14" t="str">
        <f t="shared" si="0"/>
        <v/>
      </c>
      <c r="D14" t="str">
        <f>IF(A14="","Bipar",IFERROR(IF(INDEX(Dados!$A:$Q,MATCH(Bipagem!B14,Dados!$Q:$Q,0),3)="ENCAMINHADA","Baixada","Ajustar"),"Ajustar"))</f>
        <v>Bipar</v>
      </c>
      <c r="E14" s="7">
        <f t="shared" ca="1" si="1"/>
        <v>45677</v>
      </c>
      <c r="G14" t="str">
        <f>IF(A14="","",IFERROR(VLOOKUP(B14,Dados!Q:S,3,0),"Não"))</f>
        <v/>
      </c>
      <c r="I14" s="8" t="str">
        <f t="shared" si="2"/>
        <v/>
      </c>
    </row>
    <row r="15" spans="1:9" x14ac:dyDescent="0.25">
      <c r="B15" t="str">
        <f t="shared" si="0"/>
        <v/>
      </c>
      <c r="D15" t="str">
        <f>IF(A15="","Bipar",IFERROR(IF(INDEX(Dados!$A:$Q,MATCH(Bipagem!B15,Dados!$Q:$Q,0),3)="ENCAMINHADA","Baixada","Ajustar"),"Ajustar"))</f>
        <v>Bipar</v>
      </c>
      <c r="E15" s="7">
        <f t="shared" ca="1" si="1"/>
        <v>45677</v>
      </c>
      <c r="G15" t="str">
        <f>IF(A15="","",IFERROR(VLOOKUP(B15,Dados!Q:S,3,0),"Não"))</f>
        <v/>
      </c>
      <c r="I15" s="8" t="str">
        <f t="shared" si="2"/>
        <v/>
      </c>
    </row>
    <row r="16" spans="1:9" x14ac:dyDescent="0.25">
      <c r="B16" t="str">
        <f t="shared" si="0"/>
        <v/>
      </c>
      <c r="D16" t="str">
        <f>IF(A16="","Bipar",IFERROR(IF(INDEX(Dados!$A:$Q,MATCH(Bipagem!B16,Dados!$Q:$Q,0),3)="ENCAMINHADA","Baixada","Ajustar"),"Ajustar"))</f>
        <v>Bipar</v>
      </c>
      <c r="E16" s="7">
        <f t="shared" ca="1" si="1"/>
        <v>45677</v>
      </c>
      <c r="G16" t="str">
        <f>IF(A16="","",IFERROR(VLOOKUP(B16,Dados!Q:S,3,0),"Não"))</f>
        <v/>
      </c>
      <c r="I16" s="8" t="str">
        <f t="shared" si="2"/>
        <v/>
      </c>
    </row>
    <row r="17" spans="2:9" x14ac:dyDescent="0.25">
      <c r="B17" t="str">
        <f t="shared" si="0"/>
        <v/>
      </c>
      <c r="D17" t="str">
        <f>IF(A17="","Bipar",IFERROR(IF(INDEX(Dados!$A:$Q,MATCH(Bipagem!B17,Dados!$Q:$Q,0),3)="ENCAMINHADA","Baixada","Ajustar"),"Ajustar"))</f>
        <v>Bipar</v>
      </c>
      <c r="E17" s="7">
        <f t="shared" ca="1" si="1"/>
        <v>45677</v>
      </c>
      <c r="G17" t="str">
        <f>IF(A17="","",IFERROR(VLOOKUP(B17,Dados!Q:S,3,0),"Não"))</f>
        <v/>
      </c>
      <c r="I17" s="8" t="str">
        <f t="shared" si="2"/>
        <v/>
      </c>
    </row>
    <row r="18" spans="2:9" x14ac:dyDescent="0.25">
      <c r="B18" t="str">
        <f t="shared" si="0"/>
        <v/>
      </c>
      <c r="D18" t="str">
        <f>IF(A18="","Bipar",IFERROR(IF(INDEX(Dados!$A:$Q,MATCH(Bipagem!B18,Dados!$Q:$Q,0),3)="ENCAMINHADA","Baixada","Ajustar"),"Ajustar"))</f>
        <v>Bipar</v>
      </c>
      <c r="E18" s="7">
        <f t="shared" ca="1" si="1"/>
        <v>45677</v>
      </c>
      <c r="G18" t="str">
        <f>IF(A18="","",IFERROR(VLOOKUP(B18,Dados!Q:S,3,0),"Não"))</f>
        <v/>
      </c>
      <c r="I18" s="8" t="str">
        <f t="shared" si="2"/>
        <v/>
      </c>
    </row>
    <row r="19" spans="2:9" x14ac:dyDescent="0.25">
      <c r="B19" t="str">
        <f t="shared" si="0"/>
        <v/>
      </c>
      <c r="D19" t="str">
        <f>IF(A19="","Bipar",IFERROR(IF(INDEX(Dados!$A:$Q,MATCH(Bipagem!B19,Dados!$Q:$Q,0),3)="ENCAMINHADA","Baixada","Ajustar"),"Ajustar"))</f>
        <v>Bipar</v>
      </c>
      <c r="E19" s="7">
        <f t="shared" ca="1" si="1"/>
        <v>45677</v>
      </c>
      <c r="G19" t="str">
        <f>IF(A19="","",IFERROR(VLOOKUP(B19,Dados!Q:S,3,0),"Não"))</f>
        <v/>
      </c>
      <c r="I19" s="8" t="str">
        <f t="shared" si="2"/>
        <v/>
      </c>
    </row>
    <row r="20" spans="2:9" x14ac:dyDescent="0.25">
      <c r="B20" t="str">
        <f t="shared" si="0"/>
        <v/>
      </c>
      <c r="D20" t="str">
        <f>IF(A20="","Bipar",IFERROR(IF(INDEX(Dados!$A:$Q,MATCH(Bipagem!B20,Dados!$Q:$Q,0),3)="ENCAMINHADA","Baixada","Ajustar"),"Ajustar"))</f>
        <v>Bipar</v>
      </c>
      <c r="E20" s="7">
        <f t="shared" ca="1" si="1"/>
        <v>45677</v>
      </c>
      <c r="G20" t="str">
        <f>IF(A20="","",IFERROR(VLOOKUP(B20,Dados!Q:S,3,0),"Não"))</f>
        <v/>
      </c>
      <c r="I20" s="8" t="str">
        <f t="shared" si="2"/>
        <v/>
      </c>
    </row>
    <row r="21" spans="2:9" x14ac:dyDescent="0.25">
      <c r="B21" t="str">
        <f t="shared" si="0"/>
        <v/>
      </c>
      <c r="D21" t="str">
        <f>IF(A21="","Bipar",IFERROR(IF(INDEX(Dados!$A:$Q,MATCH(Bipagem!B21,Dados!$Q:$Q,0),3)="ENCAMINHADA","Baixada","Ajustar"),"Ajustar"))</f>
        <v>Bipar</v>
      </c>
      <c r="E21" s="7">
        <f t="shared" ca="1" si="1"/>
        <v>45677</v>
      </c>
      <c r="G21" t="str">
        <f>IF(A21="","",IFERROR(VLOOKUP(B21,Dados!Q:S,3,0),"Não"))</f>
        <v/>
      </c>
      <c r="I21" s="8" t="str">
        <f t="shared" si="2"/>
        <v/>
      </c>
    </row>
    <row r="22" spans="2:9" x14ac:dyDescent="0.25">
      <c r="B22" t="str">
        <f t="shared" si="0"/>
        <v/>
      </c>
      <c r="D22" t="str">
        <f>IF(A22="","Bipar",IFERROR(IF(INDEX(Dados!$A:$Q,MATCH(Bipagem!B22,Dados!$Q:$Q,0),3)="ENCAMINHADA","Baixada","Ajustar"),"Ajustar"))</f>
        <v>Bipar</v>
      </c>
      <c r="E22" s="7">
        <f t="shared" ca="1" si="1"/>
        <v>45677</v>
      </c>
      <c r="G22" t="str">
        <f>IF(A22="","",IFERROR(VLOOKUP(B22,Dados!Q:S,3,0),"Não"))</f>
        <v/>
      </c>
      <c r="I22" s="8" t="str">
        <f t="shared" si="2"/>
        <v/>
      </c>
    </row>
    <row r="23" spans="2:9" x14ac:dyDescent="0.25">
      <c r="B23" t="str">
        <f t="shared" si="0"/>
        <v/>
      </c>
      <c r="D23" t="str">
        <f>IF(A23="","Bipar",IFERROR(IF(INDEX(Dados!$A:$Q,MATCH(Bipagem!B23,Dados!$Q:$Q,0),3)="ENCAMINHADA","Baixada","Ajustar"),"Ajustar"))</f>
        <v>Bipar</v>
      </c>
      <c r="E23" s="7">
        <f t="shared" ca="1" si="1"/>
        <v>45677</v>
      </c>
      <c r="G23" t="str">
        <f>IF(A23="","",IFERROR(VLOOKUP(B23,Dados!Q:S,3,0),"Não"))</f>
        <v/>
      </c>
      <c r="I23" s="8" t="str">
        <f t="shared" si="2"/>
        <v/>
      </c>
    </row>
    <row r="24" spans="2:9" x14ac:dyDescent="0.25">
      <c r="B24" t="str">
        <f t="shared" si="0"/>
        <v/>
      </c>
      <c r="D24" t="str">
        <f>IF(A24="","Bipar",IFERROR(IF(INDEX(Dados!$A:$Q,MATCH(Bipagem!B24,Dados!$Q:$Q,0),3)="ENCAMINHADA","Baixada","Ajustar"),"Ajustar"))</f>
        <v>Bipar</v>
      </c>
      <c r="E24" s="7">
        <f t="shared" ca="1" si="1"/>
        <v>45677</v>
      </c>
      <c r="G24" t="str">
        <f>IF(A24="","",IFERROR(VLOOKUP(B24,Dados!Q:S,3,0),"Não"))</f>
        <v/>
      </c>
      <c r="I24" s="8" t="str">
        <f t="shared" si="2"/>
        <v/>
      </c>
    </row>
    <row r="25" spans="2:9" x14ac:dyDescent="0.25">
      <c r="B25" t="str">
        <f t="shared" si="0"/>
        <v/>
      </c>
      <c r="D25" t="str">
        <f>IF(A25="","Bipar",IFERROR(IF(INDEX(Dados!$A:$Q,MATCH(Bipagem!B25,Dados!$Q:$Q,0),3)="ENCAMINHADA","Baixada","Ajustar"),"Ajustar"))</f>
        <v>Bipar</v>
      </c>
      <c r="E25" s="7">
        <f t="shared" ca="1" si="1"/>
        <v>45677</v>
      </c>
      <c r="G25" t="str">
        <f>IF(A25="","",IFERROR(VLOOKUP(B25,Dados!Q:S,3,0),"Não"))</f>
        <v/>
      </c>
      <c r="I25" s="8" t="str">
        <f t="shared" si="2"/>
        <v/>
      </c>
    </row>
    <row r="26" spans="2:9" x14ac:dyDescent="0.25">
      <c r="B26" t="str">
        <f t="shared" si="0"/>
        <v/>
      </c>
      <c r="D26" t="str">
        <f>IF(A26="","Bipar",IFERROR(IF(INDEX(Dados!$A:$Q,MATCH(Bipagem!B26,Dados!$Q:$Q,0),3)="ENCAMINHADA","Baixada","Ajustar"),"Ajustar"))</f>
        <v>Bipar</v>
      </c>
      <c r="E26" s="7">
        <f t="shared" ca="1" si="1"/>
        <v>45677</v>
      </c>
      <c r="G26" t="str">
        <f>IF(A26="","",IFERROR(VLOOKUP(B26,Dados!Q:S,3,0),"Não"))</f>
        <v/>
      </c>
      <c r="I26" s="8" t="str">
        <f t="shared" si="2"/>
        <v/>
      </c>
    </row>
    <row r="27" spans="2:9" x14ac:dyDescent="0.25">
      <c r="B27" t="str">
        <f t="shared" si="0"/>
        <v/>
      </c>
      <c r="D27" t="str">
        <f>IF(A27="","Bipar",IFERROR(IF(INDEX(Dados!$A:$Q,MATCH(Bipagem!B27,Dados!$Q:$Q,0),3)="ENCAMINHADA","Baixada","Ajustar"),"Ajustar"))</f>
        <v>Bipar</v>
      </c>
      <c r="E27" s="7">
        <f t="shared" ca="1" si="1"/>
        <v>45677</v>
      </c>
      <c r="G27" t="str">
        <f>IF(A27="","",IFERROR(VLOOKUP(B27,Dados!Q:S,3,0),"Não"))</f>
        <v/>
      </c>
      <c r="I27" s="8" t="str">
        <f t="shared" si="2"/>
        <v/>
      </c>
    </row>
    <row r="28" spans="2:9" x14ac:dyDescent="0.25">
      <c r="B28" t="str">
        <f t="shared" si="0"/>
        <v/>
      </c>
      <c r="D28" t="str">
        <f>IF(A28="","Bipar",IFERROR(IF(INDEX(Dados!$A:$Q,MATCH(Bipagem!B28,Dados!$Q:$Q,0),3)="ENCAMINHADA","Baixada","Ajustar"),"Ajustar"))</f>
        <v>Bipar</v>
      </c>
      <c r="E28" s="7">
        <f t="shared" ca="1" si="1"/>
        <v>45677</v>
      </c>
      <c r="G28" t="str">
        <f>IF(A28="","",IFERROR(VLOOKUP(B28,Dados!Q:S,3,0),"Não"))</f>
        <v/>
      </c>
      <c r="I28" s="8" t="str">
        <f t="shared" si="2"/>
        <v/>
      </c>
    </row>
    <row r="29" spans="2:9" x14ac:dyDescent="0.25">
      <c r="B29" t="str">
        <f t="shared" si="0"/>
        <v/>
      </c>
      <c r="D29" t="str">
        <f>IF(A29="","Bipar",IFERROR(IF(INDEX(Dados!$A:$Q,MATCH(Bipagem!B29,Dados!$Q:$Q,0),3)="ENCAMINHADA","Baixada","Ajustar"),"Ajustar"))</f>
        <v>Bipar</v>
      </c>
      <c r="E29" s="7">
        <f t="shared" ca="1" si="1"/>
        <v>45677</v>
      </c>
      <c r="G29" t="str">
        <f>IF(A29="","",IFERROR(VLOOKUP(B29,Dados!Q:S,3,0),"Não"))</f>
        <v/>
      </c>
      <c r="I29" s="8" t="str">
        <f t="shared" si="2"/>
        <v/>
      </c>
    </row>
    <row r="30" spans="2:9" x14ac:dyDescent="0.25">
      <c r="B30" t="str">
        <f t="shared" si="0"/>
        <v/>
      </c>
      <c r="D30" t="str">
        <f>IF(A30="","Bipar",IFERROR(IF(INDEX(Dados!$A:$Q,MATCH(Bipagem!B30,Dados!$Q:$Q,0),3)="ENCAMINHADA","Baixada","Ajustar"),"Ajustar"))</f>
        <v>Bipar</v>
      </c>
      <c r="E30" s="7">
        <f t="shared" ca="1" si="1"/>
        <v>45677</v>
      </c>
      <c r="G30" t="str">
        <f>IF(A30="","",IFERROR(VLOOKUP(B30,Dados!Q:S,3,0),"Não"))</f>
        <v/>
      </c>
      <c r="I30" s="8" t="str">
        <f t="shared" si="2"/>
        <v/>
      </c>
    </row>
    <row r="31" spans="2:9" x14ac:dyDescent="0.25">
      <c r="B31" t="str">
        <f t="shared" si="0"/>
        <v/>
      </c>
      <c r="D31" t="str">
        <f>IF(A31="","Bipar",IFERROR(IF(INDEX(Dados!$A:$Q,MATCH(Bipagem!B31,Dados!$Q:$Q,0),3)="ENCAMINHADA","Baixada","Ajustar"),"Ajustar"))</f>
        <v>Bipar</v>
      </c>
      <c r="E31" s="7">
        <f t="shared" ca="1" si="1"/>
        <v>45677</v>
      </c>
      <c r="G31" t="str">
        <f>IF(A31="","",IFERROR(VLOOKUP(B31,Dados!Q:S,3,0),"Não"))</f>
        <v/>
      </c>
      <c r="I31" s="8" t="str">
        <f t="shared" si="2"/>
        <v/>
      </c>
    </row>
    <row r="32" spans="2:9" x14ac:dyDescent="0.25">
      <c r="D32" s="6" t="str">
        <f>IF(A32="","Bipar",IFERROR(IF(INDEX(Dados!$A:$Q,MATCH(Bipagem!B32,Dados!$Q:$Q,0),3)="ENCAMINHADA","Baixada","Ajustar"),"Ajustar"))</f>
        <v>Bipar</v>
      </c>
      <c r="E32" s="7">
        <f t="shared" ca="1" si="1"/>
        <v>45677</v>
      </c>
      <c r="G32" t="str">
        <f>IF(A32="","",IFERROR(VLOOKUP(B32,Dados!Q:S,3,0),"Não"))</f>
        <v/>
      </c>
      <c r="I32" s="8" t="str">
        <f t="shared" si="2"/>
        <v/>
      </c>
    </row>
    <row r="33" spans="2:9" x14ac:dyDescent="0.25">
      <c r="B33" t="str">
        <f t="shared" si="0"/>
        <v/>
      </c>
      <c r="D33" t="str">
        <f>IF(A33="","Bipar",IFERROR(IF(INDEX(Dados!$A:$Q,MATCH(Bipagem!B33,Dados!$Q:$Q,0),3)="ENCAMINHADA","Baixada","Ajustar"),"Ajustar"))</f>
        <v>Bipar</v>
      </c>
      <c r="E33" s="7">
        <f t="shared" ca="1" si="1"/>
        <v>45677</v>
      </c>
      <c r="G33" t="str">
        <f>IF(A33="","",IFERROR(VLOOKUP(B33,Dados!Q:S,3,0),"Não"))</f>
        <v/>
      </c>
      <c r="I33" s="8" t="str">
        <f t="shared" si="2"/>
        <v/>
      </c>
    </row>
    <row r="34" spans="2:9" x14ac:dyDescent="0.25">
      <c r="B34" t="str">
        <f t="shared" si="0"/>
        <v/>
      </c>
      <c r="D34" t="str">
        <f>IF(A34="","Bipar",IFERROR(IF(INDEX(Dados!$A:$Q,MATCH(Bipagem!B34,Dados!$Q:$Q,0),3)="ENCAMINHADA","Baixada","Ajustar"),"Ajustar"))</f>
        <v>Bipar</v>
      </c>
      <c r="E34" s="7">
        <f t="shared" ca="1" si="1"/>
        <v>45677</v>
      </c>
      <c r="G34" t="str">
        <f>IF(A34="","",IFERROR(VLOOKUP(B34,Dados!Q:S,3,0),"Não"))</f>
        <v/>
      </c>
      <c r="I34" s="8" t="str">
        <f t="shared" si="2"/>
        <v/>
      </c>
    </row>
    <row r="35" spans="2:9" x14ac:dyDescent="0.25">
      <c r="B35" t="str">
        <f t="shared" si="0"/>
        <v/>
      </c>
      <c r="D35" t="str">
        <f>IF(A35="","Bipar",IFERROR(IF(INDEX(Dados!$A:$Q,MATCH(Bipagem!B35,Dados!$Q:$Q,0),3)="ENCAMINHADA","Baixada","Ajustar"),"Ajustar"))</f>
        <v>Bipar</v>
      </c>
      <c r="E35" s="7">
        <f t="shared" ca="1" si="1"/>
        <v>45677</v>
      </c>
      <c r="G35" t="str">
        <f>IF(A35="","",IFERROR(VLOOKUP(B35,Dados!Q:S,3,0),"Não"))</f>
        <v/>
      </c>
      <c r="I35" s="8" t="str">
        <f t="shared" si="2"/>
        <v/>
      </c>
    </row>
    <row r="36" spans="2:9" x14ac:dyDescent="0.25">
      <c r="B36" t="str">
        <f t="shared" si="0"/>
        <v/>
      </c>
      <c r="D36" t="str">
        <f>IF(A36="","Bipar",IFERROR(IF(INDEX(Dados!$A:$Q,MATCH(Bipagem!B36,Dados!$Q:$Q,0),3)="ENCAMINHADA","Baixada","Ajustar"),"Ajustar"))</f>
        <v>Bipar</v>
      </c>
      <c r="E36" s="7">
        <f t="shared" ca="1" si="1"/>
        <v>45677</v>
      </c>
      <c r="G36" t="str">
        <f>IF(A36="","",IFERROR(VLOOKUP(B36,Dados!Q:S,3,0),"Não"))</f>
        <v/>
      </c>
      <c r="I36" s="8" t="str">
        <f t="shared" si="2"/>
        <v/>
      </c>
    </row>
    <row r="37" spans="2:9" x14ac:dyDescent="0.25">
      <c r="B37" t="str">
        <f t="shared" si="0"/>
        <v/>
      </c>
      <c r="D37" t="str">
        <f>IF(A37="","Bipar",IFERROR(IF(INDEX(Dados!$A:$Q,MATCH(Bipagem!B37,Dados!$Q:$Q,0),3)="ENCAMINHADA","Baixada","Ajustar"),"Ajustar"))</f>
        <v>Bipar</v>
      </c>
      <c r="E37" s="7">
        <f t="shared" ca="1" si="1"/>
        <v>45677</v>
      </c>
      <c r="G37" t="str">
        <f>IF(A37="","",IFERROR(VLOOKUP(B37,Dados!Q:S,3,0),"Não"))</f>
        <v/>
      </c>
      <c r="I37" s="8" t="str">
        <f t="shared" si="2"/>
        <v/>
      </c>
    </row>
    <row r="38" spans="2:9" x14ac:dyDescent="0.25">
      <c r="B38" t="str">
        <f t="shared" si="0"/>
        <v/>
      </c>
      <c r="D38" t="str">
        <f>IF(A38="","Bipar",IFERROR(IF(INDEX(Dados!$A:$Q,MATCH(Bipagem!B38,Dados!$Q:$Q,0),3)="ENCAMINHADA","Baixada","Ajustar"),"Ajustar"))</f>
        <v>Bipar</v>
      </c>
      <c r="E38" s="7">
        <f t="shared" ca="1" si="1"/>
        <v>45677</v>
      </c>
      <c r="G38" t="str">
        <f>IF(A38="","",IFERROR(VLOOKUP(B38,Dados!Q:S,3,0),"Não"))</f>
        <v/>
      </c>
      <c r="I38" s="8" t="str">
        <f t="shared" si="2"/>
        <v/>
      </c>
    </row>
    <row r="39" spans="2:9" x14ac:dyDescent="0.25">
      <c r="B39" t="str">
        <f t="shared" si="0"/>
        <v/>
      </c>
      <c r="D39" t="str">
        <f>IF(A39="","Bipar",IFERROR(IF(INDEX(Dados!$A:$Q,MATCH(Bipagem!B39,Dados!$Q:$Q,0),3)="ENCAMINHADA","Baixada","Ajustar"),"Ajustar"))</f>
        <v>Bipar</v>
      </c>
      <c r="E39" s="7">
        <f t="shared" ca="1" si="1"/>
        <v>45677</v>
      </c>
      <c r="G39" t="str">
        <f>IF(A39="","",IFERROR(VLOOKUP(B39,Dados!Q:S,3,0),"Não"))</f>
        <v/>
      </c>
      <c r="I39" s="8" t="str">
        <f>IF(H39="","",COUNTIF(G:G,H39))</f>
        <v/>
      </c>
    </row>
    <row r="40" spans="2:9" x14ac:dyDescent="0.25">
      <c r="B40" t="str">
        <f t="shared" si="0"/>
        <v/>
      </c>
      <c r="D40" t="str">
        <f>IF(A40="","Bipar",IFERROR(IF(INDEX(Dados!$A:$Q,MATCH(Bipagem!B40,Dados!$Q:$Q,0),3)="ENCAMINHADA","Baixada","Ajustar"),"Ajustar"))</f>
        <v>Bipar</v>
      </c>
      <c r="E40" s="7">
        <f t="shared" ca="1" si="1"/>
        <v>45677</v>
      </c>
      <c r="G40" t="str">
        <f>IF(A40="","",IFERROR(VLOOKUP(B40,Dados!Q:S,3,0),"Não"))</f>
        <v/>
      </c>
      <c r="I40" s="8" t="str">
        <f t="shared" si="2"/>
        <v/>
      </c>
    </row>
    <row r="41" spans="2:9" x14ac:dyDescent="0.25">
      <c r="B41" t="str">
        <f t="shared" si="0"/>
        <v/>
      </c>
      <c r="D41" t="str">
        <f>IF(A41="","Bipar",IFERROR(IF(INDEX(Dados!$A:$Q,MATCH(Bipagem!B41,Dados!$Q:$Q,0),3)="ENCAMINHADA","Baixada","Ajustar"),"Ajustar"))</f>
        <v>Bipar</v>
      </c>
      <c r="E41" s="7">
        <f t="shared" ca="1" si="1"/>
        <v>45677</v>
      </c>
      <c r="G41" t="str">
        <f>IF(A41="","",IFERROR(VLOOKUP(B41,Dados!Q:S,3,0),"Não"))</f>
        <v/>
      </c>
      <c r="I41" s="8" t="str">
        <f t="shared" si="2"/>
        <v/>
      </c>
    </row>
    <row r="42" spans="2:9" x14ac:dyDescent="0.25">
      <c r="B42" t="str">
        <f t="shared" si="0"/>
        <v/>
      </c>
      <c r="D42" t="str">
        <f>IF(A42="","Bipar",IFERROR(IF(INDEX(Dados!$A:$Q,MATCH(Bipagem!B42,Dados!$Q:$Q,0),3)="ENCAMINHADA","Baixada","Ajustar"),"Ajustar"))</f>
        <v>Bipar</v>
      </c>
      <c r="E42" s="7">
        <f t="shared" ca="1" si="1"/>
        <v>45677</v>
      </c>
      <c r="G42" t="str">
        <f>IF(A42="","",IFERROR(VLOOKUP(B42,Dados!Q:S,3,0),"Não"))</f>
        <v/>
      </c>
      <c r="I42" s="8" t="str">
        <f t="shared" si="2"/>
        <v/>
      </c>
    </row>
    <row r="43" spans="2:9" x14ac:dyDescent="0.25">
      <c r="B43" t="str">
        <f t="shared" si="0"/>
        <v/>
      </c>
      <c r="D43" t="str">
        <f>IF(A43="","Bipar",IFERROR(IF(INDEX(Dados!$A:$Q,MATCH(Bipagem!B43,Dados!$Q:$Q,0),3)="ENCAMINHADA","Baixada","Ajustar"),"Ajustar"))</f>
        <v>Bipar</v>
      </c>
      <c r="E43" s="7">
        <f t="shared" ca="1" si="1"/>
        <v>45677</v>
      </c>
      <c r="G43" t="str">
        <f>IF(A43="","",IFERROR(VLOOKUP(B43,Dados!Q:S,3,0),"Não"))</f>
        <v/>
      </c>
      <c r="I43" s="8" t="str">
        <f t="shared" si="2"/>
        <v/>
      </c>
    </row>
    <row r="44" spans="2:9" x14ac:dyDescent="0.25">
      <c r="B44" t="str">
        <f t="shared" si="0"/>
        <v/>
      </c>
      <c r="D44" t="str">
        <f>IF(A44="","Bipar",IFERROR(IF(INDEX(Dados!$A:$Q,MATCH(Bipagem!B44,Dados!$Q:$Q,0),3)="ENCAMINHADA","Baixada","Ajustar"),"Ajustar"))</f>
        <v>Bipar</v>
      </c>
      <c r="E44" s="7">
        <f t="shared" ca="1" si="1"/>
        <v>45677</v>
      </c>
      <c r="G44" t="str">
        <f>IF(A44="","",IFERROR(VLOOKUP(B44,Dados!Q:S,3,0),"Não"))</f>
        <v/>
      </c>
      <c r="I44" s="8" t="str">
        <f t="shared" si="2"/>
        <v/>
      </c>
    </row>
    <row r="45" spans="2:9" x14ac:dyDescent="0.25">
      <c r="B45" t="str">
        <f t="shared" si="0"/>
        <v/>
      </c>
      <c r="D45" t="str">
        <f>IF(A45="","Bipar",IFERROR(IF(INDEX(Dados!$A:$Q,MATCH(Bipagem!B45,Dados!$Q:$Q,0),3)="ENCAMINHADA","Baixada","Ajustar"),"Ajustar"))</f>
        <v>Bipar</v>
      </c>
      <c r="E45" s="7">
        <f t="shared" ca="1" si="1"/>
        <v>45677</v>
      </c>
      <c r="G45" t="str">
        <f>IF(A45="","",IFERROR(VLOOKUP(B45,Dados!Q:S,3,0),"Não"))</f>
        <v/>
      </c>
      <c r="I45" s="8" t="str">
        <f t="shared" si="2"/>
        <v/>
      </c>
    </row>
    <row r="46" spans="2:9" x14ac:dyDescent="0.25">
      <c r="B46" t="str">
        <f t="shared" si="0"/>
        <v/>
      </c>
      <c r="D46" t="str">
        <f>IF(A46="","Bipar",IFERROR(IF(INDEX(Dados!$A:$Q,MATCH(Bipagem!B46,Dados!$Q:$Q,0),3)="ENCAMINHADA","Baixada","Ajustar"),"Ajustar"))</f>
        <v>Bipar</v>
      </c>
      <c r="E46" s="7">
        <f t="shared" ca="1" si="1"/>
        <v>45677</v>
      </c>
      <c r="G46" t="str">
        <f>IF(A46="","",IFERROR(VLOOKUP(B46,Dados!Q:S,3,0),"Não"))</f>
        <v/>
      </c>
      <c r="I46" s="8" t="str">
        <f t="shared" si="2"/>
        <v/>
      </c>
    </row>
    <row r="47" spans="2:9" x14ac:dyDescent="0.25">
      <c r="B47" t="str">
        <f t="shared" si="0"/>
        <v/>
      </c>
      <c r="D47" t="str">
        <f>IF(A47="","Bipar",IFERROR(IF(INDEX(Dados!$A:$Q,MATCH(Bipagem!B47,Dados!$Q:$Q,0),3)="ENCAMINHADA","Baixada","Ajustar"),"Ajustar"))</f>
        <v>Bipar</v>
      </c>
      <c r="E47" s="7">
        <f t="shared" ca="1" si="1"/>
        <v>45677</v>
      </c>
      <c r="G47" t="str">
        <f>IF(A47="","",IFERROR(VLOOKUP(B47,Dados!Q:S,3,0),"Não"))</f>
        <v/>
      </c>
      <c r="I47" s="8" t="str">
        <f t="shared" si="2"/>
        <v/>
      </c>
    </row>
    <row r="48" spans="2:9" x14ac:dyDescent="0.25">
      <c r="B48" t="str">
        <f t="shared" si="0"/>
        <v/>
      </c>
      <c r="D48" t="str">
        <f>IF(A48="","Bipar",IFERROR(IF(INDEX(Dados!$A:$Q,MATCH(Bipagem!B48,Dados!$Q:$Q,0),3)="ENCAMINHADA","Baixada","Ajustar"),"Ajustar"))</f>
        <v>Bipar</v>
      </c>
      <c r="E48" s="7">
        <f t="shared" ca="1" si="1"/>
        <v>45677</v>
      </c>
      <c r="G48" t="str">
        <f>IF(A48="","",IFERROR(VLOOKUP(B48,Dados!Q:S,3,0),"Não"))</f>
        <v/>
      </c>
      <c r="I48" s="8" t="str">
        <f t="shared" si="2"/>
        <v/>
      </c>
    </row>
    <row r="49" spans="2:9" x14ac:dyDescent="0.25">
      <c r="B49" t="str">
        <f t="shared" si="0"/>
        <v/>
      </c>
      <c r="D49" t="str">
        <f>IF(A49="","Bipar",IFERROR(IF(INDEX(Dados!$A:$Q,MATCH(Bipagem!B49,Dados!$Q:$Q,0),3)="ENCAMINHADA","Baixada","Ajustar"),"Ajustar"))</f>
        <v>Bipar</v>
      </c>
      <c r="E49" s="7">
        <f t="shared" ca="1" si="1"/>
        <v>45677</v>
      </c>
      <c r="G49" t="str">
        <f>IF(A49="","",IFERROR(VLOOKUP(B49,Dados!Q:S,3,0),"Não"))</f>
        <v/>
      </c>
      <c r="I49" s="8" t="str">
        <f t="shared" si="2"/>
        <v/>
      </c>
    </row>
    <row r="50" spans="2:9" x14ac:dyDescent="0.25">
      <c r="B50" t="str">
        <f t="shared" si="0"/>
        <v/>
      </c>
      <c r="D50" t="str">
        <f>IF(A50="","Bipar",IFERROR(IF(INDEX(Dados!$A:$Q,MATCH(Bipagem!B50,Dados!$Q:$Q,0),3)="ENCAMINHADA","Baixada","Ajustar"),"Ajustar"))</f>
        <v>Bipar</v>
      </c>
      <c r="E50" s="7">
        <f t="shared" ca="1" si="1"/>
        <v>45677</v>
      </c>
      <c r="G50" t="str">
        <f>IF(A50="","",IFERROR(VLOOKUP(B50,Dados!Q:S,3,0),"Não"))</f>
        <v/>
      </c>
    </row>
    <row r="51" spans="2:9" x14ac:dyDescent="0.25">
      <c r="B51" t="str">
        <f t="shared" si="0"/>
        <v/>
      </c>
      <c r="D51" t="str">
        <f>IF(A51="","Bipar",IFERROR(IF(INDEX(Dados!$A:$Q,MATCH(Bipagem!B51,Dados!$Q:$Q,0),3)="ENCAMINHADA","Baixada","Ajustar"),"Ajustar"))</f>
        <v>Bipar</v>
      </c>
      <c r="E51" s="7">
        <f t="shared" ca="1" si="1"/>
        <v>45677</v>
      </c>
      <c r="G51" t="str">
        <f>IF(A51="","",IFERROR(VLOOKUP(B51,Dados!Q:S,3,0),"Não"))</f>
        <v/>
      </c>
    </row>
    <row r="52" spans="2:9" x14ac:dyDescent="0.25">
      <c r="B52" t="str">
        <f t="shared" si="0"/>
        <v/>
      </c>
      <c r="D52" t="str">
        <f>IF(A52="","Bipar",IFERROR(IF(INDEX(Dados!$A:$Q,MATCH(Bipagem!B52,Dados!$Q:$Q,0),3)="ENCAMINHADA","Baixada","Ajustar"),"Ajustar"))</f>
        <v>Bipar</v>
      </c>
      <c r="E52" s="7">
        <f t="shared" ca="1" si="1"/>
        <v>45677</v>
      </c>
      <c r="G52" t="str">
        <f>IF(A52="","",IFERROR(VLOOKUP(B52,Dados!Q:S,3,0),"Não"))</f>
        <v/>
      </c>
    </row>
    <row r="53" spans="2:9" x14ac:dyDescent="0.25">
      <c r="B53" t="str">
        <f t="shared" si="0"/>
        <v/>
      </c>
      <c r="D53" t="str">
        <f>IF(A53="","Bipar",IFERROR(IF(INDEX(Dados!$A:$Q,MATCH(Bipagem!B53,Dados!$Q:$Q,0),3)="ENCAMINHADA","Baixada","Ajustar"),"Ajustar"))</f>
        <v>Bipar</v>
      </c>
      <c r="E53" s="7">
        <f t="shared" ca="1" si="1"/>
        <v>45677</v>
      </c>
      <c r="G53" t="str">
        <f>IF(A53="","",IFERROR(VLOOKUP(B53,Dados!Q:S,3,0),"Não"))</f>
        <v/>
      </c>
    </row>
    <row r="54" spans="2:9" x14ac:dyDescent="0.25">
      <c r="B54" t="str">
        <f t="shared" si="0"/>
        <v/>
      </c>
      <c r="D54" t="str">
        <f>IF(A54="","Bipar",IFERROR(IF(INDEX(Dados!$A:$Q,MATCH(Bipagem!B54,Dados!$Q:$Q,0),3)="ENCAMINHADA","Baixada","Ajustar"),"Ajustar"))</f>
        <v>Bipar</v>
      </c>
      <c r="E54" s="7">
        <f t="shared" ca="1" si="1"/>
        <v>45677</v>
      </c>
      <c r="G54" t="str">
        <f>IF(A54="","",IFERROR(VLOOKUP(B54,Dados!Q:S,3,0),"Não"))</f>
        <v/>
      </c>
    </row>
    <row r="55" spans="2:9" x14ac:dyDescent="0.25">
      <c r="B55" t="str">
        <f t="shared" si="0"/>
        <v/>
      </c>
      <c r="D55" t="str">
        <f>IF(A55="","Bipar",IFERROR(IF(INDEX(Dados!$A:$Q,MATCH(Bipagem!B55,Dados!$Q:$Q,0),3)="ENCAMINHADA","Baixada","Ajustar"),"Ajustar"))</f>
        <v>Bipar</v>
      </c>
      <c r="E55" s="7">
        <f t="shared" ca="1" si="1"/>
        <v>45677</v>
      </c>
      <c r="G55" t="str">
        <f>IF(A55="","",IFERROR(VLOOKUP(B55,Dados!Q:S,3,0),"Não"))</f>
        <v/>
      </c>
    </row>
    <row r="56" spans="2:9" x14ac:dyDescent="0.25">
      <c r="B56" t="str">
        <f t="shared" si="0"/>
        <v/>
      </c>
      <c r="D56" t="str">
        <f>IF(A56="","Bipar",IFERROR(IF(INDEX(Dados!$A:$Q,MATCH(Bipagem!B56,Dados!$Q:$Q,0),3)="ENCAMINHADA","Baixada","Ajustar"),"Ajustar"))</f>
        <v>Bipar</v>
      </c>
      <c r="E56" s="7">
        <f t="shared" ca="1" si="1"/>
        <v>45677</v>
      </c>
      <c r="G56" t="str">
        <f>IF(A56="","",IFERROR(VLOOKUP(B56,Dados!Q:S,3,0),"Não"))</f>
        <v/>
      </c>
    </row>
    <row r="57" spans="2:9" x14ac:dyDescent="0.25">
      <c r="B57" t="str">
        <f t="shared" si="0"/>
        <v/>
      </c>
      <c r="D57" t="str">
        <f>IF(A57="","Bipar",IFERROR(IF(INDEX(Dados!$A:$Q,MATCH(Bipagem!B57,Dados!$Q:$Q,0),3)="ENCAMINHADA","Baixada","Ajustar"),"Ajustar"))</f>
        <v>Bipar</v>
      </c>
      <c r="E57" s="7">
        <f t="shared" ca="1" si="1"/>
        <v>45677</v>
      </c>
      <c r="G57" t="str">
        <f>IF(A57="","",IFERROR(VLOOKUP(B57,Dados!Q:S,3,0),"Não"))</f>
        <v/>
      </c>
    </row>
    <row r="58" spans="2:9" x14ac:dyDescent="0.25">
      <c r="B58" t="str">
        <f t="shared" si="0"/>
        <v/>
      </c>
      <c r="D58" t="str">
        <f>IF(A58="","Bipar",IFERROR(IF(INDEX(Dados!$A:$Q,MATCH(Bipagem!B58,Dados!$Q:$Q,0),3)="ENCAMINHADA","Baixada","Ajustar"),"Ajustar"))</f>
        <v>Bipar</v>
      </c>
      <c r="E58" s="7">
        <f t="shared" ca="1" si="1"/>
        <v>45677</v>
      </c>
      <c r="G58" t="str">
        <f>IF(A58="","",IFERROR(VLOOKUP(B58,Dados!Q:S,3,0),"Não"))</f>
        <v/>
      </c>
    </row>
    <row r="59" spans="2:9" x14ac:dyDescent="0.25">
      <c r="B59" t="str">
        <f t="shared" si="0"/>
        <v/>
      </c>
      <c r="D59" t="str">
        <f>IF(A59="","Bipar",IFERROR(IF(INDEX(Dados!$A:$Q,MATCH(Bipagem!B59,Dados!$Q:$Q,0),3)="ENCAMINHADA","Baixada","Ajustar"),"Ajustar"))</f>
        <v>Bipar</v>
      </c>
      <c r="E59" s="7">
        <f t="shared" ca="1" si="1"/>
        <v>45677</v>
      </c>
      <c r="G59" t="str">
        <f>IF(A59="","",IFERROR(VLOOKUP(B59,Dados!Q:S,3,0),"Não"))</f>
        <v/>
      </c>
    </row>
    <row r="60" spans="2:9" x14ac:dyDescent="0.25">
      <c r="B60" t="str">
        <f t="shared" si="0"/>
        <v/>
      </c>
      <c r="D60" t="str">
        <f>IF(A60="","Bipar",IFERROR(IF(INDEX(Dados!$A:$Q,MATCH(Bipagem!B60,Dados!$Q:$Q,0),3)="ENCAMINHADA","Baixada","Ajustar"),"Ajustar"))</f>
        <v>Bipar</v>
      </c>
      <c r="E60" s="7">
        <f t="shared" ca="1" si="1"/>
        <v>45677</v>
      </c>
      <c r="G60" t="str">
        <f>IF(A60="","",IFERROR(VLOOKUP(B60,Dados!Q:S,3,0),"Não"))</f>
        <v/>
      </c>
    </row>
    <row r="61" spans="2:9" x14ac:dyDescent="0.25">
      <c r="B61" t="str">
        <f t="shared" si="0"/>
        <v/>
      </c>
      <c r="D61" t="str">
        <f>IF(A61="","Bipar",IFERROR(IF(INDEX(Dados!$A:$Q,MATCH(Bipagem!B61,Dados!$Q:$Q,0),3)="ENCAMINHADA","Baixada","Ajustar"),"Ajustar"))</f>
        <v>Bipar</v>
      </c>
      <c r="E61" s="7">
        <f t="shared" ca="1" si="1"/>
        <v>45677</v>
      </c>
      <c r="G61" t="str">
        <f>IF(A61="","",IFERROR(VLOOKUP(B61,Dados!Q:S,3,0),"Não"))</f>
        <v/>
      </c>
    </row>
    <row r="62" spans="2:9" x14ac:dyDescent="0.25">
      <c r="B62" t="str">
        <f t="shared" si="0"/>
        <v/>
      </c>
      <c r="D62" t="str">
        <f>IF(A62="","Bipar",IFERROR(IF(INDEX(Dados!$A:$Q,MATCH(Bipagem!B62,Dados!$Q:$Q,0),3)="ENCAMINHADA","Baixada","Ajustar"),"Ajustar"))</f>
        <v>Bipar</v>
      </c>
      <c r="E62" s="7">
        <f t="shared" ca="1" si="1"/>
        <v>45677</v>
      </c>
      <c r="G62" t="str">
        <f>IF(A62="","",IFERROR(VLOOKUP(B62,Dados!Q:S,3,0),"Não"))</f>
        <v/>
      </c>
    </row>
    <row r="63" spans="2:9" x14ac:dyDescent="0.25">
      <c r="D63" t="str">
        <f>IF(A63="","Bipar",IFERROR(IF(INDEX(Dados!$A:$Q,MATCH(Bipagem!B63,Dados!$Q:$Q,0),3)="ENCAMINHADA","Baixada","Ajustar"),"Ajustar"))</f>
        <v>Bipar</v>
      </c>
      <c r="E63" s="7">
        <f t="shared" ca="1" si="1"/>
        <v>45677</v>
      </c>
      <c r="G63" t="str">
        <f>IF(A63="","",IFERROR(VLOOKUP(B63,Dados!Q:S,3,0),"Não"))</f>
        <v/>
      </c>
    </row>
    <row r="64" spans="2:9" x14ac:dyDescent="0.25">
      <c r="B64" t="str">
        <f t="shared" si="0"/>
        <v/>
      </c>
      <c r="D64" t="str">
        <f>IF(A64="","Bipar",IFERROR(IF(INDEX(Dados!$A:$Q,MATCH(Bipagem!B64,Dados!$Q:$Q,0),3)="ENCAMINHADA","Baixada","Ajustar"),"Ajustar"))</f>
        <v>Bipar</v>
      </c>
      <c r="E64" s="7">
        <f t="shared" ca="1" si="1"/>
        <v>45677</v>
      </c>
      <c r="G64" t="str">
        <f>IF(A64="","",IFERROR(VLOOKUP(B64,Dados!Q:S,3,0),"Não"))</f>
        <v/>
      </c>
      <c r="H64">
        <f>I1</f>
        <v>0</v>
      </c>
    </row>
    <row r="65" spans="2:7" x14ac:dyDescent="0.25">
      <c r="B65" t="str">
        <f t="shared" si="0"/>
        <v/>
      </c>
      <c r="D65" t="str">
        <f>IF(A65="","Bipar",IFERROR(IF(INDEX(Dados!$A:$Q,MATCH(Bipagem!B65,Dados!$Q:$Q,0),3)="ENCAMINHADA","Baixada","Ajustar"),"Ajustar"))</f>
        <v>Bipar</v>
      </c>
      <c r="E65" s="7">
        <f t="shared" ca="1" si="1"/>
        <v>45677</v>
      </c>
      <c r="G65" t="str">
        <f>IF(A65="","",IFERROR(VLOOKUP(B65,Dados!Q:S,3,0),"Não"))</f>
        <v/>
      </c>
    </row>
    <row r="66" spans="2:7" x14ac:dyDescent="0.25">
      <c r="B66" t="str">
        <f t="shared" si="0"/>
        <v/>
      </c>
      <c r="D66" t="str">
        <f>IF(A66="","Bipar",IFERROR(IF(INDEX(Dados!$A:$Q,MATCH(Bipagem!B66,Dados!$Q:$Q,0),3)="ENCAMINHADA","Baixada","Ajustar"),"Ajustar"))</f>
        <v>Bipar</v>
      </c>
      <c r="E66" s="7">
        <f t="shared" ca="1" si="1"/>
        <v>45677</v>
      </c>
      <c r="G66" t="str">
        <f>IF(A66="","",IFERROR(VLOOKUP(B66,Dados!Q:S,3,0),"Não"))</f>
        <v/>
      </c>
    </row>
    <row r="67" spans="2:7" x14ac:dyDescent="0.25">
      <c r="B67" t="str">
        <f t="shared" ref="B67:B101" si="3">RIGHT(A67,18)</f>
        <v/>
      </c>
      <c r="D67" t="str">
        <f>IF(A67="","Bipar",IFERROR(IF(INDEX(Dados!$A:$Q,MATCH(Bipagem!B67,Dados!$Q:$Q,0),3)="ENCAMINHADA","Baixada","Ajustar"),"Ajustar"))</f>
        <v>Bipar</v>
      </c>
      <c r="E67" s="7">
        <f t="shared" ref="E67:E130" ca="1" si="4">TODAY()</f>
        <v>45677</v>
      </c>
      <c r="G67" t="str">
        <f>IF(A67="","",IFERROR(VLOOKUP(B67,Dados!Q:S,3,0),"Não"))</f>
        <v/>
      </c>
    </row>
    <row r="68" spans="2:7" x14ac:dyDescent="0.25">
      <c r="B68" t="str">
        <f t="shared" si="3"/>
        <v/>
      </c>
      <c r="D68" t="str">
        <f>IF(A68="","Bipar",IFERROR(IF(INDEX(Dados!$A:$Q,MATCH(Bipagem!B68,Dados!$Q:$Q,0),3)="ENCAMINHADA","Baixada","Ajustar"),"Ajustar"))</f>
        <v>Bipar</v>
      </c>
      <c r="E68" s="7">
        <f t="shared" ca="1" si="4"/>
        <v>45677</v>
      </c>
      <c r="G68" t="str">
        <f>IF(A68="","",IFERROR(VLOOKUP(B68,Dados!Q:S,3,0),"Não"))</f>
        <v/>
      </c>
    </row>
    <row r="69" spans="2:7" x14ac:dyDescent="0.25">
      <c r="B69" t="str">
        <f t="shared" si="3"/>
        <v/>
      </c>
      <c r="D69" t="str">
        <f>IF(A69="","Bipar",IFERROR(IF(INDEX(Dados!$A:$Q,MATCH(Bipagem!B69,Dados!$Q:$Q,0),3)="ENCAMINHADA","Baixada","Ajustar"),"Ajustar"))</f>
        <v>Bipar</v>
      </c>
      <c r="E69" s="7">
        <f t="shared" ca="1" si="4"/>
        <v>45677</v>
      </c>
      <c r="G69" t="str">
        <f>IF(A69="","",IFERROR(VLOOKUP(B69,Dados!Q:S,3,0),"Não"))</f>
        <v/>
      </c>
    </row>
    <row r="70" spans="2:7" x14ac:dyDescent="0.25">
      <c r="B70" t="str">
        <f t="shared" si="3"/>
        <v/>
      </c>
      <c r="D70" t="str">
        <f>IF(A70="","Bipar",IFERROR(IF(INDEX(Dados!$A:$Q,MATCH(Bipagem!B70,Dados!$Q:$Q,0),3)="ENCAMINHADA","Baixada","Ajustar"),"Ajustar"))</f>
        <v>Bipar</v>
      </c>
      <c r="E70" s="7">
        <f t="shared" ca="1" si="4"/>
        <v>45677</v>
      </c>
      <c r="G70" t="str">
        <f>IF(A70="","",IFERROR(VLOOKUP(B70,Dados!Q:S,3,0),"Não"))</f>
        <v/>
      </c>
    </row>
    <row r="71" spans="2:7" x14ac:dyDescent="0.25">
      <c r="B71" t="str">
        <f t="shared" si="3"/>
        <v/>
      </c>
      <c r="D71" t="str">
        <f>IF(A71="","Bipar",IFERROR(IF(INDEX(Dados!$A:$Q,MATCH(Bipagem!B71,Dados!$Q:$Q,0),3)="ENCAMINHADA","Baixada","Ajustar"),"Ajustar"))</f>
        <v>Bipar</v>
      </c>
      <c r="E71" s="7">
        <f t="shared" ca="1" si="4"/>
        <v>45677</v>
      </c>
      <c r="G71" t="str">
        <f>IF(A71="","",IFERROR(VLOOKUP(B71,Dados!Q:S,3,0),"Não"))</f>
        <v/>
      </c>
    </row>
    <row r="72" spans="2:7" x14ac:dyDescent="0.25">
      <c r="B72" t="str">
        <f t="shared" si="3"/>
        <v/>
      </c>
      <c r="D72" t="str">
        <f>IF(A72="","Bipar",IFERROR(IF(INDEX(Dados!$A:$Q,MATCH(Bipagem!B72,Dados!$Q:$Q,0),3)="ENCAMINHADA","Baixada","Ajustar"),"Ajustar"))</f>
        <v>Bipar</v>
      </c>
      <c r="E72" s="7">
        <f t="shared" ca="1" si="4"/>
        <v>45677</v>
      </c>
      <c r="G72" t="str">
        <f>IF(A72="","",IFERROR(VLOOKUP(B72,Dados!Q:S,3,0),"Não"))</f>
        <v/>
      </c>
    </row>
    <row r="73" spans="2:7" x14ac:dyDescent="0.25">
      <c r="B73" t="str">
        <f t="shared" si="3"/>
        <v/>
      </c>
      <c r="D73" t="str">
        <f>IF(A73="","Bipar",IFERROR(IF(INDEX(Dados!$A:$Q,MATCH(Bipagem!B73,Dados!$Q:$Q,0),3)="ENCAMINHADA","Baixada","Ajustar"),"Ajustar"))</f>
        <v>Bipar</v>
      </c>
      <c r="E73" s="7">
        <f t="shared" ca="1" si="4"/>
        <v>45677</v>
      </c>
      <c r="G73" t="str">
        <f>IF(A73="","",IFERROR(VLOOKUP(B73,Dados!Q:S,3,0),"Não"))</f>
        <v/>
      </c>
    </row>
    <row r="74" spans="2:7" x14ac:dyDescent="0.25">
      <c r="B74" t="str">
        <f t="shared" si="3"/>
        <v/>
      </c>
      <c r="D74" t="str">
        <f>IF(A74="","Bipar",IFERROR(IF(INDEX(Dados!$A:$Q,MATCH(Bipagem!B74,Dados!$Q:$Q,0),3)="ENCAMINHADA","Baixada","Ajustar"),"Ajustar"))</f>
        <v>Bipar</v>
      </c>
      <c r="E74" s="7">
        <f t="shared" ca="1" si="4"/>
        <v>45677</v>
      </c>
      <c r="G74" t="str">
        <f>IF(A74="","",IFERROR(VLOOKUP(B74,Dados!Q:S,3,0),"Não"))</f>
        <v/>
      </c>
    </row>
    <row r="75" spans="2:7" x14ac:dyDescent="0.25">
      <c r="B75" t="str">
        <f t="shared" si="3"/>
        <v/>
      </c>
      <c r="D75" t="str">
        <f>IF(A75="","Bipar",IFERROR(IF(INDEX(Dados!$A:$Q,MATCH(Bipagem!B75,Dados!$Q:$Q,0),3)="ENCAMINHADA","Baixada","Ajustar"),"Ajustar"))</f>
        <v>Bipar</v>
      </c>
      <c r="E75" s="7">
        <f t="shared" ca="1" si="4"/>
        <v>45677</v>
      </c>
      <c r="G75" t="str">
        <f>IF(A75="","",IFERROR(VLOOKUP(B75,Dados!Q:S,3,0),"Não"))</f>
        <v/>
      </c>
    </row>
    <row r="76" spans="2:7" x14ac:dyDescent="0.25">
      <c r="B76" t="str">
        <f t="shared" si="3"/>
        <v/>
      </c>
      <c r="D76" t="str">
        <f>IF(A76="","Bipar",IFERROR(IF(INDEX(Dados!$A:$Q,MATCH(Bipagem!B76,Dados!$Q:$Q,0),3)="ENCAMINHADA","Baixada","Ajustar"),"Ajustar"))</f>
        <v>Bipar</v>
      </c>
      <c r="E76" s="7">
        <f t="shared" ca="1" si="4"/>
        <v>45677</v>
      </c>
      <c r="G76" t="str">
        <f>IF(A76="","",IFERROR(VLOOKUP(B76,Dados!Q:S,3,0),"Não"))</f>
        <v/>
      </c>
    </row>
    <row r="77" spans="2:7" x14ac:dyDescent="0.25">
      <c r="B77" t="str">
        <f t="shared" si="3"/>
        <v/>
      </c>
      <c r="D77" t="str">
        <f>IF(A77="","Bipar",IFERROR(IF(INDEX(Dados!$A:$Q,MATCH(Bipagem!B77,Dados!$Q:$Q,0),3)="ENCAMINHADA","Baixada","Ajustar"),"Ajustar"))</f>
        <v>Bipar</v>
      </c>
      <c r="E77" s="7">
        <f t="shared" ca="1" si="4"/>
        <v>45677</v>
      </c>
      <c r="G77" t="str">
        <f>IF(A77="","",IFERROR(VLOOKUP(B77,Dados!Q:S,3,0),"Não"))</f>
        <v/>
      </c>
    </row>
    <row r="78" spans="2:7" x14ac:dyDescent="0.25">
      <c r="B78" t="str">
        <f t="shared" si="3"/>
        <v/>
      </c>
      <c r="D78" t="str">
        <f>IF(A78="","Bipar",IFERROR(IF(INDEX(Dados!$A:$Q,MATCH(Bipagem!B78,Dados!$Q:$Q,0),3)="ENCAMINHADA","Baixada","Ajustar"),"Ajustar"))</f>
        <v>Bipar</v>
      </c>
      <c r="E78" s="7">
        <f t="shared" ca="1" si="4"/>
        <v>45677</v>
      </c>
      <c r="G78" t="str">
        <f>IF(A78="","",IFERROR(VLOOKUP(B78,Dados!Q:S,3,0),"Não"))</f>
        <v/>
      </c>
    </row>
    <row r="79" spans="2:7" x14ac:dyDescent="0.25">
      <c r="B79" t="str">
        <f t="shared" si="3"/>
        <v/>
      </c>
      <c r="D79" t="str">
        <f>IF(A79="","Bipar",IFERROR(IF(INDEX(Dados!$A:$Q,MATCH(Bipagem!B79,Dados!$Q:$Q,0),3)="ENCAMINHADA","Baixada","Ajustar"),"Ajustar"))</f>
        <v>Bipar</v>
      </c>
      <c r="E79" s="7">
        <f t="shared" ca="1" si="4"/>
        <v>45677</v>
      </c>
      <c r="G79" t="str">
        <f>IF(A79="","",IFERROR(VLOOKUP(B79,Dados!Q:S,3,0),"Não"))</f>
        <v/>
      </c>
    </row>
    <row r="80" spans="2:7" x14ac:dyDescent="0.25">
      <c r="B80" t="str">
        <f t="shared" si="3"/>
        <v/>
      </c>
      <c r="D80" t="str">
        <f>IF(A80="","Bipar",IFERROR(IF(INDEX(Dados!$A:$Q,MATCH(Bipagem!B80,Dados!$Q:$Q,0),3)="ENCAMINHADA","Baixada","Ajustar"),"Ajustar"))</f>
        <v>Bipar</v>
      </c>
      <c r="E80" s="7">
        <f t="shared" ca="1" si="4"/>
        <v>45677</v>
      </c>
      <c r="G80" t="str">
        <f>IF(A80="","",IFERROR(VLOOKUP(B80,Dados!Q:S,3,0),"Não"))</f>
        <v/>
      </c>
    </row>
    <row r="81" spans="2:8" x14ac:dyDescent="0.25">
      <c r="B81" t="str">
        <f t="shared" si="3"/>
        <v/>
      </c>
      <c r="D81" t="str">
        <f>IF(A81="","Bipar",IFERROR(IF(INDEX(Dados!$A:$Q,MATCH(Bipagem!B81,Dados!$Q:$Q,0),3)="ENCAMINHADA","Baixada","Ajustar"),"Ajustar"))</f>
        <v>Bipar</v>
      </c>
      <c r="E81" s="7">
        <f t="shared" ca="1" si="4"/>
        <v>45677</v>
      </c>
      <c r="G81" t="str">
        <f>IF(A81="","",IFERROR(VLOOKUP(B81,Dados!Q:S,3,0),"Não"))</f>
        <v/>
      </c>
    </row>
    <row r="82" spans="2:8" x14ac:dyDescent="0.25">
      <c r="B82" t="str">
        <f t="shared" si="3"/>
        <v/>
      </c>
      <c r="D82" t="str">
        <f>IF(A82="","Bipar",IFERROR(IF(INDEX(Dados!$A:$Q,MATCH(Bipagem!B82,Dados!$Q:$Q,0),3)="ENCAMINHADA","Baixada","Ajustar"),"Ajustar"))</f>
        <v>Bipar</v>
      </c>
      <c r="E82" s="7">
        <f t="shared" ca="1" si="4"/>
        <v>45677</v>
      </c>
      <c r="G82" t="str">
        <f>IF(A82="","",IFERROR(VLOOKUP(B82,Dados!Q:S,3,0),"Não"))</f>
        <v/>
      </c>
    </row>
    <row r="83" spans="2:8" x14ac:dyDescent="0.25">
      <c r="B83" t="str">
        <f t="shared" si="3"/>
        <v/>
      </c>
      <c r="D83" t="str">
        <f>IF(A83="","Bipar",IFERROR(IF(INDEX(Dados!$A:$Q,MATCH(Bipagem!B83,Dados!$Q:$Q,0),3)="ENCAMINHADA","Baixada","Ajustar"),"Ajustar"))</f>
        <v>Bipar</v>
      </c>
      <c r="E83" s="7">
        <f t="shared" ca="1" si="4"/>
        <v>45677</v>
      </c>
      <c r="G83" t="str">
        <f>IF(A83="","",IFERROR(VLOOKUP(B83,Dados!Q:S,3,0),"Não"))</f>
        <v/>
      </c>
    </row>
    <row r="84" spans="2:8" x14ac:dyDescent="0.25">
      <c r="B84" t="str">
        <f t="shared" si="3"/>
        <v/>
      </c>
      <c r="D84" t="str">
        <f>IF(A84="","Bipar",IFERROR(IF(INDEX(Dados!$A:$Q,MATCH(Bipagem!B84,Dados!$Q:$Q,0),3)="ENCAMINHADA","Baixada","Ajustar"),"Ajustar"))</f>
        <v>Bipar</v>
      </c>
      <c r="E84" s="7">
        <f t="shared" ca="1" si="4"/>
        <v>45677</v>
      </c>
      <c r="G84" t="str">
        <f>IF(A84="","",IFERROR(VLOOKUP(B84,Dados!Q:S,3,0),"Não"))</f>
        <v/>
      </c>
    </row>
    <row r="85" spans="2:8" x14ac:dyDescent="0.25">
      <c r="B85" t="str">
        <f t="shared" si="3"/>
        <v/>
      </c>
      <c r="D85" t="str">
        <f>IF(A85="","Bipar",IFERROR(IF(INDEX(Dados!$A:$Q,MATCH(Bipagem!B85,Dados!$Q:$Q,0),3)="ENCAMINHADA","Baixada","Ajustar"),"Ajustar"))</f>
        <v>Bipar</v>
      </c>
      <c r="E85" s="7">
        <f t="shared" ca="1" si="4"/>
        <v>45677</v>
      </c>
      <c r="G85" t="str">
        <f>IF(A85="","",IFERROR(VLOOKUP(B85,Dados!Q:S,3,0),"Não"))</f>
        <v/>
      </c>
    </row>
    <row r="86" spans="2:8" x14ac:dyDescent="0.25">
      <c r="B86" t="str">
        <f t="shared" si="3"/>
        <v/>
      </c>
      <c r="D86" t="str">
        <f>IF(A86="","Bipar",IFERROR(IF(INDEX(Dados!$A:$Q,MATCH(Bipagem!B86,Dados!$Q:$Q,0),3)="ENCAMINHADA","Baixada","Ajustar"),"Ajustar"))</f>
        <v>Bipar</v>
      </c>
      <c r="E86" s="7">
        <f t="shared" ca="1" si="4"/>
        <v>45677</v>
      </c>
      <c r="G86" t="str">
        <f>IF(A86="","",IFERROR(VLOOKUP(B86,Dados!Q:S,3,0),"Não"))</f>
        <v/>
      </c>
    </row>
    <row r="87" spans="2:8" x14ac:dyDescent="0.25">
      <c r="B87" t="str">
        <f t="shared" si="3"/>
        <v/>
      </c>
      <c r="D87" t="str">
        <f>IF(A87="","Bipar",IFERROR(IF(INDEX(Dados!$A:$Q,MATCH(Bipagem!B87,Dados!$Q:$Q,0),3)="ENCAMINHADA","Baixada","Ajustar"),"Ajustar"))</f>
        <v>Bipar</v>
      </c>
      <c r="E87" s="7">
        <f t="shared" ca="1" si="4"/>
        <v>45677</v>
      </c>
      <c r="G87" t="str">
        <f>IF(A87="","",IFERROR(VLOOKUP(B87,Dados!Q:S,3,0),"Não"))</f>
        <v/>
      </c>
    </row>
    <row r="88" spans="2:8" x14ac:dyDescent="0.25">
      <c r="B88" t="str">
        <f t="shared" si="3"/>
        <v/>
      </c>
      <c r="D88" t="str">
        <f>IF(A88="","Bipar",IFERROR(IF(INDEX(Dados!$A:$Q,MATCH(Bipagem!B88,Dados!$Q:$Q,0),3)="ENCAMINHADA","Baixada","Ajustar"),"Ajustar"))</f>
        <v>Bipar</v>
      </c>
      <c r="E88" s="7">
        <f t="shared" ca="1" si="4"/>
        <v>45677</v>
      </c>
      <c r="G88" t="str">
        <f>IF(A88="","",IFERROR(VLOOKUP(B88,Dados!Q:S,3,0),"Não"))</f>
        <v/>
      </c>
    </row>
    <row r="89" spans="2:8" x14ac:dyDescent="0.25">
      <c r="B89" t="str">
        <f t="shared" si="3"/>
        <v/>
      </c>
      <c r="D89" t="str">
        <f>IF(A89="","Bipar",IFERROR(IF(INDEX(Dados!$A:$Q,MATCH(Bipagem!B89,Dados!$Q:$Q,0),3)="ENCAMINHADA","Baixada","Ajustar"),"Ajustar"))</f>
        <v>Bipar</v>
      </c>
      <c r="E89" s="7">
        <f t="shared" ca="1" si="4"/>
        <v>45677</v>
      </c>
      <c r="G89" t="str">
        <f>IF(A89="","",IFERROR(VLOOKUP(B89,Dados!Q:S,3,0),"Não"))</f>
        <v/>
      </c>
    </row>
    <row r="90" spans="2:8" x14ac:dyDescent="0.25">
      <c r="B90" t="str">
        <f t="shared" si="3"/>
        <v/>
      </c>
      <c r="D90" t="str">
        <f>IF(A90="","Bipar",IFERROR(IF(INDEX(Dados!$A:$Q,MATCH(Bipagem!B90,Dados!$Q:$Q,0),3)="ENCAMINHADA","Baixada","Ajustar"),"Ajustar"))</f>
        <v>Bipar</v>
      </c>
      <c r="E90" s="7">
        <f t="shared" ca="1" si="4"/>
        <v>45677</v>
      </c>
      <c r="G90" t="str">
        <f>IF(A90="","",IFERROR(VLOOKUP(B90,Dados!Q:S,3,0),"Não"))</f>
        <v/>
      </c>
    </row>
    <row r="91" spans="2:8" x14ac:dyDescent="0.25">
      <c r="B91" t="str">
        <f t="shared" si="3"/>
        <v/>
      </c>
      <c r="D91" t="str">
        <f>IF(A91="","Bipar",IFERROR(IF(INDEX(Dados!$A:$Q,MATCH(Bipagem!B91,Dados!$Q:$Q,0),3)="ENCAMINHADA","Baixada","Ajustar"),"Ajustar"))</f>
        <v>Bipar</v>
      </c>
      <c r="E91" s="7">
        <f t="shared" ca="1" si="4"/>
        <v>45677</v>
      </c>
      <c r="G91" t="str">
        <f>IF(A91="","",IFERROR(VLOOKUP(B91,Dados!Q:S,3,0),"Não"))</f>
        <v/>
      </c>
    </row>
    <row r="92" spans="2:8" x14ac:dyDescent="0.25">
      <c r="B92" t="str">
        <f t="shared" si="3"/>
        <v/>
      </c>
      <c r="D92" t="str">
        <f>IF(A92="","Bipar",IFERROR(IF(INDEX(Dados!$A:$Q,MATCH(Bipagem!B92,Dados!$Q:$Q,0),3)="ENCAMINHADA","Baixada","Ajustar"),"Ajustar"))</f>
        <v>Bipar</v>
      </c>
      <c r="E92" s="7">
        <f t="shared" ca="1" si="4"/>
        <v>45677</v>
      </c>
      <c r="G92" t="str">
        <f>IF(A92="","",IFERROR(VLOOKUP(B92,Dados!Q:S,3,0),"Não"))</f>
        <v/>
      </c>
    </row>
    <row r="93" spans="2:8" x14ac:dyDescent="0.25">
      <c r="B93" t="str">
        <f t="shared" si="3"/>
        <v/>
      </c>
      <c r="D93" t="str">
        <f>IF(A93="","Bipar",IFERROR(IF(INDEX(Dados!$A:$Q,MATCH(Bipagem!B93,Dados!$Q:$Q,0),3)="ENCAMINHADA","Baixada","Ajustar"),"Ajustar"))</f>
        <v>Bipar</v>
      </c>
      <c r="E93" s="7">
        <f t="shared" ca="1" si="4"/>
        <v>45677</v>
      </c>
      <c r="G93" t="str">
        <f>IF(A93="","",IFERROR(VLOOKUP(B93,Dados!Q:S,3,0),"Não"))</f>
        <v/>
      </c>
    </row>
    <row r="94" spans="2:8" x14ac:dyDescent="0.25">
      <c r="D94" t="str">
        <f>IF(A94="","Bipar",IFERROR(IF(INDEX(Dados!$A:$Q,MATCH(Bipagem!B94,Dados!$Q:$Q,0),3)="ENCAMINHADA","Baixada","Ajustar"),"Ajustar"))</f>
        <v>Bipar</v>
      </c>
      <c r="E94" s="7">
        <f t="shared" ca="1" si="4"/>
        <v>45677</v>
      </c>
      <c r="G94" t="str">
        <f>IF(A94="","",IFERROR(VLOOKUP(B94,Dados!Q:S,3,0),"Não"))</f>
        <v/>
      </c>
    </row>
    <row r="95" spans="2:8" x14ac:dyDescent="0.25">
      <c r="B95" t="str">
        <f t="shared" si="3"/>
        <v/>
      </c>
      <c r="D95" t="str">
        <f>IF(A95="","Bipar",IFERROR(IF(INDEX(Dados!$A:$Q,MATCH(Bipagem!B95,Dados!$Q:$Q,0),3)="ENCAMINHADA","Baixada","Ajustar"),"Ajustar"))</f>
        <v>Bipar</v>
      </c>
      <c r="E95" s="7">
        <f t="shared" ca="1" si="4"/>
        <v>45677</v>
      </c>
      <c r="G95" t="str">
        <f>IF(A95="","",IFERROR(VLOOKUP(B95,Dados!Q:S,3,0),"Não"))</f>
        <v/>
      </c>
      <c r="H95">
        <f>I1</f>
        <v>0</v>
      </c>
    </row>
    <row r="96" spans="2:8" x14ac:dyDescent="0.25">
      <c r="B96" t="str">
        <f t="shared" si="3"/>
        <v/>
      </c>
      <c r="D96" t="str">
        <f>IF(A96="","Bipar",IFERROR(IF(INDEX(Dados!$A:$Q,MATCH(Bipagem!B96,Dados!$Q:$Q,0),3)="ENCAMINHADA","Baixada","Ajustar"),"Ajustar"))</f>
        <v>Bipar</v>
      </c>
      <c r="E96" s="7">
        <f t="shared" ca="1" si="4"/>
        <v>45677</v>
      </c>
      <c r="G96" t="str">
        <f>IF(A96="","",IFERROR(VLOOKUP(B96,Dados!Q:S,3,0),"Não"))</f>
        <v/>
      </c>
    </row>
    <row r="97" spans="2:7" x14ac:dyDescent="0.25">
      <c r="B97" t="str">
        <f t="shared" si="3"/>
        <v/>
      </c>
      <c r="D97" t="str">
        <f>IF(A97="","Bipar",IFERROR(IF(INDEX(Dados!$A:$Q,MATCH(Bipagem!B97,Dados!$Q:$Q,0),3)="ENCAMINHADA","Baixada","Ajustar"),"Ajustar"))</f>
        <v>Bipar</v>
      </c>
      <c r="E97" s="7">
        <f t="shared" ca="1" si="4"/>
        <v>45677</v>
      </c>
      <c r="G97" t="str">
        <f>IF(A97="","",IFERROR(VLOOKUP(B97,Dados!Q:S,3,0),"Não"))</f>
        <v/>
      </c>
    </row>
    <row r="98" spans="2:7" x14ac:dyDescent="0.25">
      <c r="B98" t="str">
        <f t="shared" si="3"/>
        <v/>
      </c>
      <c r="D98" t="str">
        <f>IF(A98="","Bipar",IFERROR(IF(INDEX(Dados!$A:$Q,MATCH(Bipagem!B98,Dados!$Q:$Q,0),3)="ENCAMINHADA","Baixada","Ajustar"),"Ajustar"))</f>
        <v>Bipar</v>
      </c>
      <c r="E98" s="7">
        <f t="shared" ca="1" si="4"/>
        <v>45677</v>
      </c>
      <c r="G98" t="str">
        <f>IF(A98="","",IFERROR(VLOOKUP(B98,Dados!Q:S,3,0),"Não"))</f>
        <v/>
      </c>
    </row>
    <row r="99" spans="2:7" x14ac:dyDescent="0.25">
      <c r="B99" t="str">
        <f t="shared" si="3"/>
        <v/>
      </c>
      <c r="D99" t="str">
        <f>IF(A99="","Bipar",IFERROR(IF(INDEX(Dados!$A:$Q,MATCH(Bipagem!B99,Dados!$Q:$Q,0),3)="ENCAMINHADA","Baixada","Ajustar"),"Ajustar"))</f>
        <v>Bipar</v>
      </c>
      <c r="E99" s="7">
        <f t="shared" ca="1" si="4"/>
        <v>45677</v>
      </c>
      <c r="G99" t="str">
        <f>IF(A99="","",IFERROR(VLOOKUP(B99,Dados!Q:S,3,0),"Não"))</f>
        <v/>
      </c>
    </row>
    <row r="100" spans="2:7" x14ac:dyDescent="0.25">
      <c r="B100" t="str">
        <f t="shared" si="3"/>
        <v/>
      </c>
      <c r="D100" t="str">
        <f>IF(A100="","Bipar",IFERROR(IF(INDEX(Dados!$A:$Q,MATCH(Bipagem!B100,Dados!$Q:$Q,0),3)="ENCAMINHADA","Baixada","Ajustar"),"Ajustar"))</f>
        <v>Bipar</v>
      </c>
      <c r="E100" s="7">
        <f t="shared" ca="1" si="4"/>
        <v>45677</v>
      </c>
      <c r="G100" t="str">
        <f>IF(A100="","",IFERROR(VLOOKUP(B100,Dados!Q:S,3,0),"Não"))</f>
        <v/>
      </c>
    </row>
    <row r="101" spans="2:7" x14ac:dyDescent="0.25">
      <c r="B101" t="str">
        <f t="shared" si="3"/>
        <v/>
      </c>
      <c r="D101" t="str">
        <f>IF(A101="","Bipar",IFERROR(IF(INDEX(Dados!$A:$Q,MATCH(Bipagem!B101,Dados!$Q:$Q,0),3)="ENCAMINHADA","Baixada","Ajustar"),"Ajustar"))</f>
        <v>Bipar</v>
      </c>
      <c r="E101" s="7">
        <f t="shared" ca="1" si="4"/>
        <v>45677</v>
      </c>
      <c r="G101" t="str">
        <f>IF(A101="","",IFERROR(VLOOKUP(B101,Dados!Q:S,3,0),"Não"))</f>
        <v/>
      </c>
    </row>
    <row r="102" spans="2:7" x14ac:dyDescent="0.25">
      <c r="B102" t="str">
        <f t="shared" ref="B102:B165" si="5">RIGHT(A102,18)</f>
        <v/>
      </c>
      <c r="D102" t="str">
        <f>IF(A102="","Bipar",IFERROR(IF(INDEX(Dados!$A:$Q,MATCH(Bipagem!B102,Dados!$Q:$Q,0),3)="ENCAMINHADA","Baixada","Ajustar"),"Ajustar"))</f>
        <v>Bipar</v>
      </c>
      <c r="E102" s="7">
        <f t="shared" ca="1" si="4"/>
        <v>45677</v>
      </c>
      <c r="G102" t="str">
        <f>IF(A102="","",IFERROR(VLOOKUP(B102,Dados!Q:S,3,0),"Não"))</f>
        <v/>
      </c>
    </row>
    <row r="103" spans="2:7" x14ac:dyDescent="0.25">
      <c r="B103" t="str">
        <f t="shared" si="5"/>
        <v/>
      </c>
      <c r="D103" t="str">
        <f>IF(A103="","Bipar",IFERROR(IF(INDEX(Dados!$A:$Q,MATCH(Bipagem!B103,Dados!$Q:$Q,0),3)="ENCAMINHADA","Baixada","Ajustar"),"Ajustar"))</f>
        <v>Bipar</v>
      </c>
      <c r="E103" s="7">
        <f t="shared" ca="1" si="4"/>
        <v>45677</v>
      </c>
      <c r="G103" t="str">
        <f>IF(A103="","",IFERROR(VLOOKUP(B103,Dados!Q:S,3,0),"Não"))</f>
        <v/>
      </c>
    </row>
    <row r="104" spans="2:7" x14ac:dyDescent="0.25">
      <c r="B104" t="str">
        <f t="shared" si="5"/>
        <v/>
      </c>
      <c r="D104" t="str">
        <f>IF(A104="","Bipar",IFERROR(IF(INDEX(Dados!$A:$Q,MATCH(Bipagem!B104,Dados!$Q:$Q,0),3)="ENCAMINHADA","Baixada","Ajustar"),"Ajustar"))</f>
        <v>Bipar</v>
      </c>
      <c r="E104" s="7">
        <f t="shared" ca="1" si="4"/>
        <v>45677</v>
      </c>
      <c r="G104" t="str">
        <f>IF(A104="","",IFERROR(VLOOKUP(B104,Dados!Q:S,3,0),"Não"))</f>
        <v/>
      </c>
    </row>
    <row r="105" spans="2:7" x14ac:dyDescent="0.25">
      <c r="B105" t="str">
        <f t="shared" si="5"/>
        <v/>
      </c>
      <c r="D105" t="str">
        <f>IF(A105="","Bipar",IFERROR(IF(INDEX(Dados!$A:$Q,MATCH(Bipagem!B105,Dados!$Q:$Q,0),3)="ENCAMINHADA","Baixada","Ajustar"),"Ajustar"))</f>
        <v>Bipar</v>
      </c>
      <c r="E105" s="7">
        <f t="shared" ca="1" si="4"/>
        <v>45677</v>
      </c>
      <c r="G105" t="str">
        <f>IF(A105="","",IFERROR(VLOOKUP(B105,Dados!Q:S,3,0),"Não"))</f>
        <v/>
      </c>
    </row>
    <row r="106" spans="2:7" x14ac:dyDescent="0.25">
      <c r="B106" t="str">
        <f t="shared" si="5"/>
        <v/>
      </c>
      <c r="D106" t="str">
        <f>IF(A106="","Bipar",IFERROR(IF(INDEX(Dados!$A:$Q,MATCH(Bipagem!B106,Dados!$Q:$Q,0),3)="ENCAMINHADA","Baixada","Ajustar"),"Ajustar"))</f>
        <v>Bipar</v>
      </c>
      <c r="E106" s="7">
        <f t="shared" ca="1" si="4"/>
        <v>45677</v>
      </c>
      <c r="G106" t="str">
        <f>IF(A106="","",IFERROR(VLOOKUP(B106,Dados!Q:S,3,0),"Não"))</f>
        <v/>
      </c>
    </row>
    <row r="107" spans="2:7" x14ac:dyDescent="0.25">
      <c r="B107" t="str">
        <f t="shared" si="5"/>
        <v/>
      </c>
      <c r="D107" t="str">
        <f>IF(A107="","Bipar",IFERROR(IF(INDEX(Dados!$A:$Q,MATCH(Bipagem!B107,Dados!$Q:$Q,0),3)="ENCAMINHADA","Baixada","Ajustar"),"Ajustar"))</f>
        <v>Bipar</v>
      </c>
      <c r="E107" s="7">
        <f t="shared" ca="1" si="4"/>
        <v>45677</v>
      </c>
      <c r="G107" t="str">
        <f>IF(A107="","",IFERROR(VLOOKUP(B107,Dados!Q:S,3,0),"Não"))</f>
        <v/>
      </c>
    </row>
    <row r="108" spans="2:7" x14ac:dyDescent="0.25">
      <c r="B108" t="str">
        <f t="shared" si="5"/>
        <v/>
      </c>
      <c r="D108" t="str">
        <f>IF(A108="","Bipar",IFERROR(IF(INDEX(Dados!$A:$Q,MATCH(Bipagem!B108,Dados!$Q:$Q,0),3)="ENCAMINHADA","Baixada","Ajustar"),"Ajustar"))</f>
        <v>Bipar</v>
      </c>
      <c r="E108" s="7">
        <f t="shared" ca="1" si="4"/>
        <v>45677</v>
      </c>
      <c r="G108" t="str">
        <f>IF(A108="","",IFERROR(VLOOKUP(B108,Dados!Q:S,3,0),"Não"))</f>
        <v/>
      </c>
    </row>
    <row r="109" spans="2:7" x14ac:dyDescent="0.25">
      <c r="B109" t="str">
        <f t="shared" si="5"/>
        <v/>
      </c>
      <c r="D109" t="str">
        <f>IF(A109="","Bipar",IFERROR(IF(INDEX(Dados!$A:$Q,MATCH(Bipagem!B109,Dados!$Q:$Q,0),3)="ENCAMINHADA","Baixada","Ajustar"),"Ajustar"))</f>
        <v>Bipar</v>
      </c>
      <c r="E109" s="7">
        <f t="shared" ca="1" si="4"/>
        <v>45677</v>
      </c>
      <c r="G109" t="str">
        <f>IF(A109="","",IFERROR(VLOOKUP(B109,Dados!Q:S,3,0),"Não"))</f>
        <v/>
      </c>
    </row>
    <row r="110" spans="2:7" x14ac:dyDescent="0.25">
      <c r="B110" t="str">
        <f t="shared" si="5"/>
        <v/>
      </c>
      <c r="D110" t="str">
        <f>IF(A110="","Bipar",IFERROR(IF(INDEX(Dados!$A:$Q,MATCH(Bipagem!B110,Dados!$Q:$Q,0),3)="ENCAMINHADA","Baixada","Ajustar"),"Ajustar"))</f>
        <v>Bipar</v>
      </c>
      <c r="E110" s="7">
        <f t="shared" ca="1" si="4"/>
        <v>45677</v>
      </c>
      <c r="G110" t="str">
        <f>IF(A110="","",IFERROR(VLOOKUP(B110,Dados!Q:S,3,0),"Não"))</f>
        <v/>
      </c>
    </row>
    <row r="111" spans="2:7" x14ac:dyDescent="0.25">
      <c r="B111" t="str">
        <f t="shared" si="5"/>
        <v/>
      </c>
      <c r="D111" t="str">
        <f>IF(A111="","Bipar",IFERROR(IF(INDEX(Dados!$A:$Q,MATCH(Bipagem!B111,Dados!$Q:$Q,0),3)="ENCAMINHADA","Baixada","Ajustar"),"Ajustar"))</f>
        <v>Bipar</v>
      </c>
      <c r="E111" s="7">
        <f t="shared" ca="1" si="4"/>
        <v>45677</v>
      </c>
      <c r="G111" t="str">
        <f>IF(A111="","",IFERROR(VLOOKUP(B111,Dados!Q:S,3,0),"Não"))</f>
        <v/>
      </c>
    </row>
    <row r="112" spans="2:7" x14ac:dyDescent="0.25">
      <c r="B112" t="str">
        <f t="shared" si="5"/>
        <v/>
      </c>
      <c r="D112" t="str">
        <f>IF(A112="","Bipar",IFERROR(IF(INDEX(Dados!$A:$Q,MATCH(Bipagem!B112,Dados!$Q:$Q,0),3)="ENCAMINHADA","Baixada","Ajustar"),"Ajustar"))</f>
        <v>Bipar</v>
      </c>
      <c r="E112" s="7">
        <f t="shared" ca="1" si="4"/>
        <v>45677</v>
      </c>
      <c r="G112" t="str">
        <f>IF(A112="","",IFERROR(VLOOKUP(B112,Dados!Q:S,3,0),"Não"))</f>
        <v/>
      </c>
    </row>
    <row r="113" spans="2:8" x14ac:dyDescent="0.25">
      <c r="B113" t="str">
        <f t="shared" si="5"/>
        <v/>
      </c>
      <c r="D113" t="str">
        <f>IF(A113="","Bipar",IFERROR(IF(INDEX(Dados!$A:$Q,MATCH(Bipagem!B113,Dados!$Q:$Q,0),3)="ENCAMINHADA","Baixada","Ajustar"),"Ajustar"))</f>
        <v>Bipar</v>
      </c>
      <c r="E113" s="7">
        <f t="shared" ca="1" si="4"/>
        <v>45677</v>
      </c>
      <c r="G113" t="str">
        <f>IF(A113="","",IFERROR(VLOOKUP(B113,Dados!Q:S,3,0),"Não"))</f>
        <v/>
      </c>
    </row>
    <row r="114" spans="2:8" x14ac:dyDescent="0.25">
      <c r="B114" t="str">
        <f t="shared" si="5"/>
        <v/>
      </c>
      <c r="D114" t="str">
        <f>IF(A114="","Bipar",IFERROR(IF(INDEX(Dados!$A:$Q,MATCH(Bipagem!B114,Dados!$Q:$Q,0),3)="ENCAMINHADA","Baixada","Ajustar"),"Ajustar"))</f>
        <v>Bipar</v>
      </c>
      <c r="E114" s="7">
        <f t="shared" ca="1" si="4"/>
        <v>45677</v>
      </c>
      <c r="G114" t="str">
        <f>IF(A114="","",IFERROR(VLOOKUP(B114,Dados!Q:S,3,0),"Não"))</f>
        <v/>
      </c>
    </row>
    <row r="115" spans="2:8" x14ac:dyDescent="0.25">
      <c r="B115" t="str">
        <f t="shared" si="5"/>
        <v/>
      </c>
      <c r="D115" t="str">
        <f>IF(A115="","Bipar",IFERROR(IF(INDEX(Dados!$A:$Q,MATCH(Bipagem!B115,Dados!$Q:$Q,0),3)="ENCAMINHADA","Baixada","Ajustar"),"Ajustar"))</f>
        <v>Bipar</v>
      </c>
      <c r="E115" s="7">
        <f t="shared" ca="1" si="4"/>
        <v>45677</v>
      </c>
      <c r="G115" t="str">
        <f>IF(A115="","",IFERROR(VLOOKUP(B115,Dados!Q:S,3,0),"Não"))</f>
        <v/>
      </c>
    </row>
    <row r="116" spans="2:8" x14ac:dyDescent="0.25">
      <c r="B116" t="str">
        <f t="shared" si="5"/>
        <v/>
      </c>
      <c r="D116" t="str">
        <f>IF(A116="","Bipar",IFERROR(IF(INDEX(Dados!$A:$Q,MATCH(Bipagem!B116,Dados!$Q:$Q,0),3)="ENCAMINHADA","Baixada","Ajustar"),"Ajustar"))</f>
        <v>Bipar</v>
      </c>
      <c r="E116" s="7">
        <f t="shared" ca="1" si="4"/>
        <v>45677</v>
      </c>
      <c r="G116" t="str">
        <f>IF(A116="","",IFERROR(VLOOKUP(B116,Dados!Q:S,3,0),"Não"))</f>
        <v/>
      </c>
    </row>
    <row r="117" spans="2:8" x14ac:dyDescent="0.25">
      <c r="B117" t="str">
        <f t="shared" si="5"/>
        <v/>
      </c>
      <c r="D117" t="str">
        <f>IF(A117="","Bipar",IFERROR(IF(INDEX(Dados!$A:$Q,MATCH(Bipagem!B117,Dados!$Q:$Q,0),3)="ENCAMINHADA","Baixada","Ajustar"),"Ajustar"))</f>
        <v>Bipar</v>
      </c>
      <c r="E117" s="7">
        <f t="shared" ca="1" si="4"/>
        <v>45677</v>
      </c>
      <c r="G117" t="str">
        <f>IF(A117="","",IFERROR(VLOOKUP(B117,Dados!Q:S,3,0),"Não"))</f>
        <v/>
      </c>
    </row>
    <row r="118" spans="2:8" x14ac:dyDescent="0.25">
      <c r="B118" t="str">
        <f t="shared" si="5"/>
        <v/>
      </c>
      <c r="D118" t="str">
        <f>IF(A118="","Bipar",IFERROR(IF(INDEX(Dados!$A:$Q,MATCH(Bipagem!B118,Dados!$Q:$Q,0),3)="ENCAMINHADA","Baixada","Ajustar"),"Ajustar"))</f>
        <v>Bipar</v>
      </c>
      <c r="E118" s="7">
        <f t="shared" ca="1" si="4"/>
        <v>45677</v>
      </c>
      <c r="G118" t="str">
        <f>IF(A118="","",IFERROR(VLOOKUP(B118,Dados!Q:S,3,0),"Não"))</f>
        <v/>
      </c>
    </row>
    <row r="119" spans="2:8" x14ac:dyDescent="0.25">
      <c r="B119" t="str">
        <f t="shared" si="5"/>
        <v/>
      </c>
      <c r="D119" t="str">
        <f>IF(A119="","Bipar",IFERROR(IF(INDEX(Dados!$A:$Q,MATCH(Bipagem!B119,Dados!$Q:$Q,0),3)="ENCAMINHADA","Baixada","Ajustar"),"Ajustar"))</f>
        <v>Bipar</v>
      </c>
      <c r="E119" s="7">
        <f t="shared" ca="1" si="4"/>
        <v>45677</v>
      </c>
      <c r="G119" t="str">
        <f>IF(A119="","",IFERROR(VLOOKUP(B119,Dados!Q:S,3,0),"Não"))</f>
        <v/>
      </c>
    </row>
    <row r="120" spans="2:8" x14ac:dyDescent="0.25">
      <c r="B120" t="str">
        <f t="shared" si="5"/>
        <v/>
      </c>
      <c r="D120" t="str">
        <f>IF(A120="","Bipar",IFERROR(IF(INDEX(Dados!$A:$Q,MATCH(Bipagem!B120,Dados!$Q:$Q,0),3)="ENCAMINHADA","Baixada","Ajustar"),"Ajustar"))</f>
        <v>Bipar</v>
      </c>
      <c r="E120" s="7">
        <f t="shared" ca="1" si="4"/>
        <v>45677</v>
      </c>
      <c r="G120" t="str">
        <f>IF(A120="","",IFERROR(VLOOKUP(B120,Dados!Q:S,3,0),"Não"))</f>
        <v/>
      </c>
    </row>
    <row r="121" spans="2:8" x14ac:dyDescent="0.25">
      <c r="B121" t="str">
        <f t="shared" si="5"/>
        <v/>
      </c>
      <c r="D121" t="str">
        <f>IF(A121="","Bipar",IFERROR(IF(INDEX(Dados!$A:$Q,MATCH(Bipagem!B121,Dados!$Q:$Q,0),3)="ENCAMINHADA","Baixada","Ajustar"),"Ajustar"))</f>
        <v>Bipar</v>
      </c>
      <c r="E121" s="7">
        <f t="shared" ca="1" si="4"/>
        <v>45677</v>
      </c>
      <c r="G121" t="str">
        <f>IF(A121="","",IFERROR(VLOOKUP(B121,Dados!Q:S,3,0),"Não"))</f>
        <v/>
      </c>
    </row>
    <row r="122" spans="2:8" x14ac:dyDescent="0.25">
      <c r="B122" t="str">
        <f t="shared" si="5"/>
        <v/>
      </c>
      <c r="D122" t="str">
        <f>IF(A122="","Bipar",IFERROR(IF(INDEX(Dados!$A:$Q,MATCH(Bipagem!B122,Dados!$Q:$Q,0),3)="ENCAMINHADA","Baixada","Ajustar"),"Ajustar"))</f>
        <v>Bipar</v>
      </c>
      <c r="E122" s="7">
        <f t="shared" ca="1" si="4"/>
        <v>45677</v>
      </c>
      <c r="G122" t="str">
        <f>IF(A122="","",IFERROR(VLOOKUP(B122,Dados!Q:S,3,0),"Não"))</f>
        <v/>
      </c>
    </row>
    <row r="123" spans="2:8" x14ac:dyDescent="0.25">
      <c r="B123" t="str">
        <f t="shared" si="5"/>
        <v/>
      </c>
      <c r="D123" t="str">
        <f>IF(A123="","Bipar",IFERROR(IF(INDEX(Dados!$A:$Q,MATCH(Bipagem!B123,Dados!$Q:$Q,0),3)="ENCAMINHADA","Baixada","Ajustar"),"Ajustar"))</f>
        <v>Bipar</v>
      </c>
      <c r="E123" s="7">
        <f t="shared" ca="1" si="4"/>
        <v>45677</v>
      </c>
      <c r="G123" t="str">
        <f>IF(A123="","",IFERROR(VLOOKUP(B123,Dados!Q:S,3,0),"Não"))</f>
        <v/>
      </c>
    </row>
    <row r="124" spans="2:8" x14ac:dyDescent="0.25">
      <c r="B124" t="str">
        <f t="shared" si="5"/>
        <v/>
      </c>
      <c r="D124" t="str">
        <f>IF(A124="","Bipar",IFERROR(IF(INDEX(Dados!$A:$Q,MATCH(Bipagem!B124,Dados!$Q:$Q,0),3)="ENCAMINHADA","Baixada","Ajustar"),"Ajustar"))</f>
        <v>Bipar</v>
      </c>
      <c r="E124" s="7">
        <f t="shared" ca="1" si="4"/>
        <v>45677</v>
      </c>
      <c r="G124" t="str">
        <f>IF(A124="","",IFERROR(VLOOKUP(B124,Dados!Q:S,3,0),"Não"))</f>
        <v/>
      </c>
    </row>
    <row r="125" spans="2:8" x14ac:dyDescent="0.25">
      <c r="D125" t="str">
        <f>IF(A125="","Bipar",IFERROR(IF(INDEX(Dados!$A:$Q,MATCH(Bipagem!B125,Dados!$Q:$Q,0),3)="ENCAMINHADA","Baixada","Ajustar"),"Ajustar"))</f>
        <v>Bipar</v>
      </c>
      <c r="E125" s="7">
        <f t="shared" ca="1" si="4"/>
        <v>45677</v>
      </c>
      <c r="G125" t="str">
        <f>IF(A125="","",IFERROR(VLOOKUP(B125,Dados!Q:S,3,0),"Não"))</f>
        <v/>
      </c>
    </row>
    <row r="126" spans="2:8" x14ac:dyDescent="0.25">
      <c r="B126" t="str">
        <f t="shared" si="5"/>
        <v/>
      </c>
      <c r="D126" t="str">
        <f>IF(A126="","Bipar",IFERROR(IF(INDEX(Dados!$A:$Q,MATCH(Bipagem!B126,Dados!$Q:$Q,0),3)="ENCAMINHADA","Baixada","Ajustar"),"Ajustar"))</f>
        <v>Bipar</v>
      </c>
      <c r="E126" s="7">
        <f t="shared" ca="1" si="4"/>
        <v>45677</v>
      </c>
      <c r="G126" t="str">
        <f>IF(A126="","",IFERROR(VLOOKUP(B126,Dados!Q:S,3,0),"Não"))</f>
        <v/>
      </c>
      <c r="H126">
        <f>I1</f>
        <v>0</v>
      </c>
    </row>
    <row r="127" spans="2:8" x14ac:dyDescent="0.25">
      <c r="B127" t="str">
        <f t="shared" si="5"/>
        <v/>
      </c>
      <c r="D127" t="str">
        <f>IF(A127="","Bipar",IFERROR(IF(INDEX(Dados!$A:$Q,MATCH(Bipagem!B127,Dados!$Q:$Q,0),3)="ENCAMINHADA","Baixada","Ajustar"),"Ajustar"))</f>
        <v>Bipar</v>
      </c>
      <c r="E127" s="7">
        <f t="shared" ca="1" si="4"/>
        <v>45677</v>
      </c>
      <c r="G127" t="str">
        <f>IF(A127="","",IFERROR(VLOOKUP(B127,Dados!Q:S,3,0),"Não"))</f>
        <v/>
      </c>
    </row>
    <row r="128" spans="2:8" x14ac:dyDescent="0.25">
      <c r="B128" t="str">
        <f t="shared" si="5"/>
        <v/>
      </c>
      <c r="D128" t="str">
        <f>IF(A128="","Bipar",IFERROR(IF(INDEX(Dados!$A:$Q,MATCH(Bipagem!B128,Dados!$Q:$Q,0),3)="ENCAMINHADA","Baixada","Ajustar"),"Ajustar"))</f>
        <v>Bipar</v>
      </c>
      <c r="E128" s="7">
        <f t="shared" ca="1" si="4"/>
        <v>45677</v>
      </c>
      <c r="G128" t="str">
        <f>IF(A128="","",IFERROR(VLOOKUP(B128,Dados!Q:S,3,0),"Não"))</f>
        <v/>
      </c>
    </row>
    <row r="129" spans="2:7" x14ac:dyDescent="0.25">
      <c r="B129" t="str">
        <f t="shared" si="5"/>
        <v/>
      </c>
      <c r="D129" t="str">
        <f>IF(A129="","Bipar",IFERROR(IF(INDEX(Dados!$A:$Q,MATCH(Bipagem!B129,Dados!$Q:$Q,0),3)="ENCAMINHADA","Baixada","Ajustar"),"Ajustar"))</f>
        <v>Bipar</v>
      </c>
      <c r="E129" s="7">
        <f t="shared" ca="1" si="4"/>
        <v>45677</v>
      </c>
      <c r="G129" t="str">
        <f>IF(A129="","",IFERROR(VLOOKUP(B129,Dados!Q:S,3,0),"Não"))</f>
        <v/>
      </c>
    </row>
    <row r="130" spans="2:7" x14ac:dyDescent="0.25">
      <c r="B130" t="str">
        <f t="shared" si="5"/>
        <v/>
      </c>
      <c r="D130" t="str">
        <f>IF(A130="","Bipar",IFERROR(IF(INDEX(Dados!$A:$Q,MATCH(Bipagem!B130,Dados!$Q:$Q,0),3)="ENCAMINHADA","Baixada","Ajustar"),"Ajustar"))</f>
        <v>Bipar</v>
      </c>
      <c r="E130" s="7">
        <f t="shared" ca="1" si="4"/>
        <v>45677</v>
      </c>
      <c r="G130" t="str">
        <f>IF(A130="","",IFERROR(VLOOKUP(B130,Dados!Q:S,3,0),"Não"))</f>
        <v/>
      </c>
    </row>
    <row r="131" spans="2:7" x14ac:dyDescent="0.25">
      <c r="B131" t="str">
        <f t="shared" si="5"/>
        <v/>
      </c>
      <c r="D131" t="str">
        <f>IF(A131="","Bipar",IFERROR(IF(INDEX(Dados!$A:$Q,MATCH(Bipagem!B131,Dados!$Q:$Q,0),3)="ENCAMINHADA","Baixada","Ajustar"),"Ajustar"))</f>
        <v>Bipar</v>
      </c>
      <c r="E131" s="7">
        <f t="shared" ref="E131:E194" ca="1" si="6">TODAY()</f>
        <v>45677</v>
      </c>
      <c r="G131" t="str">
        <f>IF(A131="","",IFERROR(VLOOKUP(B131,Dados!Q:S,3,0),"Não"))</f>
        <v/>
      </c>
    </row>
    <row r="132" spans="2:7" x14ac:dyDescent="0.25">
      <c r="B132" t="str">
        <f t="shared" si="5"/>
        <v/>
      </c>
      <c r="D132" t="str">
        <f>IF(A132="","Bipar",IFERROR(IF(INDEX(Dados!$A:$Q,MATCH(Bipagem!B132,Dados!$Q:$Q,0),3)="ENCAMINHADA","Baixada","Ajustar"),"Ajustar"))</f>
        <v>Bipar</v>
      </c>
      <c r="E132" s="7">
        <f t="shared" ca="1" si="6"/>
        <v>45677</v>
      </c>
      <c r="G132" t="str">
        <f>IF(A132="","",IFERROR(VLOOKUP(B132,Dados!Q:S,3,0),"Não"))</f>
        <v/>
      </c>
    </row>
    <row r="133" spans="2:7" x14ac:dyDescent="0.25">
      <c r="B133" t="str">
        <f t="shared" si="5"/>
        <v/>
      </c>
      <c r="D133" t="str">
        <f>IF(A133="","Bipar",IFERROR(IF(INDEX(Dados!$A:$Q,MATCH(Bipagem!B133,Dados!$Q:$Q,0),3)="ENCAMINHADA","Baixada","Ajustar"),"Ajustar"))</f>
        <v>Bipar</v>
      </c>
      <c r="E133" s="7">
        <f t="shared" ca="1" si="6"/>
        <v>45677</v>
      </c>
      <c r="G133" t="str">
        <f>IF(A133="","",IFERROR(VLOOKUP(B133,Dados!Q:S,3,0),"Não"))</f>
        <v/>
      </c>
    </row>
    <row r="134" spans="2:7" x14ac:dyDescent="0.25">
      <c r="B134" t="str">
        <f t="shared" si="5"/>
        <v/>
      </c>
      <c r="D134" t="str">
        <f>IF(A134="","Bipar",IFERROR(IF(INDEX(Dados!$A:$Q,MATCH(Bipagem!B134,Dados!$Q:$Q,0),3)="ENCAMINHADA","Baixada","Ajustar"),"Ajustar"))</f>
        <v>Bipar</v>
      </c>
      <c r="E134" s="7">
        <f t="shared" ca="1" si="6"/>
        <v>45677</v>
      </c>
      <c r="G134" t="str">
        <f>IF(A134="","",IFERROR(VLOOKUP(B134,Dados!Q:S,3,0),"Não"))</f>
        <v/>
      </c>
    </row>
    <row r="135" spans="2:7" x14ac:dyDescent="0.25">
      <c r="B135" t="str">
        <f t="shared" si="5"/>
        <v/>
      </c>
      <c r="D135" t="str">
        <f>IF(A135="","Bipar",IFERROR(IF(INDEX(Dados!$A:$Q,MATCH(Bipagem!B135,Dados!$Q:$Q,0),3)="ENCAMINHADA","Baixada","Ajustar"),"Ajustar"))</f>
        <v>Bipar</v>
      </c>
      <c r="E135" s="7">
        <f t="shared" ca="1" si="6"/>
        <v>45677</v>
      </c>
      <c r="G135" t="str">
        <f>IF(A135="","",IFERROR(VLOOKUP(B135,Dados!Q:S,3,0),"Não"))</f>
        <v/>
      </c>
    </row>
    <row r="136" spans="2:7" x14ac:dyDescent="0.25">
      <c r="B136" t="str">
        <f t="shared" si="5"/>
        <v/>
      </c>
      <c r="D136" t="str">
        <f>IF(A136="","Bipar",IFERROR(IF(INDEX(Dados!$A:$Q,MATCH(Bipagem!B136,Dados!$Q:$Q,0),3)="ENCAMINHADA","Baixada","Ajustar"),"Ajustar"))</f>
        <v>Bipar</v>
      </c>
      <c r="E136" s="7">
        <f t="shared" ca="1" si="6"/>
        <v>45677</v>
      </c>
      <c r="G136" t="str">
        <f>IF(A136="","",IFERROR(VLOOKUP(B136,Dados!Q:S,3,0),"Não"))</f>
        <v/>
      </c>
    </row>
    <row r="137" spans="2:7" x14ac:dyDescent="0.25">
      <c r="B137" t="str">
        <f t="shared" si="5"/>
        <v/>
      </c>
      <c r="D137" t="str">
        <f>IF(A137="","Bipar",IFERROR(IF(INDEX(Dados!$A:$Q,MATCH(Bipagem!B137,Dados!$Q:$Q,0),3)="ENCAMINHADA","Baixada","Ajustar"),"Ajustar"))</f>
        <v>Bipar</v>
      </c>
      <c r="E137" s="7">
        <f t="shared" ca="1" si="6"/>
        <v>45677</v>
      </c>
      <c r="G137" t="str">
        <f>IF(A137="","",IFERROR(VLOOKUP(B137,Dados!Q:S,3,0),"Não"))</f>
        <v/>
      </c>
    </row>
    <row r="138" spans="2:7" x14ac:dyDescent="0.25">
      <c r="B138" t="str">
        <f t="shared" si="5"/>
        <v/>
      </c>
      <c r="D138" t="str">
        <f>IF(A138="","Bipar",IFERROR(IF(INDEX(Dados!$A:$Q,MATCH(Bipagem!B138,Dados!$Q:$Q,0),3)="ENCAMINHADA","Baixada","Ajustar"),"Ajustar"))</f>
        <v>Bipar</v>
      </c>
      <c r="E138" s="7">
        <f t="shared" ca="1" si="6"/>
        <v>45677</v>
      </c>
      <c r="G138" t="str">
        <f>IF(A138="","",IFERROR(VLOOKUP(B138,Dados!Q:S,3,0),"Não"))</f>
        <v/>
      </c>
    </row>
    <row r="139" spans="2:7" x14ac:dyDescent="0.25">
      <c r="B139" t="str">
        <f t="shared" si="5"/>
        <v/>
      </c>
      <c r="D139" t="str">
        <f>IF(A139="","Bipar",IFERROR(IF(INDEX(Dados!$A:$Q,MATCH(Bipagem!B139,Dados!$Q:$Q,0),3)="ENCAMINHADA","Baixada","Ajustar"),"Ajustar"))</f>
        <v>Bipar</v>
      </c>
      <c r="E139" s="7">
        <f t="shared" ca="1" si="6"/>
        <v>45677</v>
      </c>
      <c r="G139" t="str">
        <f>IF(A139="","",IFERROR(VLOOKUP(B139,Dados!Q:S,3,0),"Não"))</f>
        <v/>
      </c>
    </row>
    <row r="140" spans="2:7" x14ac:dyDescent="0.25">
      <c r="B140" t="str">
        <f t="shared" si="5"/>
        <v/>
      </c>
      <c r="D140" t="str">
        <f>IF(A140="","Bipar",IFERROR(IF(INDEX(Dados!$A:$Q,MATCH(Bipagem!B140,Dados!$Q:$Q,0),3)="ENCAMINHADA","Baixada","Ajustar"),"Ajustar"))</f>
        <v>Bipar</v>
      </c>
      <c r="E140" s="7">
        <f t="shared" ca="1" si="6"/>
        <v>45677</v>
      </c>
      <c r="G140" t="str">
        <f>IF(A140="","",IFERROR(VLOOKUP(B140,Dados!Q:S,3,0),"Não"))</f>
        <v/>
      </c>
    </row>
    <row r="141" spans="2:7" x14ac:dyDescent="0.25">
      <c r="B141" t="str">
        <f t="shared" si="5"/>
        <v/>
      </c>
      <c r="D141" t="str">
        <f>IF(A141="","Bipar",IFERROR(IF(INDEX(Dados!$A:$Q,MATCH(Bipagem!B141,Dados!$Q:$Q,0),3)="ENCAMINHADA","Baixada","Ajustar"),"Ajustar"))</f>
        <v>Bipar</v>
      </c>
      <c r="E141" s="7">
        <f t="shared" ca="1" si="6"/>
        <v>45677</v>
      </c>
      <c r="G141" t="str">
        <f>IF(A141="","",IFERROR(VLOOKUP(B141,Dados!Q:S,3,0),"Não"))</f>
        <v/>
      </c>
    </row>
    <row r="142" spans="2:7" x14ac:dyDescent="0.25">
      <c r="B142" t="str">
        <f t="shared" si="5"/>
        <v/>
      </c>
      <c r="D142" t="str">
        <f>IF(A142="","Bipar",IFERROR(IF(INDEX(Dados!$A:$Q,MATCH(Bipagem!B142,Dados!$Q:$Q,0),3)="ENCAMINHADA","Baixada","Ajustar"),"Ajustar"))</f>
        <v>Bipar</v>
      </c>
      <c r="E142" s="7">
        <f t="shared" ca="1" si="6"/>
        <v>45677</v>
      </c>
      <c r="G142" t="str">
        <f>IF(A142="","",IFERROR(VLOOKUP(B142,Dados!Q:S,3,0),"Não"))</f>
        <v/>
      </c>
    </row>
    <row r="143" spans="2:7" x14ac:dyDescent="0.25">
      <c r="B143" t="str">
        <f t="shared" si="5"/>
        <v/>
      </c>
      <c r="D143" t="str">
        <f>IF(A143="","Bipar",IFERROR(IF(INDEX(Dados!$A:$Q,MATCH(Bipagem!B143,Dados!$Q:$Q,0),3)="ENCAMINHADA","Baixada","Ajustar"),"Ajustar"))</f>
        <v>Bipar</v>
      </c>
      <c r="E143" s="7">
        <f t="shared" ca="1" si="6"/>
        <v>45677</v>
      </c>
      <c r="G143" t="str">
        <f>IF(A143="","",IFERROR(VLOOKUP(B143,Dados!Q:S,3,0),"Não"))</f>
        <v/>
      </c>
    </row>
    <row r="144" spans="2:7" x14ac:dyDescent="0.25">
      <c r="B144" t="str">
        <f t="shared" si="5"/>
        <v/>
      </c>
      <c r="D144" t="str">
        <f>IF(A144="","Bipar",IFERROR(IF(INDEX(Dados!$A:$Q,MATCH(Bipagem!B144,Dados!$Q:$Q,0),3)="ENCAMINHADA","Baixada","Ajustar"),"Ajustar"))</f>
        <v>Bipar</v>
      </c>
      <c r="E144" s="7">
        <f t="shared" ca="1" si="6"/>
        <v>45677</v>
      </c>
      <c r="G144" t="str">
        <f>IF(A144="","",IFERROR(VLOOKUP(B144,Dados!Q:S,3,0),"Não"))</f>
        <v/>
      </c>
    </row>
    <row r="145" spans="2:8" x14ac:dyDescent="0.25">
      <c r="B145" t="str">
        <f t="shared" si="5"/>
        <v/>
      </c>
      <c r="D145" t="str">
        <f>IF(A145="","Bipar",IFERROR(IF(INDEX(Dados!$A:$Q,MATCH(Bipagem!B145,Dados!$Q:$Q,0),3)="ENCAMINHADA","Baixada","Ajustar"),"Ajustar"))</f>
        <v>Bipar</v>
      </c>
      <c r="E145" s="7">
        <f t="shared" ca="1" si="6"/>
        <v>45677</v>
      </c>
      <c r="G145" t="str">
        <f>IF(A145="","",IFERROR(VLOOKUP(B145,Dados!Q:S,3,0),"Não"))</f>
        <v/>
      </c>
    </row>
    <row r="146" spans="2:8" x14ac:dyDescent="0.25">
      <c r="B146" t="str">
        <f t="shared" si="5"/>
        <v/>
      </c>
      <c r="D146" t="str">
        <f>IF(A146="","Bipar",IFERROR(IF(INDEX(Dados!$A:$Q,MATCH(Bipagem!B146,Dados!$Q:$Q,0),3)="ENCAMINHADA","Baixada","Ajustar"),"Ajustar"))</f>
        <v>Bipar</v>
      </c>
      <c r="E146" s="7">
        <f t="shared" ca="1" si="6"/>
        <v>45677</v>
      </c>
      <c r="G146" t="str">
        <f>IF(A146="","",IFERROR(VLOOKUP(B146,Dados!Q:S,3,0),"Não"))</f>
        <v/>
      </c>
    </row>
    <row r="147" spans="2:8" x14ac:dyDescent="0.25">
      <c r="B147" t="str">
        <f t="shared" si="5"/>
        <v/>
      </c>
      <c r="D147" t="str">
        <f>IF(A147="","Bipar",IFERROR(IF(INDEX(Dados!$A:$Q,MATCH(Bipagem!B147,Dados!$Q:$Q,0),3)="ENCAMINHADA","Baixada","Ajustar"),"Ajustar"))</f>
        <v>Bipar</v>
      </c>
      <c r="E147" s="7">
        <f t="shared" ca="1" si="6"/>
        <v>45677</v>
      </c>
      <c r="G147" t="str">
        <f>IF(A147="","",IFERROR(VLOOKUP(B147,Dados!Q:S,3,0),"Não"))</f>
        <v/>
      </c>
    </row>
    <row r="148" spans="2:8" x14ac:dyDescent="0.25">
      <c r="B148" t="str">
        <f t="shared" si="5"/>
        <v/>
      </c>
      <c r="D148" t="str">
        <f>IF(A148="","Bipar",IFERROR(IF(INDEX(Dados!$A:$Q,MATCH(Bipagem!B148,Dados!$Q:$Q,0),3)="ENCAMINHADA","Baixada","Ajustar"),"Ajustar"))</f>
        <v>Bipar</v>
      </c>
      <c r="E148" s="7">
        <f t="shared" ca="1" si="6"/>
        <v>45677</v>
      </c>
      <c r="G148" t="str">
        <f>IF(A148="","",IFERROR(VLOOKUP(B148,Dados!Q:S,3,0),"Não"))</f>
        <v/>
      </c>
    </row>
    <row r="149" spans="2:8" x14ac:dyDescent="0.25">
      <c r="B149" t="str">
        <f t="shared" si="5"/>
        <v/>
      </c>
      <c r="D149" t="str">
        <f>IF(A149="","Bipar",IFERROR(IF(INDEX(Dados!$A:$Q,MATCH(Bipagem!B149,Dados!$Q:$Q,0),3)="ENCAMINHADA","Baixada","Ajustar"),"Ajustar"))</f>
        <v>Bipar</v>
      </c>
      <c r="E149" s="7">
        <f t="shared" ca="1" si="6"/>
        <v>45677</v>
      </c>
      <c r="G149" t="str">
        <f>IF(A149="","",IFERROR(VLOOKUP(B149,Dados!Q:S,3,0),"Não"))</f>
        <v/>
      </c>
    </row>
    <row r="150" spans="2:8" x14ac:dyDescent="0.25">
      <c r="B150" t="str">
        <f t="shared" si="5"/>
        <v/>
      </c>
      <c r="D150" t="str">
        <f>IF(A150="","Bipar",IFERROR(IF(INDEX(Dados!$A:$Q,MATCH(Bipagem!B150,Dados!$Q:$Q,0),3)="ENCAMINHADA","Baixada","Ajustar"),"Ajustar"))</f>
        <v>Bipar</v>
      </c>
      <c r="E150" s="7">
        <f t="shared" ca="1" si="6"/>
        <v>45677</v>
      </c>
      <c r="G150" t="str">
        <f>IF(A150="","",IFERROR(VLOOKUP(B150,Dados!Q:S,3,0),"Não"))</f>
        <v/>
      </c>
    </row>
    <row r="151" spans="2:8" x14ac:dyDescent="0.25">
      <c r="B151" t="str">
        <f t="shared" si="5"/>
        <v/>
      </c>
      <c r="D151" t="str">
        <f>IF(A151="","Bipar",IFERROR(IF(INDEX(Dados!$A:$Q,MATCH(Bipagem!B151,Dados!$Q:$Q,0),3)="ENCAMINHADA","Baixada","Ajustar"),"Ajustar"))</f>
        <v>Bipar</v>
      </c>
      <c r="E151" s="7">
        <f t="shared" ca="1" si="6"/>
        <v>45677</v>
      </c>
      <c r="G151" t="str">
        <f>IF(A151="","",IFERROR(VLOOKUP(B151,Dados!Q:S,3,0),"Não"))</f>
        <v/>
      </c>
    </row>
    <row r="152" spans="2:8" x14ac:dyDescent="0.25">
      <c r="B152" t="str">
        <f t="shared" si="5"/>
        <v/>
      </c>
      <c r="D152" t="str">
        <f>IF(A152="","Bipar",IFERROR(IF(INDEX(Dados!$A:$Q,MATCH(Bipagem!B152,Dados!$Q:$Q,0),3)="ENCAMINHADA","Baixada","Ajustar"),"Ajustar"))</f>
        <v>Bipar</v>
      </c>
      <c r="E152" s="7">
        <f t="shared" ca="1" si="6"/>
        <v>45677</v>
      </c>
      <c r="G152" t="str">
        <f>IF(A152="","",IFERROR(VLOOKUP(B152,Dados!Q:S,3,0),"Não"))</f>
        <v/>
      </c>
    </row>
    <row r="153" spans="2:8" x14ac:dyDescent="0.25">
      <c r="B153" t="str">
        <f t="shared" si="5"/>
        <v/>
      </c>
      <c r="D153" t="str">
        <f>IF(A153="","Bipar",IFERROR(IF(INDEX(Dados!$A:$Q,MATCH(Bipagem!B153,Dados!$Q:$Q,0),3)="ENCAMINHADA","Baixada","Ajustar"),"Ajustar"))</f>
        <v>Bipar</v>
      </c>
      <c r="E153" s="7">
        <f t="shared" ca="1" si="6"/>
        <v>45677</v>
      </c>
      <c r="G153" t="str">
        <f>IF(A153="","",IFERROR(VLOOKUP(B153,Dados!Q:S,3,0),"Não"))</f>
        <v/>
      </c>
    </row>
    <row r="154" spans="2:8" x14ac:dyDescent="0.25">
      <c r="B154" t="str">
        <f t="shared" si="5"/>
        <v/>
      </c>
      <c r="D154" t="str">
        <f>IF(A154="","Bipar",IFERROR(IF(INDEX(Dados!$A:$Q,MATCH(Bipagem!B154,Dados!$Q:$Q,0),3)="ENCAMINHADA","Baixada","Ajustar"),"Ajustar"))</f>
        <v>Bipar</v>
      </c>
      <c r="E154" s="7">
        <f t="shared" ca="1" si="6"/>
        <v>45677</v>
      </c>
      <c r="G154" t="str">
        <f>IF(A154="","",IFERROR(VLOOKUP(B154,Dados!Q:S,3,0),"Não"))</f>
        <v/>
      </c>
    </row>
    <row r="155" spans="2:8" x14ac:dyDescent="0.25">
      <c r="B155" t="str">
        <f t="shared" si="5"/>
        <v/>
      </c>
      <c r="D155" t="str">
        <f>IF(A155="","Bipar",IFERROR(IF(INDEX(Dados!$A:$Q,MATCH(Bipagem!B155,Dados!$Q:$Q,0),3)="ENCAMINHADA","Baixada","Ajustar"),"Ajustar"))</f>
        <v>Bipar</v>
      </c>
      <c r="E155" s="7">
        <f t="shared" ca="1" si="6"/>
        <v>45677</v>
      </c>
      <c r="G155" t="str">
        <f>IF(A155="","",IFERROR(VLOOKUP(B155,Dados!Q:S,3,0),"Não"))</f>
        <v/>
      </c>
    </row>
    <row r="156" spans="2:8" x14ac:dyDescent="0.25">
      <c r="D156" t="str">
        <f>IF(A156="","Bipar",IFERROR(IF(INDEX(Dados!$A:$Q,MATCH(Bipagem!B156,Dados!$Q:$Q,0),3)="ENCAMINHADA","Baixada","Ajustar"),"Ajustar"))</f>
        <v>Bipar</v>
      </c>
      <c r="E156" s="7">
        <f t="shared" ca="1" si="6"/>
        <v>45677</v>
      </c>
      <c r="G156" t="str">
        <f>IF(A156="","",IFERROR(VLOOKUP(B156,Dados!Q:S,3,0),"Não"))</f>
        <v/>
      </c>
    </row>
    <row r="157" spans="2:8" x14ac:dyDescent="0.25">
      <c r="B157" t="str">
        <f t="shared" si="5"/>
        <v/>
      </c>
      <c r="D157" t="str">
        <f>IF(A157="","Bipar",IFERROR(IF(INDEX(Dados!$A:$Q,MATCH(Bipagem!B157,Dados!$Q:$Q,0),3)="ENCAMINHADA","Baixada","Ajustar"),"Ajustar"))</f>
        <v>Bipar</v>
      </c>
      <c r="E157" s="7">
        <f t="shared" ca="1" si="6"/>
        <v>45677</v>
      </c>
      <c r="G157" t="str">
        <f>IF(A157="","",IFERROR(VLOOKUP(B157,Dados!Q:S,3,0),"Não"))</f>
        <v/>
      </c>
      <c r="H157">
        <f>I1</f>
        <v>0</v>
      </c>
    </row>
    <row r="158" spans="2:8" x14ac:dyDescent="0.25">
      <c r="B158" t="str">
        <f t="shared" si="5"/>
        <v/>
      </c>
      <c r="D158" t="str">
        <f>IF(A158="","Bipar",IFERROR(IF(INDEX(Dados!$A:$Q,MATCH(Bipagem!B158,Dados!$Q:$Q,0),3)="ENCAMINHADA","Baixada","Ajustar"),"Ajustar"))</f>
        <v>Bipar</v>
      </c>
      <c r="E158" s="7">
        <f t="shared" ca="1" si="6"/>
        <v>45677</v>
      </c>
      <c r="G158" t="str">
        <f>IF(A158="","",IFERROR(VLOOKUP(B158,Dados!Q:S,3,0),"Não"))</f>
        <v/>
      </c>
    </row>
    <row r="159" spans="2:8" x14ac:dyDescent="0.25">
      <c r="B159" t="str">
        <f t="shared" si="5"/>
        <v/>
      </c>
      <c r="D159" t="str">
        <f>IF(A159="","Bipar",IFERROR(IF(INDEX(Dados!$A:$Q,MATCH(Bipagem!B159,Dados!$Q:$Q,0),3)="ENCAMINHADA","Baixada","Ajustar"),"Ajustar"))</f>
        <v>Bipar</v>
      </c>
      <c r="E159" s="7">
        <f t="shared" ca="1" si="6"/>
        <v>45677</v>
      </c>
      <c r="G159" t="str">
        <f>IF(A159="","",IFERROR(VLOOKUP(B159,Dados!Q:S,3,0),"Não"))</f>
        <v/>
      </c>
    </row>
    <row r="160" spans="2:8" x14ac:dyDescent="0.25">
      <c r="B160" t="str">
        <f t="shared" si="5"/>
        <v/>
      </c>
      <c r="D160" t="str">
        <f>IF(A160="","Bipar",IFERROR(IF(INDEX(Dados!$A:$Q,MATCH(Bipagem!B160,Dados!$Q:$Q,0),3)="ENCAMINHADA","Baixada","Ajustar"),"Ajustar"))</f>
        <v>Bipar</v>
      </c>
      <c r="E160" s="7">
        <f t="shared" ca="1" si="6"/>
        <v>45677</v>
      </c>
      <c r="G160" t="str">
        <f>IF(A160="","",IFERROR(VLOOKUP(B160,Dados!Q:S,3,0),"Não"))</f>
        <v/>
      </c>
    </row>
    <row r="161" spans="2:7" x14ac:dyDescent="0.25">
      <c r="B161" t="str">
        <f t="shared" si="5"/>
        <v/>
      </c>
      <c r="D161" t="str">
        <f>IF(A161="","Bipar",IFERROR(IF(INDEX(Dados!$A:$Q,MATCH(Bipagem!B161,Dados!$Q:$Q,0),3)="ENCAMINHADA","Baixada","Ajustar"),"Ajustar"))</f>
        <v>Bipar</v>
      </c>
      <c r="E161" s="7">
        <f t="shared" ca="1" si="6"/>
        <v>45677</v>
      </c>
      <c r="G161" t="str">
        <f>IF(A161="","",IFERROR(VLOOKUP(B161,Dados!Q:S,3,0),"Não"))</f>
        <v/>
      </c>
    </row>
    <row r="162" spans="2:7" x14ac:dyDescent="0.25">
      <c r="B162" t="str">
        <f t="shared" si="5"/>
        <v/>
      </c>
      <c r="D162" t="str">
        <f>IF(A162="","Bipar",IFERROR(IF(INDEX(Dados!$A:$Q,MATCH(Bipagem!B162,Dados!$Q:$Q,0),3)="ENCAMINHADA","Baixada","Ajustar"),"Ajustar"))</f>
        <v>Bipar</v>
      </c>
      <c r="E162" s="7">
        <f t="shared" ca="1" si="6"/>
        <v>45677</v>
      </c>
      <c r="G162" t="str">
        <f>IF(A162="","",IFERROR(VLOOKUP(B162,Dados!Q:S,3,0),"Não"))</f>
        <v/>
      </c>
    </row>
    <row r="163" spans="2:7" x14ac:dyDescent="0.25">
      <c r="B163" t="str">
        <f t="shared" si="5"/>
        <v/>
      </c>
      <c r="D163" t="str">
        <f>IF(A163="","Bipar",IFERROR(IF(INDEX(Dados!$A:$Q,MATCH(Bipagem!B163,Dados!$Q:$Q,0),3)="ENCAMINHADA","Baixada","Ajustar"),"Ajustar"))</f>
        <v>Bipar</v>
      </c>
      <c r="E163" s="7">
        <f t="shared" ca="1" si="6"/>
        <v>45677</v>
      </c>
      <c r="G163" t="str">
        <f>IF(A163="","",IFERROR(VLOOKUP(B163,Dados!Q:S,3,0),"Não"))</f>
        <v/>
      </c>
    </row>
    <row r="164" spans="2:7" x14ac:dyDescent="0.25">
      <c r="B164" t="str">
        <f t="shared" si="5"/>
        <v/>
      </c>
      <c r="D164" t="str">
        <f>IF(A164="","Bipar",IFERROR(IF(INDEX(Dados!$A:$Q,MATCH(Bipagem!B164,Dados!$Q:$Q,0),3)="ENCAMINHADA","Baixada","Ajustar"),"Ajustar"))</f>
        <v>Bipar</v>
      </c>
      <c r="E164" s="7">
        <f t="shared" ca="1" si="6"/>
        <v>45677</v>
      </c>
      <c r="G164" t="str">
        <f>IF(A164="","",IFERROR(VLOOKUP(B164,Dados!Q:S,3,0),"Não"))</f>
        <v/>
      </c>
    </row>
    <row r="165" spans="2:7" x14ac:dyDescent="0.25">
      <c r="B165" t="str">
        <f t="shared" si="5"/>
        <v/>
      </c>
      <c r="D165" t="str">
        <f>IF(A165="","Bipar",IFERROR(IF(INDEX(Dados!$A:$Q,MATCH(Bipagem!B165,Dados!$Q:$Q,0),3)="ENCAMINHADA","Baixada","Ajustar"),"Ajustar"))</f>
        <v>Bipar</v>
      </c>
      <c r="E165" s="7">
        <f t="shared" ca="1" si="6"/>
        <v>45677</v>
      </c>
      <c r="G165" t="str">
        <f>IF(A165="","",IFERROR(VLOOKUP(B165,Dados!Q:S,3,0),"Não"))</f>
        <v/>
      </c>
    </row>
    <row r="166" spans="2:7" x14ac:dyDescent="0.25">
      <c r="B166" t="str">
        <f t="shared" ref="B166:B229" si="7">RIGHT(A166,18)</f>
        <v/>
      </c>
      <c r="D166" t="str">
        <f>IF(A166="","Bipar",IFERROR(IF(INDEX(Dados!$A:$Q,MATCH(Bipagem!B166,Dados!$Q:$Q,0),3)="ENCAMINHADA","Baixada","Ajustar"),"Ajustar"))</f>
        <v>Bipar</v>
      </c>
      <c r="E166" s="7">
        <f t="shared" ca="1" si="6"/>
        <v>45677</v>
      </c>
      <c r="G166" t="str">
        <f>IF(A166="","",IFERROR(VLOOKUP(B166,Dados!Q:S,3,0),"Não"))</f>
        <v/>
      </c>
    </row>
    <row r="167" spans="2:7" x14ac:dyDescent="0.25">
      <c r="B167" t="str">
        <f t="shared" si="7"/>
        <v/>
      </c>
      <c r="D167" t="str">
        <f>IF(A167="","Bipar",IFERROR(IF(INDEX(Dados!$A:$Q,MATCH(Bipagem!B167,Dados!$Q:$Q,0),3)="ENCAMINHADA","Baixada","Ajustar"),"Ajustar"))</f>
        <v>Bipar</v>
      </c>
      <c r="E167" s="7">
        <f t="shared" ca="1" si="6"/>
        <v>45677</v>
      </c>
      <c r="G167" t="str">
        <f>IF(A167="","",IFERROR(VLOOKUP(B167,Dados!Q:S,3,0),"Não"))</f>
        <v/>
      </c>
    </row>
    <row r="168" spans="2:7" x14ac:dyDescent="0.25">
      <c r="B168" t="str">
        <f t="shared" si="7"/>
        <v/>
      </c>
      <c r="D168" t="str">
        <f>IF(A168="","Bipar",IFERROR(IF(INDEX(Dados!$A:$Q,MATCH(Bipagem!B168,Dados!$Q:$Q,0),3)="ENCAMINHADA","Baixada","Ajustar"),"Ajustar"))</f>
        <v>Bipar</v>
      </c>
      <c r="E168" s="7">
        <f t="shared" ca="1" si="6"/>
        <v>45677</v>
      </c>
      <c r="G168" t="str">
        <f>IF(A168="","",IFERROR(VLOOKUP(B168,Dados!Q:S,3,0),"Não"))</f>
        <v/>
      </c>
    </row>
    <row r="169" spans="2:7" x14ac:dyDescent="0.25">
      <c r="B169" t="str">
        <f t="shared" si="7"/>
        <v/>
      </c>
      <c r="D169" t="str">
        <f>IF(A169="","Bipar",IFERROR(IF(INDEX(Dados!$A:$Q,MATCH(Bipagem!B169,Dados!$Q:$Q,0),3)="ENCAMINHADA","Baixada","Ajustar"),"Ajustar"))</f>
        <v>Bipar</v>
      </c>
      <c r="E169" s="7">
        <f t="shared" ca="1" si="6"/>
        <v>45677</v>
      </c>
      <c r="G169" t="str">
        <f>IF(A169="","",IFERROR(VLOOKUP(B169,Dados!Q:S,3,0),"Não"))</f>
        <v/>
      </c>
    </row>
    <row r="170" spans="2:7" x14ac:dyDescent="0.25">
      <c r="B170" t="str">
        <f t="shared" si="7"/>
        <v/>
      </c>
      <c r="D170" t="str">
        <f>IF(A170="","Bipar",IFERROR(IF(INDEX(Dados!$A:$Q,MATCH(Bipagem!B170,Dados!$Q:$Q,0),3)="ENCAMINHADA","Baixada","Ajustar"),"Ajustar"))</f>
        <v>Bipar</v>
      </c>
      <c r="E170" s="7">
        <f t="shared" ca="1" si="6"/>
        <v>45677</v>
      </c>
      <c r="G170" t="str">
        <f>IF(A170="","",IFERROR(VLOOKUP(B170,Dados!Q:S,3,0),"Não"))</f>
        <v/>
      </c>
    </row>
    <row r="171" spans="2:7" x14ac:dyDescent="0.25">
      <c r="B171" t="str">
        <f t="shared" si="7"/>
        <v/>
      </c>
      <c r="D171" t="str">
        <f>IF(A171="","Bipar",IFERROR(IF(INDEX(Dados!$A:$Q,MATCH(Bipagem!B171,Dados!$Q:$Q,0),3)="ENCAMINHADA","Baixada","Ajustar"),"Ajustar"))</f>
        <v>Bipar</v>
      </c>
      <c r="E171" s="7">
        <f t="shared" ca="1" si="6"/>
        <v>45677</v>
      </c>
      <c r="G171" t="str">
        <f>IF(A171="","",IFERROR(VLOOKUP(B171,Dados!Q:S,3,0),"Não"))</f>
        <v/>
      </c>
    </row>
    <row r="172" spans="2:7" x14ac:dyDescent="0.25">
      <c r="B172" t="str">
        <f t="shared" si="7"/>
        <v/>
      </c>
      <c r="D172" t="str">
        <f>IF(A172="","Bipar",IFERROR(IF(INDEX(Dados!$A:$Q,MATCH(Bipagem!B172,Dados!$Q:$Q,0),3)="ENCAMINHADA","Baixada","Ajustar"),"Ajustar"))</f>
        <v>Bipar</v>
      </c>
      <c r="E172" s="7">
        <f t="shared" ca="1" si="6"/>
        <v>45677</v>
      </c>
      <c r="G172" t="str">
        <f>IF(A172="","",IFERROR(VLOOKUP(B172,Dados!Q:S,3,0),"Não"))</f>
        <v/>
      </c>
    </row>
    <row r="173" spans="2:7" x14ac:dyDescent="0.25">
      <c r="B173" t="str">
        <f t="shared" si="7"/>
        <v/>
      </c>
      <c r="D173" t="str">
        <f>IF(A173="","Bipar",IFERROR(IF(INDEX(Dados!$A:$Q,MATCH(Bipagem!B173,Dados!$Q:$Q,0),3)="ENCAMINHADA","Baixada","Ajustar"),"Ajustar"))</f>
        <v>Bipar</v>
      </c>
      <c r="E173" s="7">
        <f t="shared" ca="1" si="6"/>
        <v>45677</v>
      </c>
      <c r="G173" t="str">
        <f>IF(A173="","",IFERROR(VLOOKUP(B173,Dados!Q:S,3,0),"Não"))</f>
        <v/>
      </c>
    </row>
    <row r="174" spans="2:7" x14ac:dyDescent="0.25">
      <c r="B174" t="str">
        <f t="shared" si="7"/>
        <v/>
      </c>
      <c r="D174" t="str">
        <f>IF(A174="","Bipar",IFERROR(IF(INDEX(Dados!$A:$Q,MATCH(Bipagem!B174,Dados!$Q:$Q,0),3)="ENCAMINHADA","Baixada","Ajustar"),"Ajustar"))</f>
        <v>Bipar</v>
      </c>
      <c r="E174" s="7">
        <f t="shared" ca="1" si="6"/>
        <v>45677</v>
      </c>
      <c r="G174" t="str">
        <f>IF(A174="","",IFERROR(VLOOKUP(B174,Dados!Q:S,3,0),"Não"))</f>
        <v/>
      </c>
    </row>
    <row r="175" spans="2:7" x14ac:dyDescent="0.25">
      <c r="B175" t="str">
        <f t="shared" si="7"/>
        <v/>
      </c>
      <c r="D175" t="str">
        <f>IF(A175="","Bipar",IFERROR(IF(INDEX(Dados!$A:$Q,MATCH(Bipagem!B175,Dados!$Q:$Q,0),3)="ENCAMINHADA","Baixada","Ajustar"),"Ajustar"))</f>
        <v>Bipar</v>
      </c>
      <c r="E175" s="7">
        <f t="shared" ca="1" si="6"/>
        <v>45677</v>
      </c>
      <c r="G175" t="str">
        <f>IF(A175="","",IFERROR(VLOOKUP(B175,Dados!Q:S,3,0),"Não"))</f>
        <v/>
      </c>
    </row>
    <row r="176" spans="2:7" x14ac:dyDescent="0.25">
      <c r="B176" t="str">
        <f t="shared" si="7"/>
        <v/>
      </c>
      <c r="D176" t="str">
        <f>IF(A176="","Bipar",IFERROR(IF(INDEX(Dados!$A:$Q,MATCH(Bipagem!B176,Dados!$Q:$Q,0),3)="ENCAMINHADA","Baixada","Ajustar"),"Ajustar"))</f>
        <v>Bipar</v>
      </c>
      <c r="E176" s="7">
        <f t="shared" ca="1" si="6"/>
        <v>45677</v>
      </c>
      <c r="G176" t="str">
        <f>IF(A176="","",IFERROR(VLOOKUP(B176,Dados!Q:S,3,0),"Não"))</f>
        <v/>
      </c>
    </row>
    <row r="177" spans="2:8" x14ac:dyDescent="0.25">
      <c r="B177" t="str">
        <f t="shared" si="7"/>
        <v/>
      </c>
      <c r="D177" t="str">
        <f>IF(A177="","Bipar",IFERROR(IF(INDEX(Dados!$A:$Q,MATCH(Bipagem!B177,Dados!$Q:$Q,0),3)="ENCAMINHADA","Baixada","Ajustar"),"Ajustar"))</f>
        <v>Bipar</v>
      </c>
      <c r="E177" s="7">
        <f t="shared" ca="1" si="6"/>
        <v>45677</v>
      </c>
      <c r="G177" t="str">
        <f>IF(A177="","",IFERROR(VLOOKUP(B177,Dados!Q:S,3,0),"Não"))</f>
        <v/>
      </c>
    </row>
    <row r="178" spans="2:8" x14ac:dyDescent="0.25">
      <c r="B178" t="str">
        <f t="shared" si="7"/>
        <v/>
      </c>
      <c r="D178" t="str">
        <f>IF(A178="","Bipar",IFERROR(IF(INDEX(Dados!$A:$Q,MATCH(Bipagem!B178,Dados!$Q:$Q,0),3)="ENCAMINHADA","Baixada","Ajustar"),"Ajustar"))</f>
        <v>Bipar</v>
      </c>
      <c r="E178" s="7">
        <f t="shared" ca="1" si="6"/>
        <v>45677</v>
      </c>
      <c r="G178" t="str">
        <f>IF(A178="","",IFERROR(VLOOKUP(B178,Dados!Q:S,3,0),"Não"))</f>
        <v/>
      </c>
    </row>
    <row r="179" spans="2:8" x14ac:dyDescent="0.25">
      <c r="B179" t="str">
        <f t="shared" si="7"/>
        <v/>
      </c>
      <c r="D179" t="str">
        <f>IF(A179="","Bipar",IFERROR(IF(INDEX(Dados!$A:$Q,MATCH(Bipagem!B179,Dados!$Q:$Q,0),3)="ENCAMINHADA","Baixada","Ajustar"),"Ajustar"))</f>
        <v>Bipar</v>
      </c>
      <c r="E179" s="7">
        <f t="shared" ca="1" si="6"/>
        <v>45677</v>
      </c>
      <c r="G179" t="str">
        <f>IF(A179="","",IFERROR(VLOOKUP(B179,Dados!Q:S,3,0),"Não"))</f>
        <v/>
      </c>
    </row>
    <row r="180" spans="2:8" x14ac:dyDescent="0.25">
      <c r="B180" t="str">
        <f t="shared" si="7"/>
        <v/>
      </c>
      <c r="D180" t="str">
        <f>IF(A180="","Bipar",IFERROR(IF(INDEX(Dados!$A:$Q,MATCH(Bipagem!B180,Dados!$Q:$Q,0),3)="ENCAMINHADA","Baixada","Ajustar"),"Ajustar"))</f>
        <v>Bipar</v>
      </c>
      <c r="E180" s="7">
        <f t="shared" ca="1" si="6"/>
        <v>45677</v>
      </c>
      <c r="G180" t="str">
        <f>IF(A180="","",IFERROR(VLOOKUP(B180,Dados!Q:S,3,0),"Não"))</f>
        <v/>
      </c>
    </row>
    <row r="181" spans="2:8" x14ac:dyDescent="0.25">
      <c r="B181" t="str">
        <f t="shared" si="7"/>
        <v/>
      </c>
      <c r="D181" t="str">
        <f>IF(A181="","Bipar",IFERROR(IF(INDEX(Dados!$A:$Q,MATCH(Bipagem!B181,Dados!$Q:$Q,0),3)="ENCAMINHADA","Baixada","Ajustar"),"Ajustar"))</f>
        <v>Bipar</v>
      </c>
      <c r="E181" s="7">
        <f t="shared" ca="1" si="6"/>
        <v>45677</v>
      </c>
      <c r="G181" t="str">
        <f>IF(A181="","",IFERROR(VLOOKUP(B181,Dados!Q:S,3,0),"Não"))</f>
        <v/>
      </c>
    </row>
    <row r="182" spans="2:8" x14ac:dyDescent="0.25">
      <c r="B182" t="str">
        <f t="shared" si="7"/>
        <v/>
      </c>
      <c r="D182" t="str">
        <f>IF(A182="","Bipar",IFERROR(IF(INDEX(Dados!$A:$Q,MATCH(Bipagem!B182,Dados!$Q:$Q,0),3)="ENCAMINHADA","Baixada","Ajustar"),"Ajustar"))</f>
        <v>Bipar</v>
      </c>
      <c r="E182" s="7">
        <f t="shared" ca="1" si="6"/>
        <v>45677</v>
      </c>
      <c r="G182" t="str">
        <f>IF(A182="","",IFERROR(VLOOKUP(B182,Dados!Q:S,3,0),"Não"))</f>
        <v/>
      </c>
    </row>
    <row r="183" spans="2:8" x14ac:dyDescent="0.25">
      <c r="B183" t="str">
        <f t="shared" si="7"/>
        <v/>
      </c>
      <c r="D183" t="str">
        <f>IF(A183="","Bipar",IFERROR(IF(INDEX(Dados!$A:$Q,MATCH(Bipagem!B183,Dados!$Q:$Q,0),3)="ENCAMINHADA","Baixada","Ajustar"),"Ajustar"))</f>
        <v>Bipar</v>
      </c>
      <c r="E183" s="7">
        <f t="shared" ca="1" si="6"/>
        <v>45677</v>
      </c>
      <c r="G183" t="str">
        <f>IF(A183="","",IFERROR(VLOOKUP(B183,Dados!Q:S,3,0),"Não"))</f>
        <v/>
      </c>
    </row>
    <row r="184" spans="2:8" x14ac:dyDescent="0.25">
      <c r="B184" t="str">
        <f t="shared" si="7"/>
        <v/>
      </c>
      <c r="D184" t="str">
        <f>IF(A184="","Bipar",IFERROR(IF(INDEX(Dados!$A:$Q,MATCH(Bipagem!B184,Dados!$Q:$Q,0),3)="ENCAMINHADA","Baixada","Ajustar"),"Ajustar"))</f>
        <v>Bipar</v>
      </c>
      <c r="E184" s="7">
        <f t="shared" ca="1" si="6"/>
        <v>45677</v>
      </c>
      <c r="G184" t="str">
        <f>IF(A184="","",IFERROR(VLOOKUP(B184,Dados!Q:S,3,0),"Não"))</f>
        <v/>
      </c>
    </row>
    <row r="185" spans="2:8" x14ac:dyDescent="0.25">
      <c r="B185" t="str">
        <f t="shared" si="7"/>
        <v/>
      </c>
      <c r="D185" t="str">
        <f>IF(A185="","Bipar",IFERROR(IF(INDEX(Dados!$A:$Q,MATCH(Bipagem!B185,Dados!$Q:$Q,0),3)="ENCAMINHADA","Baixada","Ajustar"),"Ajustar"))</f>
        <v>Bipar</v>
      </c>
      <c r="E185" s="7">
        <f t="shared" ca="1" si="6"/>
        <v>45677</v>
      </c>
      <c r="G185" t="str">
        <f>IF(A185="","",IFERROR(VLOOKUP(B185,Dados!Q:S,3,0),"Não"))</f>
        <v/>
      </c>
    </row>
    <row r="186" spans="2:8" x14ac:dyDescent="0.25">
      <c r="B186" t="str">
        <f t="shared" si="7"/>
        <v/>
      </c>
      <c r="D186" t="str">
        <f>IF(A186="","Bipar",IFERROR(IF(INDEX(Dados!$A:$Q,MATCH(Bipagem!B186,Dados!$Q:$Q,0),3)="ENCAMINHADA","Baixada","Ajustar"),"Ajustar"))</f>
        <v>Bipar</v>
      </c>
      <c r="E186" s="7">
        <f t="shared" ca="1" si="6"/>
        <v>45677</v>
      </c>
      <c r="G186" t="str">
        <f>IF(A186="","",IFERROR(VLOOKUP(B186,Dados!Q:S,3,0),"Não"))</f>
        <v/>
      </c>
    </row>
    <row r="187" spans="2:8" x14ac:dyDescent="0.25">
      <c r="D187" t="str">
        <f>IF(A187="","Bipar",IFERROR(IF(INDEX(Dados!$A:$Q,MATCH(Bipagem!B187,Dados!$Q:$Q,0),3)="ENCAMINHADA","Baixada","Ajustar"),"Ajustar"))</f>
        <v>Bipar</v>
      </c>
      <c r="E187" s="7">
        <f t="shared" ca="1" si="6"/>
        <v>45677</v>
      </c>
      <c r="G187" t="str">
        <f>IF(A187="","",IFERROR(VLOOKUP(B187,Dados!Q:S,3,0),"Não"))</f>
        <v/>
      </c>
    </row>
    <row r="188" spans="2:8" x14ac:dyDescent="0.25">
      <c r="B188" t="str">
        <f t="shared" si="7"/>
        <v/>
      </c>
      <c r="D188" t="str">
        <f>IF(A188="","Bipar",IFERROR(IF(INDEX(Dados!$A:$Q,MATCH(Bipagem!B188,Dados!$Q:$Q,0),3)="ENCAMINHADA","Baixada","Ajustar"),"Ajustar"))</f>
        <v>Bipar</v>
      </c>
      <c r="E188" s="7">
        <f t="shared" ca="1" si="6"/>
        <v>45677</v>
      </c>
      <c r="G188" t="str">
        <f>IF(A188="","",IFERROR(VLOOKUP(B188,Dados!Q:S,3,0),"Não"))</f>
        <v/>
      </c>
      <c r="H188">
        <f>I1</f>
        <v>0</v>
      </c>
    </row>
    <row r="189" spans="2:8" x14ac:dyDescent="0.25">
      <c r="B189" t="str">
        <f t="shared" si="7"/>
        <v/>
      </c>
      <c r="D189" t="str">
        <f>IF(A189="","Bipar",IFERROR(IF(INDEX(Dados!$A:$Q,MATCH(Bipagem!B189,Dados!$Q:$Q,0),3)="ENCAMINHADA","Baixada","Ajustar"),"Ajustar"))</f>
        <v>Bipar</v>
      </c>
      <c r="E189" s="7">
        <f t="shared" ca="1" si="6"/>
        <v>45677</v>
      </c>
      <c r="G189" t="str">
        <f>IF(A189="","",IFERROR(VLOOKUP(B189,Dados!Q:S,3,0),"Não"))</f>
        <v/>
      </c>
    </row>
    <row r="190" spans="2:8" x14ac:dyDescent="0.25">
      <c r="B190" t="str">
        <f t="shared" si="7"/>
        <v/>
      </c>
      <c r="D190" t="str">
        <f>IF(A190="","Bipar",IFERROR(IF(INDEX(Dados!$A:$Q,MATCH(Bipagem!B190,Dados!$Q:$Q,0),3)="ENCAMINHADA","Baixada","Ajustar"),"Ajustar"))</f>
        <v>Bipar</v>
      </c>
      <c r="E190" s="7">
        <f t="shared" ca="1" si="6"/>
        <v>45677</v>
      </c>
      <c r="G190" t="str">
        <f>IF(A190="","",IFERROR(VLOOKUP(B190,Dados!Q:S,3,0),"Não"))</f>
        <v/>
      </c>
    </row>
    <row r="191" spans="2:8" x14ac:dyDescent="0.25">
      <c r="B191" t="str">
        <f t="shared" si="7"/>
        <v/>
      </c>
      <c r="D191" t="str">
        <f>IF(A191="","Bipar",IFERROR(IF(INDEX(Dados!$A:$Q,MATCH(Bipagem!B191,Dados!$Q:$Q,0),3)="ENCAMINHADA","Baixada","Ajustar"),"Ajustar"))</f>
        <v>Bipar</v>
      </c>
      <c r="E191" s="7">
        <f t="shared" ca="1" si="6"/>
        <v>45677</v>
      </c>
      <c r="G191" t="str">
        <f>IF(A191="","",IFERROR(VLOOKUP(B191,Dados!Q:S,3,0),"Não"))</f>
        <v/>
      </c>
    </row>
    <row r="192" spans="2:8" x14ac:dyDescent="0.25">
      <c r="B192" t="str">
        <f t="shared" si="7"/>
        <v/>
      </c>
      <c r="D192" t="str">
        <f>IF(A192="","Bipar",IFERROR(IF(INDEX(Dados!$A:$Q,MATCH(Bipagem!B192,Dados!$Q:$Q,0),3)="ENCAMINHADA","Baixada","Ajustar"),"Ajustar"))</f>
        <v>Bipar</v>
      </c>
      <c r="E192" s="7">
        <f t="shared" ca="1" si="6"/>
        <v>45677</v>
      </c>
      <c r="G192" t="str">
        <f>IF(A192="","",IFERROR(VLOOKUP(B192,Dados!Q:S,3,0),"Não"))</f>
        <v/>
      </c>
    </row>
    <row r="193" spans="2:7" x14ac:dyDescent="0.25">
      <c r="B193" t="str">
        <f t="shared" si="7"/>
        <v/>
      </c>
      <c r="D193" t="str">
        <f>IF(A193="","Bipar",IFERROR(IF(INDEX(Dados!$A:$Q,MATCH(Bipagem!B193,Dados!$Q:$Q,0),3)="ENCAMINHADA","Baixada","Ajustar"),"Ajustar"))</f>
        <v>Bipar</v>
      </c>
      <c r="E193" s="7">
        <f t="shared" ca="1" si="6"/>
        <v>45677</v>
      </c>
      <c r="G193" t="str">
        <f>IF(A193="","",IFERROR(VLOOKUP(B193,Dados!Q:S,3,0),"Não"))</f>
        <v/>
      </c>
    </row>
    <row r="194" spans="2:7" x14ac:dyDescent="0.25">
      <c r="B194" t="str">
        <f t="shared" si="7"/>
        <v/>
      </c>
      <c r="D194" t="str">
        <f>IF(A194="","Bipar",IFERROR(IF(INDEX(Dados!$A:$Q,MATCH(Bipagem!B194,Dados!$Q:$Q,0),3)="ENCAMINHADA","Baixada","Ajustar"),"Ajustar"))</f>
        <v>Bipar</v>
      </c>
      <c r="E194" s="7">
        <f t="shared" ca="1" si="6"/>
        <v>45677</v>
      </c>
      <c r="G194" t="str">
        <f>IF(A194="","",IFERROR(VLOOKUP(B194,Dados!Q:S,3,0),"Não"))</f>
        <v/>
      </c>
    </row>
    <row r="195" spans="2:7" x14ac:dyDescent="0.25">
      <c r="B195" t="str">
        <f t="shared" si="7"/>
        <v/>
      </c>
      <c r="D195" t="str">
        <f>IF(A195="","Bipar",IFERROR(IF(INDEX(Dados!$A:$Q,MATCH(Bipagem!B195,Dados!$Q:$Q,0),3)="ENCAMINHADA","Baixada","Ajustar"),"Ajustar"))</f>
        <v>Bipar</v>
      </c>
      <c r="E195" s="7">
        <f t="shared" ref="E195:E258" ca="1" si="8">TODAY()</f>
        <v>45677</v>
      </c>
      <c r="G195" t="str">
        <f>IF(A195="","",IFERROR(VLOOKUP(B195,Dados!Q:S,3,0),"Não"))</f>
        <v/>
      </c>
    </row>
    <row r="196" spans="2:7" x14ac:dyDescent="0.25">
      <c r="B196" t="str">
        <f t="shared" si="7"/>
        <v/>
      </c>
      <c r="D196" t="str">
        <f>IF(A196="","Bipar",IFERROR(IF(INDEX(Dados!$A:$Q,MATCH(Bipagem!B196,Dados!$Q:$Q,0),3)="ENCAMINHADA","Baixada","Ajustar"),"Ajustar"))</f>
        <v>Bipar</v>
      </c>
      <c r="E196" s="7">
        <f t="shared" ca="1" si="8"/>
        <v>45677</v>
      </c>
      <c r="G196" t="str">
        <f>IF(A196="","",IFERROR(VLOOKUP(B196,Dados!Q:S,3,0),"Não"))</f>
        <v/>
      </c>
    </row>
    <row r="197" spans="2:7" x14ac:dyDescent="0.25">
      <c r="B197" t="str">
        <f t="shared" si="7"/>
        <v/>
      </c>
      <c r="D197" t="str">
        <f>IF(A197="","Bipar",IFERROR(IF(INDEX(Dados!$A:$Q,MATCH(Bipagem!B197,Dados!$Q:$Q,0),3)="ENCAMINHADA","Baixada","Ajustar"),"Ajustar"))</f>
        <v>Bipar</v>
      </c>
      <c r="E197" s="7">
        <f t="shared" ca="1" si="8"/>
        <v>45677</v>
      </c>
      <c r="G197" t="str">
        <f>IF(A197="","",IFERROR(VLOOKUP(B197,Dados!Q:S,3,0),"Não"))</f>
        <v/>
      </c>
    </row>
    <row r="198" spans="2:7" x14ac:dyDescent="0.25">
      <c r="B198" t="str">
        <f t="shared" si="7"/>
        <v/>
      </c>
      <c r="D198" t="str">
        <f>IF(A198="","Bipar",IFERROR(IF(INDEX(Dados!$A:$Q,MATCH(Bipagem!B198,Dados!$Q:$Q,0),3)="ENCAMINHADA","Baixada","Ajustar"),"Ajustar"))</f>
        <v>Bipar</v>
      </c>
      <c r="E198" s="7">
        <f t="shared" ca="1" si="8"/>
        <v>45677</v>
      </c>
      <c r="G198" t="str">
        <f>IF(A198="","",IFERROR(VLOOKUP(B198,Dados!Q:S,3,0),"Não"))</f>
        <v/>
      </c>
    </row>
    <row r="199" spans="2:7" x14ac:dyDescent="0.25">
      <c r="B199" t="str">
        <f t="shared" si="7"/>
        <v/>
      </c>
      <c r="D199" t="str">
        <f>IF(A199="","Bipar",IFERROR(IF(INDEX(Dados!$A:$Q,MATCH(Bipagem!B199,Dados!$Q:$Q,0),3)="ENCAMINHADA","Baixada","Ajustar"),"Ajustar"))</f>
        <v>Bipar</v>
      </c>
      <c r="E199" s="7">
        <f t="shared" ca="1" si="8"/>
        <v>45677</v>
      </c>
      <c r="G199" t="str">
        <f>IF(A199="","",IFERROR(VLOOKUP(B199,Dados!Q:S,3,0),"Não"))</f>
        <v/>
      </c>
    </row>
    <row r="200" spans="2:7" x14ac:dyDescent="0.25">
      <c r="B200" t="str">
        <f t="shared" si="7"/>
        <v/>
      </c>
      <c r="D200" t="str">
        <f>IF(A200="","Bipar",IFERROR(IF(INDEX(Dados!$A:$Q,MATCH(Bipagem!B200,Dados!$Q:$Q,0),3)="ENCAMINHADA","Baixada","Ajustar"),"Ajustar"))</f>
        <v>Bipar</v>
      </c>
      <c r="E200" s="7">
        <f t="shared" ca="1" si="8"/>
        <v>45677</v>
      </c>
      <c r="G200" t="str">
        <f>IF(A200="","",IFERROR(VLOOKUP(B200,Dados!Q:S,3,0),"Não"))</f>
        <v/>
      </c>
    </row>
    <row r="201" spans="2:7" x14ac:dyDescent="0.25">
      <c r="B201" t="str">
        <f t="shared" si="7"/>
        <v/>
      </c>
      <c r="D201" t="str">
        <f>IF(A201="","Bipar",IFERROR(IF(INDEX(Dados!$A:$Q,MATCH(Bipagem!B201,Dados!$Q:$Q,0),3)="ENCAMINHADA","Baixada","Ajustar"),"Ajustar"))</f>
        <v>Bipar</v>
      </c>
      <c r="E201" s="7">
        <f t="shared" ca="1" si="8"/>
        <v>45677</v>
      </c>
      <c r="G201" t="str">
        <f>IF(A201="","",IFERROR(VLOOKUP(B201,Dados!Q:S,3,0),"Não"))</f>
        <v/>
      </c>
    </row>
    <row r="202" spans="2:7" x14ac:dyDescent="0.25">
      <c r="B202" t="str">
        <f t="shared" si="7"/>
        <v/>
      </c>
      <c r="D202" t="str">
        <f>IF(A202="","Bipar",IFERROR(IF(INDEX(Dados!$A:$Q,MATCH(Bipagem!B202,Dados!$Q:$Q,0),3)="ENCAMINHADA","Baixada","Ajustar"),"Ajustar"))</f>
        <v>Bipar</v>
      </c>
      <c r="E202" s="7">
        <f t="shared" ca="1" si="8"/>
        <v>45677</v>
      </c>
      <c r="G202" t="str">
        <f>IF(A202="","",IFERROR(VLOOKUP(B202,Dados!Q:S,3,0),"Não"))</f>
        <v/>
      </c>
    </row>
    <row r="203" spans="2:7" x14ac:dyDescent="0.25">
      <c r="B203" t="str">
        <f t="shared" si="7"/>
        <v/>
      </c>
      <c r="D203" t="str">
        <f>IF(A203="","Bipar",IFERROR(IF(INDEX(Dados!$A:$Q,MATCH(Bipagem!B203,Dados!$Q:$Q,0),3)="ENCAMINHADA","Baixada","Ajustar"),"Ajustar"))</f>
        <v>Bipar</v>
      </c>
      <c r="E203" s="7">
        <f t="shared" ca="1" si="8"/>
        <v>45677</v>
      </c>
      <c r="G203" t="str">
        <f>IF(A203="","",IFERROR(VLOOKUP(B203,Dados!Q:S,3,0),"Não"))</f>
        <v/>
      </c>
    </row>
    <row r="204" spans="2:7" x14ac:dyDescent="0.25">
      <c r="B204" t="str">
        <f t="shared" si="7"/>
        <v/>
      </c>
      <c r="D204" t="str">
        <f>IF(A204="","Bipar",IFERROR(IF(INDEX(Dados!$A:$Q,MATCH(Bipagem!B204,Dados!$Q:$Q,0),3)="ENCAMINHADA","Baixada","Ajustar"),"Ajustar"))</f>
        <v>Bipar</v>
      </c>
      <c r="E204" s="7">
        <f t="shared" ca="1" si="8"/>
        <v>45677</v>
      </c>
      <c r="G204" t="str">
        <f>IF(A204="","",IFERROR(VLOOKUP(B204,Dados!Q:S,3,0),"Não"))</f>
        <v/>
      </c>
    </row>
    <row r="205" spans="2:7" x14ac:dyDescent="0.25">
      <c r="B205" t="str">
        <f t="shared" si="7"/>
        <v/>
      </c>
      <c r="D205" t="str">
        <f>IF(A205="","Bipar",IFERROR(IF(INDEX(Dados!$A:$Q,MATCH(Bipagem!B205,Dados!$Q:$Q,0),3)="ENCAMINHADA","Baixada","Ajustar"),"Ajustar"))</f>
        <v>Bipar</v>
      </c>
      <c r="E205" s="7">
        <f t="shared" ca="1" si="8"/>
        <v>45677</v>
      </c>
      <c r="G205" t="str">
        <f>IF(A205="","",IFERROR(VLOOKUP(B205,Dados!Q:S,3,0),"Não"))</f>
        <v/>
      </c>
    </row>
    <row r="206" spans="2:7" x14ac:dyDescent="0.25">
      <c r="B206" t="str">
        <f t="shared" si="7"/>
        <v/>
      </c>
      <c r="D206" t="str">
        <f>IF(A206="","Bipar",IFERROR(IF(INDEX(Dados!$A:$Q,MATCH(Bipagem!B206,Dados!$Q:$Q,0),3)="ENCAMINHADA","Baixada","Ajustar"),"Ajustar"))</f>
        <v>Bipar</v>
      </c>
      <c r="E206" s="7">
        <f t="shared" ca="1" si="8"/>
        <v>45677</v>
      </c>
      <c r="G206" t="str">
        <f>IF(A206="","",IFERROR(VLOOKUP(B206,Dados!Q:S,3,0),"Não"))</f>
        <v/>
      </c>
    </row>
    <row r="207" spans="2:7" x14ac:dyDescent="0.25">
      <c r="B207" t="str">
        <f t="shared" si="7"/>
        <v/>
      </c>
      <c r="D207" t="str">
        <f>IF(A207="","Bipar",IFERROR(IF(INDEX(Dados!$A:$Q,MATCH(Bipagem!B207,Dados!$Q:$Q,0),3)="ENCAMINHADA","Baixada","Ajustar"),"Ajustar"))</f>
        <v>Bipar</v>
      </c>
      <c r="E207" s="7">
        <f t="shared" ca="1" si="8"/>
        <v>45677</v>
      </c>
      <c r="G207" t="str">
        <f>IF(A207="","",IFERROR(VLOOKUP(B207,Dados!Q:S,3,0),"Não"))</f>
        <v/>
      </c>
    </row>
    <row r="208" spans="2:7" x14ac:dyDescent="0.25">
      <c r="B208" t="str">
        <f t="shared" si="7"/>
        <v/>
      </c>
      <c r="D208" t="str">
        <f>IF(A208="","Bipar",IFERROR(IF(INDEX(Dados!$A:$Q,MATCH(Bipagem!B208,Dados!$Q:$Q,0),3)="ENCAMINHADA","Baixada","Ajustar"),"Ajustar"))</f>
        <v>Bipar</v>
      </c>
      <c r="E208" s="7">
        <f t="shared" ca="1" si="8"/>
        <v>45677</v>
      </c>
      <c r="G208" t="str">
        <f>IF(A208="","",IFERROR(VLOOKUP(B208,Dados!Q:S,3,0),"Não"))</f>
        <v/>
      </c>
    </row>
    <row r="209" spans="2:8" x14ac:dyDescent="0.25">
      <c r="B209" t="str">
        <f t="shared" si="7"/>
        <v/>
      </c>
      <c r="D209" t="str">
        <f>IF(A209="","Bipar",IFERROR(IF(INDEX(Dados!$A:$Q,MATCH(Bipagem!B209,Dados!$Q:$Q,0),3)="ENCAMINHADA","Baixada","Ajustar"),"Ajustar"))</f>
        <v>Bipar</v>
      </c>
      <c r="E209" s="7">
        <f t="shared" ca="1" si="8"/>
        <v>45677</v>
      </c>
      <c r="G209" t="str">
        <f>IF(A209="","",IFERROR(VLOOKUP(B209,Dados!Q:S,3,0),"Não"))</f>
        <v/>
      </c>
    </row>
    <row r="210" spans="2:8" x14ac:dyDescent="0.25">
      <c r="B210" t="str">
        <f t="shared" si="7"/>
        <v/>
      </c>
      <c r="D210" t="str">
        <f>IF(A210="","Bipar",IFERROR(IF(INDEX(Dados!$A:$Q,MATCH(Bipagem!B210,Dados!$Q:$Q,0),3)="ENCAMINHADA","Baixada","Ajustar"),"Ajustar"))</f>
        <v>Bipar</v>
      </c>
      <c r="E210" s="7">
        <f t="shared" ca="1" si="8"/>
        <v>45677</v>
      </c>
      <c r="G210" t="str">
        <f>IF(A210="","",IFERROR(VLOOKUP(B210,Dados!Q:S,3,0),"Não"))</f>
        <v/>
      </c>
    </row>
    <row r="211" spans="2:8" x14ac:dyDescent="0.25">
      <c r="B211" t="str">
        <f t="shared" si="7"/>
        <v/>
      </c>
      <c r="D211" t="str">
        <f>IF(A211="","Bipar",IFERROR(IF(INDEX(Dados!$A:$Q,MATCH(Bipagem!B211,Dados!$Q:$Q,0),3)="ENCAMINHADA","Baixada","Ajustar"),"Ajustar"))</f>
        <v>Bipar</v>
      </c>
      <c r="E211" s="7">
        <f t="shared" ca="1" si="8"/>
        <v>45677</v>
      </c>
      <c r="G211" t="str">
        <f>IF(A211="","",IFERROR(VLOOKUP(B211,Dados!Q:S,3,0),"Não"))</f>
        <v/>
      </c>
    </row>
    <row r="212" spans="2:8" x14ac:dyDescent="0.25">
      <c r="B212" t="str">
        <f t="shared" si="7"/>
        <v/>
      </c>
      <c r="D212" t="str">
        <f>IF(A212="","Bipar",IFERROR(IF(INDEX(Dados!$A:$Q,MATCH(Bipagem!B212,Dados!$Q:$Q,0),3)="ENCAMINHADA","Baixada","Ajustar"),"Ajustar"))</f>
        <v>Bipar</v>
      </c>
      <c r="E212" s="7">
        <f t="shared" ca="1" si="8"/>
        <v>45677</v>
      </c>
      <c r="G212" t="str">
        <f>IF(A212="","",IFERROR(VLOOKUP(B212,Dados!Q:S,3,0),"Não"))</f>
        <v/>
      </c>
    </row>
    <row r="213" spans="2:8" x14ac:dyDescent="0.25">
      <c r="B213" t="str">
        <f t="shared" si="7"/>
        <v/>
      </c>
      <c r="D213" t="str">
        <f>IF(A213="","Bipar",IFERROR(IF(INDEX(Dados!$A:$Q,MATCH(Bipagem!B213,Dados!$Q:$Q,0),3)="ENCAMINHADA","Baixada","Ajustar"),"Ajustar"))</f>
        <v>Bipar</v>
      </c>
      <c r="E213" s="7">
        <f t="shared" ca="1" si="8"/>
        <v>45677</v>
      </c>
      <c r="G213" t="str">
        <f>IF(A213="","",IFERROR(VLOOKUP(B213,Dados!Q:S,3,0),"Não"))</f>
        <v/>
      </c>
    </row>
    <row r="214" spans="2:8" x14ac:dyDescent="0.25">
      <c r="B214" t="str">
        <f t="shared" si="7"/>
        <v/>
      </c>
      <c r="D214" t="str">
        <f>IF(A214="","Bipar",IFERROR(IF(INDEX(Dados!$A:$Q,MATCH(Bipagem!B214,Dados!$Q:$Q,0),3)="ENCAMINHADA","Baixada","Ajustar"),"Ajustar"))</f>
        <v>Bipar</v>
      </c>
      <c r="E214" s="7">
        <f t="shared" ca="1" si="8"/>
        <v>45677</v>
      </c>
      <c r="G214" t="str">
        <f>IF(A214="","",IFERROR(VLOOKUP(B214,Dados!Q:S,3,0),"Não"))</f>
        <v/>
      </c>
    </row>
    <row r="215" spans="2:8" x14ac:dyDescent="0.25">
      <c r="B215" t="str">
        <f t="shared" si="7"/>
        <v/>
      </c>
      <c r="D215" t="str">
        <f>IF(A215="","Bipar",IFERROR(IF(INDEX(Dados!$A:$Q,MATCH(Bipagem!B215,Dados!$Q:$Q,0),3)="ENCAMINHADA","Baixada","Ajustar"),"Ajustar"))</f>
        <v>Bipar</v>
      </c>
      <c r="E215" s="7">
        <f t="shared" ca="1" si="8"/>
        <v>45677</v>
      </c>
      <c r="G215" t="str">
        <f>IF(A215="","",IFERROR(VLOOKUP(B215,Dados!Q:S,3,0),"Não"))</f>
        <v/>
      </c>
    </row>
    <row r="216" spans="2:8" x14ac:dyDescent="0.25">
      <c r="B216" t="str">
        <f t="shared" si="7"/>
        <v/>
      </c>
      <c r="D216" t="str">
        <f>IF(A216="","Bipar",IFERROR(IF(INDEX(Dados!$A:$Q,MATCH(Bipagem!B216,Dados!$Q:$Q,0),3)="ENCAMINHADA","Baixada","Ajustar"),"Ajustar"))</f>
        <v>Bipar</v>
      </c>
      <c r="E216" s="7">
        <f t="shared" ca="1" si="8"/>
        <v>45677</v>
      </c>
      <c r="G216" t="str">
        <f>IF(A216="","",IFERROR(VLOOKUP(B216,Dados!Q:S,3,0),"Não"))</f>
        <v/>
      </c>
    </row>
    <row r="217" spans="2:8" x14ac:dyDescent="0.25">
      <c r="B217" t="str">
        <f t="shared" si="7"/>
        <v/>
      </c>
      <c r="D217" t="str">
        <f>IF(A217="","Bipar",IFERROR(IF(INDEX(Dados!$A:$Q,MATCH(Bipagem!B217,Dados!$Q:$Q,0),3)="ENCAMINHADA","Baixada","Ajustar"),"Ajustar"))</f>
        <v>Bipar</v>
      </c>
      <c r="E217" s="7">
        <f t="shared" ca="1" si="8"/>
        <v>45677</v>
      </c>
      <c r="G217" t="str">
        <f>IF(A217="","",IFERROR(VLOOKUP(B217,Dados!Q:S,3,0),"Não"))</f>
        <v/>
      </c>
    </row>
    <row r="218" spans="2:8" x14ac:dyDescent="0.25">
      <c r="D218" t="str">
        <f>IF(A218="","Bipar",IFERROR(IF(INDEX(Dados!$A:$Q,MATCH(Bipagem!B218,Dados!$Q:$Q,0),3)="ENCAMINHADA","Baixada","Ajustar"),"Ajustar"))</f>
        <v>Bipar</v>
      </c>
      <c r="E218" s="7">
        <f t="shared" ca="1" si="8"/>
        <v>45677</v>
      </c>
      <c r="G218" t="str">
        <f>IF(A218="","",IFERROR(VLOOKUP(B218,Dados!Q:S,3,0),"Não"))</f>
        <v/>
      </c>
    </row>
    <row r="219" spans="2:8" x14ac:dyDescent="0.25">
      <c r="B219" t="str">
        <f t="shared" si="7"/>
        <v/>
      </c>
      <c r="D219" t="str">
        <f>IF(A219="","Bipar",IFERROR(IF(INDEX(Dados!$A:$Q,MATCH(Bipagem!B219,Dados!$Q:$Q,0),3)="ENCAMINHADA","Baixada","Ajustar"),"Ajustar"))</f>
        <v>Bipar</v>
      </c>
      <c r="E219" s="7">
        <f t="shared" ca="1" si="8"/>
        <v>45677</v>
      </c>
      <c r="G219" t="str">
        <f>IF(A219="","",IFERROR(VLOOKUP(B219,Dados!Q:S,3,0),"Não"))</f>
        <v/>
      </c>
      <c r="H219">
        <f>I1</f>
        <v>0</v>
      </c>
    </row>
    <row r="220" spans="2:8" x14ac:dyDescent="0.25">
      <c r="B220" t="str">
        <f t="shared" si="7"/>
        <v/>
      </c>
      <c r="D220" t="str">
        <f>IF(A220="","Bipar",IFERROR(IF(INDEX(Dados!$A:$Q,MATCH(Bipagem!B220,Dados!$Q:$Q,0),3)="ENCAMINHADA","Baixada","Ajustar"),"Ajustar"))</f>
        <v>Bipar</v>
      </c>
      <c r="E220" s="7">
        <f t="shared" ca="1" si="8"/>
        <v>45677</v>
      </c>
      <c r="G220" t="str">
        <f>IF(A220="","",IFERROR(VLOOKUP(B220,Dados!Q:S,3,0),"Não"))</f>
        <v/>
      </c>
    </row>
    <row r="221" spans="2:8" x14ac:dyDescent="0.25">
      <c r="B221" t="str">
        <f t="shared" si="7"/>
        <v/>
      </c>
      <c r="D221" t="str">
        <f>IF(A221="","Bipar",IFERROR(IF(INDEX(Dados!$A:$Q,MATCH(Bipagem!B221,Dados!$Q:$Q,0),3)="ENCAMINHADA","Baixada","Ajustar"),"Ajustar"))</f>
        <v>Bipar</v>
      </c>
      <c r="E221" s="7">
        <f t="shared" ca="1" si="8"/>
        <v>45677</v>
      </c>
      <c r="G221" t="str">
        <f>IF(A221="","",IFERROR(VLOOKUP(B221,Dados!Q:S,3,0),"Não"))</f>
        <v/>
      </c>
    </row>
    <row r="222" spans="2:8" x14ac:dyDescent="0.25">
      <c r="B222" t="str">
        <f t="shared" si="7"/>
        <v/>
      </c>
      <c r="D222" t="str">
        <f>IF(A222="","Bipar",IFERROR(IF(INDEX(Dados!$A:$Q,MATCH(Bipagem!B222,Dados!$Q:$Q,0),3)="ENCAMINHADA","Baixada","Ajustar"),"Ajustar"))</f>
        <v>Bipar</v>
      </c>
      <c r="E222" s="7">
        <f t="shared" ca="1" si="8"/>
        <v>45677</v>
      </c>
      <c r="G222" t="str">
        <f>IF(A222="","",IFERROR(VLOOKUP(B222,Dados!Q:S,3,0),"Não"))</f>
        <v/>
      </c>
    </row>
    <row r="223" spans="2:8" x14ac:dyDescent="0.25">
      <c r="B223" t="str">
        <f t="shared" si="7"/>
        <v/>
      </c>
      <c r="D223" t="str">
        <f>IF(A223="","Bipar",IFERROR(IF(INDEX(Dados!$A:$Q,MATCH(Bipagem!B223,Dados!$Q:$Q,0),3)="ENCAMINHADA","Baixada","Ajustar"),"Ajustar"))</f>
        <v>Bipar</v>
      </c>
      <c r="E223" s="7">
        <f t="shared" ca="1" si="8"/>
        <v>45677</v>
      </c>
      <c r="G223" t="str">
        <f>IF(A223="","",IFERROR(VLOOKUP(B223,Dados!Q:S,3,0),"Não"))</f>
        <v/>
      </c>
    </row>
    <row r="224" spans="2:8" x14ac:dyDescent="0.25">
      <c r="B224" t="str">
        <f t="shared" si="7"/>
        <v/>
      </c>
      <c r="D224" t="str">
        <f>IF(A224="","Bipar",IFERROR(IF(INDEX(Dados!$A:$Q,MATCH(Bipagem!B224,Dados!$Q:$Q,0),3)="ENCAMINHADA","Baixada","Ajustar"),"Ajustar"))</f>
        <v>Bipar</v>
      </c>
      <c r="E224" s="7">
        <f t="shared" ca="1" si="8"/>
        <v>45677</v>
      </c>
      <c r="G224" t="str">
        <f>IF(A224="","",IFERROR(VLOOKUP(B224,Dados!Q:S,3,0),"Não"))</f>
        <v/>
      </c>
    </row>
    <row r="225" spans="2:7" x14ac:dyDescent="0.25">
      <c r="B225" t="str">
        <f t="shared" si="7"/>
        <v/>
      </c>
      <c r="D225" t="str">
        <f>IF(A225="","Bipar",IFERROR(IF(INDEX(Dados!$A:$Q,MATCH(Bipagem!B225,Dados!$Q:$Q,0),3)="ENCAMINHADA","Baixada","Ajustar"),"Ajustar"))</f>
        <v>Bipar</v>
      </c>
      <c r="E225" s="7">
        <f t="shared" ca="1" si="8"/>
        <v>45677</v>
      </c>
      <c r="G225" t="str">
        <f>IF(A225="","",IFERROR(VLOOKUP(B225,Dados!Q:S,3,0),"Não"))</f>
        <v/>
      </c>
    </row>
    <row r="226" spans="2:7" x14ac:dyDescent="0.25">
      <c r="B226" t="str">
        <f t="shared" si="7"/>
        <v/>
      </c>
      <c r="D226" t="str">
        <f>IF(A226="","Bipar",IFERROR(IF(INDEX(Dados!$A:$Q,MATCH(Bipagem!B226,Dados!$Q:$Q,0),3)="ENCAMINHADA","Baixada","Ajustar"),"Ajustar"))</f>
        <v>Bipar</v>
      </c>
      <c r="E226" s="7">
        <f t="shared" ca="1" si="8"/>
        <v>45677</v>
      </c>
      <c r="G226" t="str">
        <f>IF(A226="","",IFERROR(VLOOKUP(B226,Dados!Q:S,3,0),"Não"))</f>
        <v/>
      </c>
    </row>
    <row r="227" spans="2:7" x14ac:dyDescent="0.25">
      <c r="B227" t="str">
        <f t="shared" si="7"/>
        <v/>
      </c>
      <c r="D227" t="str">
        <f>IF(A227="","Bipar",IFERROR(IF(INDEX(Dados!$A:$Q,MATCH(Bipagem!B227,Dados!$Q:$Q,0),3)="ENCAMINHADA","Baixada","Ajustar"),"Ajustar"))</f>
        <v>Bipar</v>
      </c>
      <c r="E227" s="7">
        <f t="shared" ca="1" si="8"/>
        <v>45677</v>
      </c>
      <c r="G227" t="str">
        <f>IF(A227="","",IFERROR(VLOOKUP(B227,Dados!Q:S,3,0),"Não"))</f>
        <v/>
      </c>
    </row>
    <row r="228" spans="2:7" x14ac:dyDescent="0.25">
      <c r="B228" t="str">
        <f t="shared" si="7"/>
        <v/>
      </c>
      <c r="D228" t="str">
        <f>IF(A228="","Bipar",IFERROR(IF(INDEX(Dados!$A:$Q,MATCH(Bipagem!B228,Dados!$Q:$Q,0),3)="ENCAMINHADA","Baixada","Ajustar"),"Ajustar"))</f>
        <v>Bipar</v>
      </c>
      <c r="E228" s="7">
        <f t="shared" ca="1" si="8"/>
        <v>45677</v>
      </c>
      <c r="G228" t="str">
        <f>IF(A228="","",IFERROR(VLOOKUP(B228,Dados!Q:S,3,0),"Não"))</f>
        <v/>
      </c>
    </row>
    <row r="229" spans="2:7" x14ac:dyDescent="0.25">
      <c r="B229" t="str">
        <f t="shared" si="7"/>
        <v/>
      </c>
      <c r="D229" t="str">
        <f>IF(A229="","Bipar",IFERROR(IF(INDEX(Dados!$A:$Q,MATCH(Bipagem!B229,Dados!$Q:$Q,0),3)="ENCAMINHADA","Baixada","Ajustar"),"Ajustar"))</f>
        <v>Bipar</v>
      </c>
      <c r="E229" s="7">
        <f t="shared" ca="1" si="8"/>
        <v>45677</v>
      </c>
      <c r="G229" t="str">
        <f>IF(A229="","",IFERROR(VLOOKUP(B229,Dados!Q:S,3,0),"Não"))</f>
        <v/>
      </c>
    </row>
    <row r="230" spans="2:7" x14ac:dyDescent="0.25">
      <c r="B230" t="str">
        <f t="shared" ref="B230:B293" si="9">RIGHT(A230,18)</f>
        <v/>
      </c>
      <c r="D230" t="str">
        <f>IF(A230="","Bipar",IFERROR(IF(INDEX(Dados!$A:$Q,MATCH(Bipagem!B230,Dados!$Q:$Q,0),3)="ENCAMINHADA","Baixada","Ajustar"),"Ajustar"))</f>
        <v>Bipar</v>
      </c>
      <c r="E230" s="7">
        <f t="shared" ca="1" si="8"/>
        <v>45677</v>
      </c>
      <c r="G230" t="str">
        <f>IF(A230="","",IFERROR(VLOOKUP(B230,Dados!Q:S,3,0),"Não"))</f>
        <v/>
      </c>
    </row>
    <row r="231" spans="2:7" x14ac:dyDescent="0.25">
      <c r="B231" t="str">
        <f t="shared" si="9"/>
        <v/>
      </c>
      <c r="D231" t="str">
        <f>IF(A231="","Bipar",IFERROR(IF(INDEX(Dados!$A:$Q,MATCH(Bipagem!B231,Dados!$Q:$Q,0),3)="ENCAMINHADA","Baixada","Ajustar"),"Ajustar"))</f>
        <v>Bipar</v>
      </c>
      <c r="E231" s="7">
        <f t="shared" ca="1" si="8"/>
        <v>45677</v>
      </c>
      <c r="G231" t="str">
        <f>IF(A231="","",IFERROR(VLOOKUP(B231,Dados!Q:S,3,0),"Não"))</f>
        <v/>
      </c>
    </row>
    <row r="232" spans="2:7" x14ac:dyDescent="0.25">
      <c r="B232" t="str">
        <f t="shared" si="9"/>
        <v/>
      </c>
      <c r="D232" t="str">
        <f>IF(A232="","Bipar",IFERROR(IF(INDEX(Dados!$A:$Q,MATCH(Bipagem!B232,Dados!$Q:$Q,0),3)="ENCAMINHADA","Baixada","Ajustar"),"Ajustar"))</f>
        <v>Bipar</v>
      </c>
      <c r="E232" s="7">
        <f t="shared" ca="1" si="8"/>
        <v>45677</v>
      </c>
      <c r="G232" t="str">
        <f>IF(A232="","",IFERROR(VLOOKUP(B232,Dados!Q:S,3,0),"Não"))</f>
        <v/>
      </c>
    </row>
    <row r="233" spans="2:7" x14ac:dyDescent="0.25">
      <c r="B233" t="str">
        <f t="shared" si="9"/>
        <v/>
      </c>
      <c r="D233" t="str">
        <f>IF(A233="","Bipar",IFERROR(IF(INDEX(Dados!$A:$Q,MATCH(Bipagem!B233,Dados!$Q:$Q,0),3)="ENCAMINHADA","Baixada","Ajustar"),"Ajustar"))</f>
        <v>Bipar</v>
      </c>
      <c r="E233" s="7">
        <f t="shared" ca="1" si="8"/>
        <v>45677</v>
      </c>
      <c r="G233" t="str">
        <f>IF(A233="","",IFERROR(VLOOKUP(B233,Dados!Q:S,3,0),"Não"))</f>
        <v/>
      </c>
    </row>
    <row r="234" spans="2:7" x14ac:dyDescent="0.25">
      <c r="B234" t="str">
        <f t="shared" si="9"/>
        <v/>
      </c>
      <c r="D234" t="str">
        <f>IF(A234="","Bipar",IFERROR(IF(INDEX(Dados!$A:$Q,MATCH(Bipagem!B234,Dados!$Q:$Q,0),3)="ENCAMINHADA","Baixada","Ajustar"),"Ajustar"))</f>
        <v>Bipar</v>
      </c>
      <c r="E234" s="7">
        <f t="shared" ca="1" si="8"/>
        <v>45677</v>
      </c>
      <c r="G234" t="str">
        <f>IF(A234="","",IFERROR(VLOOKUP(B234,Dados!Q:S,3,0),"Não"))</f>
        <v/>
      </c>
    </row>
    <row r="235" spans="2:7" x14ac:dyDescent="0.25">
      <c r="B235" t="str">
        <f t="shared" si="9"/>
        <v/>
      </c>
      <c r="D235" t="str">
        <f>IF(A235="","Bipar",IFERROR(IF(INDEX(Dados!$A:$Q,MATCH(Bipagem!B235,Dados!$Q:$Q,0),3)="ENCAMINHADA","Baixada","Ajustar"),"Ajustar"))</f>
        <v>Bipar</v>
      </c>
      <c r="E235" s="7">
        <f t="shared" ca="1" si="8"/>
        <v>45677</v>
      </c>
      <c r="G235" t="str">
        <f>IF(A235="","",IFERROR(VLOOKUP(B235,Dados!Q:S,3,0),"Não"))</f>
        <v/>
      </c>
    </row>
    <row r="236" spans="2:7" x14ac:dyDescent="0.25">
      <c r="B236" t="str">
        <f t="shared" si="9"/>
        <v/>
      </c>
      <c r="D236" t="str">
        <f>IF(A236="","Bipar",IFERROR(IF(INDEX(Dados!$A:$Q,MATCH(Bipagem!B236,Dados!$Q:$Q,0),3)="ENCAMINHADA","Baixada","Ajustar"),"Ajustar"))</f>
        <v>Bipar</v>
      </c>
      <c r="E236" s="7">
        <f t="shared" ca="1" si="8"/>
        <v>45677</v>
      </c>
      <c r="G236" t="str">
        <f>IF(A236="","",IFERROR(VLOOKUP(B236,Dados!Q:S,3,0),"Não"))</f>
        <v/>
      </c>
    </row>
    <row r="237" spans="2:7" x14ac:dyDescent="0.25">
      <c r="B237" t="str">
        <f t="shared" si="9"/>
        <v/>
      </c>
      <c r="D237" t="str">
        <f>IF(A237="","Bipar",IFERROR(IF(INDEX(Dados!$A:$Q,MATCH(Bipagem!B237,Dados!$Q:$Q,0),3)="ENCAMINHADA","Baixada","Ajustar"),"Ajustar"))</f>
        <v>Bipar</v>
      </c>
      <c r="E237" s="7">
        <f t="shared" ca="1" si="8"/>
        <v>45677</v>
      </c>
      <c r="G237" t="str">
        <f>IF(A237="","",IFERROR(VLOOKUP(B237,Dados!Q:S,3,0),"Não"))</f>
        <v/>
      </c>
    </row>
    <row r="238" spans="2:7" x14ac:dyDescent="0.25">
      <c r="B238" t="str">
        <f t="shared" si="9"/>
        <v/>
      </c>
      <c r="D238" t="str">
        <f>IF(A238="","Bipar",IFERROR(IF(INDEX(Dados!$A:$Q,MATCH(Bipagem!B238,Dados!$Q:$Q,0),3)="ENCAMINHADA","Baixada","Ajustar"),"Ajustar"))</f>
        <v>Bipar</v>
      </c>
      <c r="E238" s="7">
        <f t="shared" ca="1" si="8"/>
        <v>45677</v>
      </c>
      <c r="G238" t="str">
        <f>IF(A238="","",IFERROR(VLOOKUP(B238,Dados!Q:S,3,0),"Não"))</f>
        <v/>
      </c>
    </row>
    <row r="239" spans="2:7" x14ac:dyDescent="0.25">
      <c r="B239" t="str">
        <f t="shared" si="9"/>
        <v/>
      </c>
      <c r="D239" t="str">
        <f>IF(A239="","Bipar",IFERROR(IF(INDEX(Dados!$A:$Q,MATCH(Bipagem!B239,Dados!$Q:$Q,0),3)="ENCAMINHADA","Baixada","Ajustar"),"Ajustar"))</f>
        <v>Bipar</v>
      </c>
      <c r="E239" s="7">
        <f t="shared" ca="1" si="8"/>
        <v>45677</v>
      </c>
      <c r="G239" t="str">
        <f>IF(A239="","",IFERROR(VLOOKUP(B239,Dados!Q:S,3,0),"Não"))</f>
        <v/>
      </c>
    </row>
    <row r="240" spans="2:7" x14ac:dyDescent="0.25">
      <c r="B240" t="str">
        <f t="shared" si="9"/>
        <v/>
      </c>
      <c r="D240" t="str">
        <f>IF(A240="","Bipar",IFERROR(IF(INDEX(Dados!$A:$Q,MATCH(Bipagem!B240,Dados!$Q:$Q,0),3)="ENCAMINHADA","Baixada","Ajustar"),"Ajustar"))</f>
        <v>Bipar</v>
      </c>
      <c r="E240" s="7">
        <f t="shared" ca="1" si="8"/>
        <v>45677</v>
      </c>
      <c r="G240" t="str">
        <f>IF(A240="","",IFERROR(VLOOKUP(B240,Dados!Q:S,3,0),"Não"))</f>
        <v/>
      </c>
    </row>
    <row r="241" spans="2:8" x14ac:dyDescent="0.25">
      <c r="B241" t="str">
        <f t="shared" si="9"/>
        <v/>
      </c>
      <c r="D241" t="str">
        <f>IF(A241="","Bipar",IFERROR(IF(INDEX(Dados!$A:$Q,MATCH(Bipagem!B241,Dados!$Q:$Q,0),3)="ENCAMINHADA","Baixada","Ajustar"),"Ajustar"))</f>
        <v>Bipar</v>
      </c>
      <c r="E241" s="7">
        <f t="shared" ca="1" si="8"/>
        <v>45677</v>
      </c>
      <c r="G241" t="str">
        <f>IF(A241="","",IFERROR(VLOOKUP(B241,Dados!Q:S,3,0),"Não"))</f>
        <v/>
      </c>
    </row>
    <row r="242" spans="2:8" x14ac:dyDescent="0.25">
      <c r="B242" t="str">
        <f t="shared" si="9"/>
        <v/>
      </c>
      <c r="D242" t="str">
        <f>IF(A242="","Bipar",IFERROR(IF(INDEX(Dados!$A:$Q,MATCH(Bipagem!B242,Dados!$Q:$Q,0),3)="ENCAMINHADA","Baixada","Ajustar"),"Ajustar"))</f>
        <v>Bipar</v>
      </c>
      <c r="E242" s="7">
        <f t="shared" ca="1" si="8"/>
        <v>45677</v>
      </c>
      <c r="G242" t="str">
        <f>IF(A242="","",IFERROR(VLOOKUP(B242,Dados!Q:S,3,0),"Não"))</f>
        <v/>
      </c>
    </row>
    <row r="243" spans="2:8" x14ac:dyDescent="0.25">
      <c r="B243" t="str">
        <f t="shared" si="9"/>
        <v/>
      </c>
      <c r="D243" t="str">
        <f>IF(A243="","Bipar",IFERROR(IF(INDEX(Dados!$A:$Q,MATCH(Bipagem!B243,Dados!$Q:$Q,0),3)="ENCAMINHADA","Baixada","Ajustar"),"Ajustar"))</f>
        <v>Bipar</v>
      </c>
      <c r="E243" s="7">
        <f t="shared" ca="1" si="8"/>
        <v>45677</v>
      </c>
      <c r="G243" t="str">
        <f>IF(A243="","",IFERROR(VLOOKUP(B243,Dados!Q:S,3,0),"Não"))</f>
        <v/>
      </c>
    </row>
    <row r="244" spans="2:8" x14ac:dyDescent="0.25">
      <c r="B244" t="str">
        <f t="shared" si="9"/>
        <v/>
      </c>
      <c r="D244" t="str">
        <f>IF(A244="","Bipar",IFERROR(IF(INDEX(Dados!$A:$Q,MATCH(Bipagem!B244,Dados!$Q:$Q,0),3)="ENCAMINHADA","Baixada","Ajustar"),"Ajustar"))</f>
        <v>Bipar</v>
      </c>
      <c r="E244" s="7">
        <f t="shared" ca="1" si="8"/>
        <v>45677</v>
      </c>
      <c r="G244" t="str">
        <f>IF(A244="","",IFERROR(VLOOKUP(B244,Dados!Q:S,3,0),"Não"))</f>
        <v/>
      </c>
    </row>
    <row r="245" spans="2:8" x14ac:dyDescent="0.25">
      <c r="B245" t="str">
        <f t="shared" si="9"/>
        <v/>
      </c>
      <c r="D245" t="str">
        <f>IF(A245="","Bipar",IFERROR(IF(INDEX(Dados!$A:$Q,MATCH(Bipagem!B245,Dados!$Q:$Q,0),3)="ENCAMINHADA","Baixada","Ajustar"),"Ajustar"))</f>
        <v>Bipar</v>
      </c>
      <c r="E245" s="7">
        <f t="shared" ca="1" si="8"/>
        <v>45677</v>
      </c>
      <c r="G245" t="str">
        <f>IF(A245="","",IFERROR(VLOOKUP(B245,Dados!Q:S,3,0),"Não"))</f>
        <v/>
      </c>
    </row>
    <row r="246" spans="2:8" x14ac:dyDescent="0.25">
      <c r="B246" t="str">
        <f t="shared" si="9"/>
        <v/>
      </c>
      <c r="D246" t="str">
        <f>IF(A246="","Bipar",IFERROR(IF(INDEX(Dados!$A:$Q,MATCH(Bipagem!B246,Dados!$Q:$Q,0),3)="ENCAMINHADA","Baixada","Ajustar"),"Ajustar"))</f>
        <v>Bipar</v>
      </c>
      <c r="E246" s="7">
        <f t="shared" ca="1" si="8"/>
        <v>45677</v>
      </c>
      <c r="G246" t="str">
        <f>IF(A246="","",IFERROR(VLOOKUP(B246,Dados!Q:S,3,0),"Não"))</f>
        <v/>
      </c>
    </row>
    <row r="247" spans="2:8" x14ac:dyDescent="0.25">
      <c r="B247" t="str">
        <f t="shared" si="9"/>
        <v/>
      </c>
      <c r="D247" t="str">
        <f>IF(A247="","Bipar",IFERROR(IF(INDEX(Dados!$A:$Q,MATCH(Bipagem!B247,Dados!$Q:$Q,0),3)="ENCAMINHADA","Baixada","Ajustar"),"Ajustar"))</f>
        <v>Bipar</v>
      </c>
      <c r="E247" s="7">
        <f t="shared" ca="1" si="8"/>
        <v>45677</v>
      </c>
      <c r="G247" t="str">
        <f>IF(A247="","",IFERROR(VLOOKUP(B247,Dados!Q:S,3,0),"Não"))</f>
        <v/>
      </c>
    </row>
    <row r="248" spans="2:8" x14ac:dyDescent="0.25">
      <c r="B248" t="str">
        <f t="shared" si="9"/>
        <v/>
      </c>
      <c r="D248" t="str">
        <f>IF(A248="","Bipar",IFERROR(IF(INDEX(Dados!$A:$Q,MATCH(Bipagem!B248,Dados!$Q:$Q,0),3)="ENCAMINHADA","Baixada","Ajustar"),"Ajustar"))</f>
        <v>Bipar</v>
      </c>
      <c r="E248" s="7">
        <f t="shared" ca="1" si="8"/>
        <v>45677</v>
      </c>
      <c r="G248" t="str">
        <f>IF(A248="","",IFERROR(VLOOKUP(B248,Dados!Q:S,3,0),"Não"))</f>
        <v/>
      </c>
    </row>
    <row r="249" spans="2:8" x14ac:dyDescent="0.25">
      <c r="D249" t="str">
        <f>IF(A249="","Bipar",IFERROR(IF(INDEX(Dados!$A:$Q,MATCH(Bipagem!B249,Dados!$Q:$Q,0),3)="ENCAMINHADA","Baixada","Ajustar"),"Ajustar"))</f>
        <v>Bipar</v>
      </c>
      <c r="E249" s="7">
        <f t="shared" ca="1" si="8"/>
        <v>45677</v>
      </c>
      <c r="G249" t="str">
        <f>IF(A249="","",IFERROR(VLOOKUP(B249,Dados!Q:S,3,0),"Não"))</f>
        <v/>
      </c>
      <c r="H249">
        <f>I1</f>
        <v>0</v>
      </c>
    </row>
    <row r="250" spans="2:8" x14ac:dyDescent="0.25">
      <c r="B250" t="str">
        <f t="shared" si="9"/>
        <v/>
      </c>
      <c r="D250" t="str">
        <f>IF(A250="","Bipar",IFERROR(IF(INDEX(Dados!$A:$Q,MATCH(Bipagem!B250,Dados!$Q:$Q,0),3)="ENCAMINHADA","Baixada","Ajustar"),"Ajustar"))</f>
        <v>Bipar</v>
      </c>
      <c r="E250" s="7">
        <f t="shared" ca="1" si="8"/>
        <v>45677</v>
      </c>
      <c r="G250" t="str">
        <f>IF(A250="","",IFERROR(VLOOKUP(B250,Dados!Q:S,3,0),"Não"))</f>
        <v/>
      </c>
    </row>
    <row r="251" spans="2:8" x14ac:dyDescent="0.25">
      <c r="B251" t="str">
        <f t="shared" si="9"/>
        <v/>
      </c>
      <c r="D251" t="str">
        <f>IF(A251="","Bipar",IFERROR(IF(INDEX(Dados!$A:$Q,MATCH(Bipagem!B251,Dados!$Q:$Q,0),3)="ENCAMINHADA","Baixada","Ajustar"),"Ajustar"))</f>
        <v>Bipar</v>
      </c>
      <c r="E251" s="7">
        <f t="shared" ca="1" si="8"/>
        <v>45677</v>
      </c>
      <c r="G251" t="str">
        <f>IF(A251="","",IFERROR(VLOOKUP(B251,Dados!Q:S,3,0),"Não"))</f>
        <v/>
      </c>
    </row>
    <row r="252" spans="2:8" x14ac:dyDescent="0.25">
      <c r="B252" t="str">
        <f t="shared" si="9"/>
        <v/>
      </c>
      <c r="D252" t="str">
        <f>IF(A252="","Bipar",IFERROR(IF(INDEX(Dados!$A:$Q,MATCH(Bipagem!B252,Dados!$Q:$Q,0),3)="ENCAMINHADA","Baixada","Ajustar"),"Ajustar"))</f>
        <v>Bipar</v>
      </c>
      <c r="E252" s="7">
        <f t="shared" ca="1" si="8"/>
        <v>45677</v>
      </c>
      <c r="G252" t="str">
        <f>IF(A252="","",IFERROR(VLOOKUP(B252,Dados!Q:S,3,0),"Não"))</f>
        <v/>
      </c>
    </row>
    <row r="253" spans="2:8" x14ac:dyDescent="0.25">
      <c r="B253" t="str">
        <f t="shared" si="9"/>
        <v/>
      </c>
      <c r="D253" t="str">
        <f>IF(A253="","Bipar",IFERROR(IF(INDEX(Dados!$A:$Q,MATCH(Bipagem!B253,Dados!$Q:$Q,0),3)="ENCAMINHADA","Baixada","Ajustar"),"Ajustar"))</f>
        <v>Bipar</v>
      </c>
      <c r="E253" s="7">
        <f t="shared" ca="1" si="8"/>
        <v>45677</v>
      </c>
      <c r="G253" t="str">
        <f>IF(A253="","",IFERROR(VLOOKUP(B253,Dados!Q:S,3,0),"Não"))</f>
        <v/>
      </c>
    </row>
    <row r="254" spans="2:8" x14ac:dyDescent="0.25">
      <c r="B254" t="str">
        <f t="shared" si="9"/>
        <v/>
      </c>
      <c r="D254" t="str">
        <f>IF(A254="","Bipar",IFERROR(IF(INDEX(Dados!$A:$Q,MATCH(Bipagem!B254,Dados!$Q:$Q,0),3)="ENCAMINHADA","Baixada","Ajustar"),"Ajustar"))</f>
        <v>Bipar</v>
      </c>
      <c r="E254" s="7">
        <f t="shared" ca="1" si="8"/>
        <v>45677</v>
      </c>
      <c r="G254" t="str">
        <f>IF(A254="","",IFERROR(VLOOKUP(B254,Dados!Q:S,3,0),"Não"))</f>
        <v/>
      </c>
    </row>
    <row r="255" spans="2:8" x14ac:dyDescent="0.25">
      <c r="B255" t="str">
        <f t="shared" si="9"/>
        <v/>
      </c>
      <c r="D255" t="str">
        <f>IF(A255="","Bipar",IFERROR(IF(INDEX(Dados!$A:$Q,MATCH(Bipagem!B255,Dados!$Q:$Q,0),3)="ENCAMINHADA","Baixada","Ajustar"),"Ajustar"))</f>
        <v>Bipar</v>
      </c>
      <c r="E255" s="7">
        <f t="shared" ca="1" si="8"/>
        <v>45677</v>
      </c>
      <c r="G255" t="str">
        <f>IF(A255="","",IFERROR(VLOOKUP(B255,Dados!Q:S,3,0),"Não"))</f>
        <v/>
      </c>
    </row>
    <row r="256" spans="2:8" x14ac:dyDescent="0.25">
      <c r="B256" t="str">
        <f t="shared" si="9"/>
        <v/>
      </c>
      <c r="D256" t="str">
        <f>IF(A256="","Bipar",IFERROR(IF(INDEX(Dados!$A:$Q,MATCH(Bipagem!B256,Dados!$Q:$Q,0),3)="ENCAMINHADA","Baixada","Ajustar"),"Ajustar"))</f>
        <v>Bipar</v>
      </c>
      <c r="E256" s="7">
        <f t="shared" ca="1" si="8"/>
        <v>45677</v>
      </c>
      <c r="G256" t="str">
        <f>IF(A256="","",IFERROR(VLOOKUP(B256,Dados!Q:S,3,0),"Não"))</f>
        <v/>
      </c>
    </row>
    <row r="257" spans="2:7" x14ac:dyDescent="0.25">
      <c r="B257" t="str">
        <f t="shared" si="9"/>
        <v/>
      </c>
      <c r="D257" t="str">
        <f>IF(A257="","Bipar",IFERROR(IF(INDEX(Dados!$A:$Q,MATCH(Bipagem!B257,Dados!$Q:$Q,0),3)="ENCAMINHADA","Baixada","Ajustar"),"Ajustar"))</f>
        <v>Bipar</v>
      </c>
      <c r="E257" s="7">
        <f t="shared" ca="1" si="8"/>
        <v>45677</v>
      </c>
      <c r="G257" t="str">
        <f>IF(A257="","",IFERROR(VLOOKUP(B257,Dados!Q:S,3,0),"Não"))</f>
        <v/>
      </c>
    </row>
    <row r="258" spans="2:7" x14ac:dyDescent="0.25">
      <c r="B258" t="str">
        <f t="shared" si="9"/>
        <v/>
      </c>
      <c r="D258" t="str">
        <f>IF(A258="","Bipar",IFERROR(IF(INDEX(Dados!$A:$Q,MATCH(Bipagem!B258,Dados!$Q:$Q,0),3)="ENCAMINHADA","Baixada","Ajustar"),"Ajustar"))</f>
        <v>Bipar</v>
      </c>
      <c r="E258" s="7">
        <f t="shared" ca="1" si="8"/>
        <v>45677</v>
      </c>
      <c r="G258" t="str">
        <f>IF(A258="","",IFERROR(VLOOKUP(B258,Dados!Q:S,3,0),"Não"))</f>
        <v/>
      </c>
    </row>
    <row r="259" spans="2:7" x14ac:dyDescent="0.25">
      <c r="B259" t="str">
        <f t="shared" si="9"/>
        <v/>
      </c>
      <c r="D259" t="str">
        <f>IF(A259="","Bipar",IFERROR(IF(INDEX(Dados!$A:$Q,MATCH(Bipagem!B259,Dados!$Q:$Q,0),3)="ENCAMINHADA","Baixada","Ajustar"),"Ajustar"))</f>
        <v>Bipar</v>
      </c>
      <c r="E259" s="7">
        <f t="shared" ref="E259:E322" ca="1" si="10">TODAY()</f>
        <v>45677</v>
      </c>
      <c r="G259" t="str">
        <f>IF(A259="","",IFERROR(VLOOKUP(B259,Dados!Q:S,3,0),"Não"))</f>
        <v/>
      </c>
    </row>
    <row r="260" spans="2:7" x14ac:dyDescent="0.25">
      <c r="B260" t="str">
        <f t="shared" si="9"/>
        <v/>
      </c>
      <c r="D260" t="str">
        <f>IF(A260="","Bipar",IFERROR(IF(INDEX(Dados!$A:$Q,MATCH(Bipagem!B260,Dados!$Q:$Q,0),3)="ENCAMINHADA","Baixada","Ajustar"),"Ajustar"))</f>
        <v>Bipar</v>
      </c>
      <c r="E260" s="7">
        <f t="shared" ca="1" si="10"/>
        <v>45677</v>
      </c>
      <c r="G260" t="str">
        <f>IF(A260="","",IFERROR(VLOOKUP(B260,Dados!Q:S,3,0),"Não"))</f>
        <v/>
      </c>
    </row>
    <row r="261" spans="2:7" x14ac:dyDescent="0.25">
      <c r="B261" t="str">
        <f t="shared" si="9"/>
        <v/>
      </c>
      <c r="D261" t="str">
        <f>IF(A261="","Bipar",IFERROR(IF(INDEX(Dados!$A:$Q,MATCH(Bipagem!B261,Dados!$Q:$Q,0),3)="ENCAMINHADA","Baixada","Ajustar"),"Ajustar"))</f>
        <v>Bipar</v>
      </c>
      <c r="E261" s="7">
        <f t="shared" ca="1" si="10"/>
        <v>45677</v>
      </c>
      <c r="G261" t="str">
        <f>IF(A261="","",IFERROR(VLOOKUP(B261,Dados!Q:S,3,0),"Não"))</f>
        <v/>
      </c>
    </row>
    <row r="262" spans="2:7" x14ac:dyDescent="0.25">
      <c r="B262" t="str">
        <f t="shared" si="9"/>
        <v/>
      </c>
      <c r="D262" t="str">
        <f>IF(A262="","Bipar",IFERROR(IF(INDEX(Dados!$A:$Q,MATCH(Bipagem!B262,Dados!$Q:$Q,0),3)="ENCAMINHADA","Baixada","Ajustar"),"Ajustar"))</f>
        <v>Bipar</v>
      </c>
      <c r="E262" s="7">
        <f t="shared" ca="1" si="10"/>
        <v>45677</v>
      </c>
      <c r="G262" t="str">
        <f>IF(A262="","",IFERROR(VLOOKUP(B262,Dados!Q:S,3,0),"Não"))</f>
        <v/>
      </c>
    </row>
    <row r="263" spans="2:7" x14ac:dyDescent="0.25">
      <c r="B263" t="str">
        <f t="shared" si="9"/>
        <v/>
      </c>
      <c r="D263" t="str">
        <f>IF(A263="","Bipar",IFERROR(IF(INDEX(Dados!$A:$Q,MATCH(Bipagem!B263,Dados!$Q:$Q,0),3)="ENCAMINHADA","Baixada","Ajustar"),"Ajustar"))</f>
        <v>Bipar</v>
      </c>
      <c r="E263" s="7">
        <f t="shared" ca="1" si="10"/>
        <v>45677</v>
      </c>
      <c r="G263" t="str">
        <f>IF(A263="","",IFERROR(VLOOKUP(B263,Dados!Q:S,3,0),"Não"))</f>
        <v/>
      </c>
    </row>
    <row r="264" spans="2:7" x14ac:dyDescent="0.25">
      <c r="B264" t="str">
        <f t="shared" si="9"/>
        <v/>
      </c>
      <c r="D264" t="str">
        <f>IF(A264="","Bipar",IFERROR(IF(INDEX(Dados!$A:$Q,MATCH(Bipagem!B264,Dados!$Q:$Q,0),3)="ENCAMINHADA","Baixada","Ajustar"),"Ajustar"))</f>
        <v>Bipar</v>
      </c>
      <c r="E264" s="7">
        <f t="shared" ca="1" si="10"/>
        <v>45677</v>
      </c>
      <c r="G264" t="str">
        <f>IF(A264="","",IFERROR(VLOOKUP(B264,Dados!Q:S,3,0),"Não"))</f>
        <v/>
      </c>
    </row>
    <row r="265" spans="2:7" x14ac:dyDescent="0.25">
      <c r="B265" t="str">
        <f t="shared" si="9"/>
        <v/>
      </c>
      <c r="D265" t="str">
        <f>IF(A265="","Bipar",IFERROR(IF(INDEX(Dados!$A:$Q,MATCH(Bipagem!B265,Dados!$Q:$Q,0),3)="ENCAMINHADA","Baixada","Ajustar"),"Ajustar"))</f>
        <v>Bipar</v>
      </c>
      <c r="E265" s="7">
        <f t="shared" ca="1" si="10"/>
        <v>45677</v>
      </c>
      <c r="G265" t="str">
        <f>IF(A265="","",IFERROR(VLOOKUP(B265,Dados!Q:S,3,0),"Não"))</f>
        <v/>
      </c>
    </row>
    <row r="266" spans="2:7" x14ac:dyDescent="0.25">
      <c r="B266" t="str">
        <f t="shared" si="9"/>
        <v/>
      </c>
      <c r="D266" t="str">
        <f>IF(A266="","Bipar",IFERROR(IF(INDEX(Dados!$A:$Q,MATCH(Bipagem!B266,Dados!$Q:$Q,0),3)="ENCAMINHADA","Baixada","Ajustar"),"Ajustar"))</f>
        <v>Bipar</v>
      </c>
      <c r="E266" s="7">
        <f t="shared" ca="1" si="10"/>
        <v>45677</v>
      </c>
      <c r="G266" t="str">
        <f>IF(A266="","",IFERROR(VLOOKUP(B266,Dados!Q:S,3,0),"Não"))</f>
        <v/>
      </c>
    </row>
    <row r="267" spans="2:7" x14ac:dyDescent="0.25">
      <c r="B267" t="str">
        <f t="shared" si="9"/>
        <v/>
      </c>
      <c r="D267" t="str">
        <f>IF(A267="","Bipar",IFERROR(IF(INDEX(Dados!$A:$Q,MATCH(Bipagem!B267,Dados!$Q:$Q,0),3)="ENCAMINHADA","Baixada","Ajustar"),"Ajustar"))</f>
        <v>Bipar</v>
      </c>
      <c r="E267" s="7">
        <f t="shared" ca="1" si="10"/>
        <v>45677</v>
      </c>
      <c r="G267" t="str">
        <f>IF(A267="","",IFERROR(VLOOKUP(B267,Dados!Q:S,3,0),"Não"))</f>
        <v/>
      </c>
    </row>
    <row r="268" spans="2:7" x14ac:dyDescent="0.25">
      <c r="B268" t="str">
        <f t="shared" si="9"/>
        <v/>
      </c>
      <c r="D268" t="str">
        <f>IF(A268="","Bipar",IFERROR(IF(INDEX(Dados!$A:$Q,MATCH(Bipagem!B268,Dados!$Q:$Q,0),3)="ENCAMINHADA","Baixada","Ajustar"),"Ajustar"))</f>
        <v>Bipar</v>
      </c>
      <c r="E268" s="7">
        <f t="shared" ca="1" si="10"/>
        <v>45677</v>
      </c>
      <c r="G268" t="str">
        <f>IF(A268="","",IFERROR(VLOOKUP(B268,Dados!Q:S,3,0),"Não"))</f>
        <v/>
      </c>
    </row>
    <row r="269" spans="2:7" x14ac:dyDescent="0.25">
      <c r="B269" t="str">
        <f t="shared" si="9"/>
        <v/>
      </c>
      <c r="D269" t="str">
        <f>IF(A269="","Bipar",IFERROR(IF(INDEX(Dados!$A:$Q,MATCH(Bipagem!B269,Dados!$Q:$Q,0),3)="ENCAMINHADA","Baixada","Ajustar"),"Ajustar"))</f>
        <v>Bipar</v>
      </c>
      <c r="E269" s="7">
        <f t="shared" ca="1" si="10"/>
        <v>45677</v>
      </c>
      <c r="G269" t="str">
        <f>IF(A269="","",IFERROR(VLOOKUP(B269,Dados!Q:S,3,0),"Não"))</f>
        <v/>
      </c>
    </row>
    <row r="270" spans="2:7" x14ac:dyDescent="0.25">
      <c r="B270" t="str">
        <f t="shared" si="9"/>
        <v/>
      </c>
      <c r="D270" t="str">
        <f>IF(A270="","Bipar",IFERROR(IF(INDEX(Dados!$A:$Q,MATCH(Bipagem!B270,Dados!$Q:$Q,0),3)="ENCAMINHADA","Baixada","Ajustar"),"Ajustar"))</f>
        <v>Bipar</v>
      </c>
      <c r="E270" s="7">
        <f t="shared" ca="1" si="10"/>
        <v>45677</v>
      </c>
      <c r="G270" t="str">
        <f>IF(A270="","",IFERROR(VLOOKUP(B270,Dados!Q:S,3,0),"Não"))</f>
        <v/>
      </c>
    </row>
    <row r="271" spans="2:7" x14ac:dyDescent="0.25">
      <c r="B271" t="str">
        <f t="shared" si="9"/>
        <v/>
      </c>
      <c r="D271" t="str">
        <f>IF(A271="","Bipar",IFERROR(IF(INDEX(Dados!$A:$Q,MATCH(Bipagem!B271,Dados!$Q:$Q,0),3)="ENCAMINHADA","Baixada","Ajustar"),"Ajustar"))</f>
        <v>Bipar</v>
      </c>
      <c r="E271" s="7">
        <f t="shared" ca="1" si="10"/>
        <v>45677</v>
      </c>
      <c r="G271" t="str">
        <f>IF(A271="","",IFERROR(VLOOKUP(B271,Dados!Q:S,3,0),"Não"))</f>
        <v/>
      </c>
    </row>
    <row r="272" spans="2:7" x14ac:dyDescent="0.25">
      <c r="B272" t="str">
        <f t="shared" si="9"/>
        <v/>
      </c>
      <c r="D272" t="str">
        <f>IF(A272="","Bipar",IFERROR(IF(INDEX(Dados!$A:$Q,MATCH(Bipagem!B272,Dados!$Q:$Q,0),3)="ENCAMINHADA","Baixada","Ajustar"),"Ajustar"))</f>
        <v>Bipar</v>
      </c>
      <c r="E272" s="7">
        <f t="shared" ca="1" si="10"/>
        <v>45677</v>
      </c>
      <c r="G272" t="str">
        <f>IF(A272="","",IFERROR(VLOOKUP(B272,Dados!Q:S,3,0),"Não"))</f>
        <v/>
      </c>
    </row>
    <row r="273" spans="2:8" x14ac:dyDescent="0.25">
      <c r="B273" t="str">
        <f t="shared" si="9"/>
        <v/>
      </c>
      <c r="D273" t="str">
        <f>IF(A273="","Bipar",IFERROR(IF(INDEX(Dados!$A:$Q,MATCH(Bipagem!B273,Dados!$Q:$Q,0),3)="ENCAMINHADA","Baixada","Ajustar"),"Ajustar"))</f>
        <v>Bipar</v>
      </c>
      <c r="E273" s="7">
        <f t="shared" ca="1" si="10"/>
        <v>45677</v>
      </c>
      <c r="G273" t="str">
        <f>IF(A273="","",IFERROR(VLOOKUP(B273,Dados!Q:S,3,0),"Não"))</f>
        <v/>
      </c>
    </row>
    <row r="274" spans="2:8" x14ac:dyDescent="0.25">
      <c r="B274" t="str">
        <f t="shared" si="9"/>
        <v/>
      </c>
      <c r="D274" t="str">
        <f>IF(A274="","Bipar",IFERROR(IF(INDEX(Dados!$A:$Q,MATCH(Bipagem!B274,Dados!$Q:$Q,0),3)="ENCAMINHADA","Baixada","Ajustar"),"Ajustar"))</f>
        <v>Bipar</v>
      </c>
      <c r="E274" s="7">
        <f t="shared" ca="1" si="10"/>
        <v>45677</v>
      </c>
      <c r="G274" t="str">
        <f>IF(A274="","",IFERROR(VLOOKUP(B274,Dados!Q:S,3,0),"Não"))</f>
        <v/>
      </c>
    </row>
    <row r="275" spans="2:8" x14ac:dyDescent="0.25">
      <c r="B275" t="str">
        <f t="shared" si="9"/>
        <v/>
      </c>
      <c r="D275" t="str">
        <f>IF(A275="","Bipar",IFERROR(IF(INDEX(Dados!$A:$Q,MATCH(Bipagem!B275,Dados!$Q:$Q,0),3)="ENCAMINHADA","Baixada","Ajustar"),"Ajustar"))</f>
        <v>Bipar</v>
      </c>
      <c r="E275" s="7">
        <f t="shared" ca="1" si="10"/>
        <v>45677</v>
      </c>
      <c r="G275" t="str">
        <f>IF(A275="","",IFERROR(VLOOKUP(B275,Dados!Q:S,3,0),"Não"))</f>
        <v/>
      </c>
    </row>
    <row r="276" spans="2:8" x14ac:dyDescent="0.25">
      <c r="B276" t="str">
        <f t="shared" si="9"/>
        <v/>
      </c>
      <c r="D276" t="str">
        <f>IF(A276="","Bipar",IFERROR(IF(INDEX(Dados!$A:$Q,MATCH(Bipagem!B276,Dados!$Q:$Q,0),3)="ENCAMINHADA","Baixada","Ajustar"),"Ajustar"))</f>
        <v>Bipar</v>
      </c>
      <c r="E276" s="7">
        <f t="shared" ca="1" si="10"/>
        <v>45677</v>
      </c>
      <c r="G276" t="str">
        <f>IF(A276="","",IFERROR(VLOOKUP(B276,Dados!Q:S,3,0),"Não"))</f>
        <v/>
      </c>
    </row>
    <row r="277" spans="2:8" x14ac:dyDescent="0.25">
      <c r="B277" t="str">
        <f t="shared" si="9"/>
        <v/>
      </c>
      <c r="D277" t="str">
        <f>IF(A277="","Bipar",IFERROR(IF(INDEX(Dados!$A:$Q,MATCH(Bipagem!B277,Dados!$Q:$Q,0),3)="ENCAMINHADA","Baixada","Ajustar"),"Ajustar"))</f>
        <v>Bipar</v>
      </c>
      <c r="E277" s="7">
        <f t="shared" ca="1" si="10"/>
        <v>45677</v>
      </c>
      <c r="G277" t="str">
        <f>IF(A277="","",IFERROR(VLOOKUP(B277,Dados!Q:S,3,0),"Não"))</f>
        <v/>
      </c>
    </row>
    <row r="278" spans="2:8" x14ac:dyDescent="0.25">
      <c r="B278" t="str">
        <f t="shared" si="9"/>
        <v/>
      </c>
      <c r="D278" t="str">
        <f>IF(A278="","Bipar",IFERROR(IF(INDEX(Dados!$A:$Q,MATCH(Bipagem!B278,Dados!$Q:$Q,0),3)="ENCAMINHADA","Baixada","Ajustar"),"Ajustar"))</f>
        <v>Bipar</v>
      </c>
      <c r="E278" s="7">
        <f t="shared" ca="1" si="10"/>
        <v>45677</v>
      </c>
      <c r="G278" t="str">
        <f>IF(A278="","",IFERROR(VLOOKUP(B278,Dados!Q:S,3,0),"Não"))</f>
        <v/>
      </c>
    </row>
    <row r="279" spans="2:8" x14ac:dyDescent="0.25">
      <c r="B279" t="str">
        <f t="shared" si="9"/>
        <v/>
      </c>
      <c r="D279" t="str">
        <f>IF(A279="","Bipar",IFERROR(IF(INDEX(Dados!$A:$Q,MATCH(Bipagem!B279,Dados!$Q:$Q,0),3)="ENCAMINHADA","Baixada","Ajustar"),"Ajustar"))</f>
        <v>Bipar</v>
      </c>
      <c r="E279" s="7">
        <f t="shared" ca="1" si="10"/>
        <v>45677</v>
      </c>
      <c r="G279" t="str">
        <f>IF(A279="","",IFERROR(VLOOKUP(B279,Dados!Q:S,3,0),"Não"))</f>
        <v/>
      </c>
    </row>
    <row r="280" spans="2:8" x14ac:dyDescent="0.25">
      <c r="D280" t="str">
        <f>IF(A280="","Bipar",IFERROR(IF(INDEX(Dados!$A:$Q,MATCH(Bipagem!B280,Dados!$Q:$Q,0),3)="ENCAMINHADA","Baixada","Ajustar"),"Ajustar"))</f>
        <v>Bipar</v>
      </c>
      <c r="E280" s="7">
        <f t="shared" ca="1" si="10"/>
        <v>45677</v>
      </c>
      <c r="G280" t="str">
        <f>IF(A280="","",IFERROR(VLOOKUP(B280,Dados!Q:S,3,0),"Não"))</f>
        <v/>
      </c>
    </row>
    <row r="281" spans="2:8" x14ac:dyDescent="0.25">
      <c r="B281" t="str">
        <f t="shared" si="9"/>
        <v/>
      </c>
      <c r="D281" t="str">
        <f>IF(A281="","Bipar",IFERROR(IF(INDEX(Dados!$A:$Q,MATCH(Bipagem!B281,Dados!$Q:$Q,0),3)="ENCAMINHADA","Baixada","Ajustar"),"Ajustar"))</f>
        <v>Bipar</v>
      </c>
      <c r="E281" s="7">
        <f t="shared" ca="1" si="10"/>
        <v>45677</v>
      </c>
      <c r="G281" t="str">
        <f>IF(A281="","",IFERROR(VLOOKUP(B281,Dados!Q:S,3,0),"Não"))</f>
        <v/>
      </c>
      <c r="H281">
        <f>I1</f>
        <v>0</v>
      </c>
    </row>
    <row r="282" spans="2:8" x14ac:dyDescent="0.25">
      <c r="B282" t="str">
        <f t="shared" si="9"/>
        <v/>
      </c>
      <c r="D282" t="str">
        <f>IF(A282="","Bipar",IFERROR(IF(INDEX(Dados!$A:$Q,MATCH(Bipagem!B282,Dados!$Q:$Q,0),3)="ENCAMINHADA","Baixada","Ajustar"),"Ajustar"))</f>
        <v>Bipar</v>
      </c>
      <c r="E282" s="7">
        <f t="shared" ca="1" si="10"/>
        <v>45677</v>
      </c>
      <c r="G282" t="str">
        <f>IF(A282="","",IFERROR(VLOOKUP(B282,Dados!Q:S,3,0),"Não"))</f>
        <v/>
      </c>
    </row>
    <row r="283" spans="2:8" x14ac:dyDescent="0.25">
      <c r="B283" t="str">
        <f t="shared" si="9"/>
        <v/>
      </c>
      <c r="D283" t="str">
        <f>IF(A283="","Bipar",IFERROR(IF(INDEX(Dados!$A:$Q,MATCH(Bipagem!B283,Dados!$Q:$Q,0),3)="ENCAMINHADA","Baixada","Ajustar"),"Ajustar"))</f>
        <v>Bipar</v>
      </c>
      <c r="E283" s="7">
        <f t="shared" ca="1" si="10"/>
        <v>45677</v>
      </c>
      <c r="G283" t="str">
        <f>IF(A283="","",IFERROR(VLOOKUP(B283,Dados!Q:S,3,0),"Não"))</f>
        <v/>
      </c>
    </row>
    <row r="284" spans="2:8" x14ac:dyDescent="0.25">
      <c r="B284" t="str">
        <f t="shared" si="9"/>
        <v/>
      </c>
      <c r="D284" t="str">
        <f>IF(A284="","Bipar",IFERROR(IF(INDEX(Dados!$A:$Q,MATCH(Bipagem!B284,Dados!$Q:$Q,0),3)="ENCAMINHADA","Baixada","Ajustar"),"Ajustar"))</f>
        <v>Bipar</v>
      </c>
      <c r="E284" s="7">
        <f t="shared" ca="1" si="10"/>
        <v>45677</v>
      </c>
      <c r="G284" t="str">
        <f>IF(A284="","",IFERROR(VLOOKUP(B284,Dados!Q:S,3,0),"Não"))</f>
        <v/>
      </c>
    </row>
    <row r="285" spans="2:8" x14ac:dyDescent="0.25">
      <c r="B285" t="str">
        <f t="shared" si="9"/>
        <v/>
      </c>
      <c r="D285" t="str">
        <f>IF(A285="","Bipar",IFERROR(IF(INDEX(Dados!$A:$Q,MATCH(Bipagem!B285,Dados!$Q:$Q,0),3)="ENCAMINHADA","Baixada","Ajustar"),"Ajustar"))</f>
        <v>Bipar</v>
      </c>
      <c r="E285" s="7">
        <f t="shared" ca="1" si="10"/>
        <v>45677</v>
      </c>
      <c r="G285" t="str">
        <f>IF(A285="","",IFERROR(VLOOKUP(B285,Dados!Q:S,3,0),"Não"))</f>
        <v/>
      </c>
    </row>
    <row r="286" spans="2:8" x14ac:dyDescent="0.25">
      <c r="B286" t="str">
        <f t="shared" si="9"/>
        <v/>
      </c>
      <c r="D286" t="str">
        <f>IF(A286="","Bipar",IFERROR(IF(INDEX(Dados!$A:$Q,MATCH(Bipagem!B286,Dados!$Q:$Q,0),3)="ENCAMINHADA","Baixada","Ajustar"),"Ajustar"))</f>
        <v>Bipar</v>
      </c>
      <c r="E286" s="7">
        <f t="shared" ca="1" si="10"/>
        <v>45677</v>
      </c>
      <c r="G286" t="str">
        <f>IF(A286="","",IFERROR(VLOOKUP(B286,Dados!Q:S,3,0),"Não"))</f>
        <v/>
      </c>
    </row>
    <row r="287" spans="2:8" x14ac:dyDescent="0.25">
      <c r="B287" t="str">
        <f t="shared" si="9"/>
        <v/>
      </c>
      <c r="D287" t="str">
        <f>IF(A287="","Bipar",IFERROR(IF(INDEX(Dados!$A:$Q,MATCH(Bipagem!B287,Dados!$Q:$Q,0),3)="ENCAMINHADA","Baixada","Ajustar"),"Ajustar"))</f>
        <v>Bipar</v>
      </c>
      <c r="E287" s="7">
        <f t="shared" ca="1" si="10"/>
        <v>45677</v>
      </c>
      <c r="G287" t="str">
        <f>IF(A287="","",IFERROR(VLOOKUP(B287,Dados!Q:S,3,0),"Não"))</f>
        <v/>
      </c>
    </row>
    <row r="288" spans="2:8" x14ac:dyDescent="0.25">
      <c r="B288" t="str">
        <f t="shared" si="9"/>
        <v/>
      </c>
      <c r="D288" t="str">
        <f>IF(A288="","Bipar",IFERROR(IF(INDEX(Dados!$A:$Q,MATCH(Bipagem!B288,Dados!$Q:$Q,0),3)="ENCAMINHADA","Baixada","Ajustar"),"Ajustar"))</f>
        <v>Bipar</v>
      </c>
      <c r="E288" s="7">
        <f t="shared" ca="1" si="10"/>
        <v>45677</v>
      </c>
      <c r="G288" t="str">
        <f>IF(A288="","",IFERROR(VLOOKUP(B288,Dados!Q:S,3,0),"Não"))</f>
        <v/>
      </c>
    </row>
    <row r="289" spans="2:7" x14ac:dyDescent="0.25">
      <c r="B289" t="str">
        <f t="shared" si="9"/>
        <v/>
      </c>
      <c r="D289" t="str">
        <f>IF(A289="","Bipar",IFERROR(IF(INDEX(Dados!$A:$Q,MATCH(Bipagem!B289,Dados!$Q:$Q,0),3)="ENCAMINHADA","Baixada","Ajustar"),"Ajustar"))</f>
        <v>Bipar</v>
      </c>
      <c r="E289" s="7">
        <f t="shared" ca="1" si="10"/>
        <v>45677</v>
      </c>
      <c r="G289" t="str">
        <f>IF(A289="","",IFERROR(VLOOKUP(B289,Dados!Q:S,3,0),"Não"))</f>
        <v/>
      </c>
    </row>
    <row r="290" spans="2:7" x14ac:dyDescent="0.25">
      <c r="B290" t="str">
        <f t="shared" si="9"/>
        <v/>
      </c>
      <c r="D290" t="str">
        <f>IF(A290="","Bipar",IFERROR(IF(INDEX(Dados!$A:$Q,MATCH(Bipagem!B290,Dados!$Q:$Q,0),3)="ENCAMINHADA","Baixada","Ajustar"),"Ajustar"))</f>
        <v>Bipar</v>
      </c>
      <c r="E290" s="7">
        <f t="shared" ca="1" si="10"/>
        <v>45677</v>
      </c>
      <c r="G290" t="str">
        <f>IF(A290="","",IFERROR(VLOOKUP(B290,Dados!Q:S,3,0),"Não"))</f>
        <v/>
      </c>
    </row>
    <row r="291" spans="2:7" x14ac:dyDescent="0.25">
      <c r="B291" t="str">
        <f t="shared" si="9"/>
        <v/>
      </c>
      <c r="D291" t="str">
        <f>IF(A291="","Bipar",IFERROR(IF(INDEX(Dados!$A:$Q,MATCH(Bipagem!B291,Dados!$Q:$Q,0),3)="ENCAMINHADA","Baixada","Ajustar"),"Ajustar"))</f>
        <v>Bipar</v>
      </c>
      <c r="E291" s="7">
        <f t="shared" ca="1" si="10"/>
        <v>45677</v>
      </c>
      <c r="G291" t="str">
        <f>IF(A291="","",IFERROR(VLOOKUP(B291,Dados!Q:S,3,0),"Não"))</f>
        <v/>
      </c>
    </row>
    <row r="292" spans="2:7" x14ac:dyDescent="0.25">
      <c r="B292" t="str">
        <f t="shared" si="9"/>
        <v/>
      </c>
      <c r="D292" t="str">
        <f>IF(A292="","Bipar",IFERROR(IF(INDEX(Dados!$A:$Q,MATCH(Bipagem!B292,Dados!$Q:$Q,0),3)="ENCAMINHADA","Baixada","Ajustar"),"Ajustar"))</f>
        <v>Bipar</v>
      </c>
      <c r="E292" s="7">
        <f t="shared" ca="1" si="10"/>
        <v>45677</v>
      </c>
      <c r="G292" t="str">
        <f>IF(A292="","",IFERROR(VLOOKUP(B292,Dados!Q:S,3,0),"Não"))</f>
        <v/>
      </c>
    </row>
    <row r="293" spans="2:7" x14ac:dyDescent="0.25">
      <c r="B293" t="str">
        <f t="shared" si="9"/>
        <v/>
      </c>
      <c r="D293" t="str">
        <f>IF(A293="","Bipar",IFERROR(IF(INDEX(Dados!$A:$Q,MATCH(Bipagem!B293,Dados!$Q:$Q,0),3)="ENCAMINHADA","Baixada","Ajustar"),"Ajustar"))</f>
        <v>Bipar</v>
      </c>
      <c r="E293" s="7">
        <f t="shared" ca="1" si="10"/>
        <v>45677</v>
      </c>
      <c r="G293" t="str">
        <f>IF(A293="","",IFERROR(VLOOKUP(B293,Dados!Q:S,3,0),"Não"))</f>
        <v/>
      </c>
    </row>
    <row r="294" spans="2:7" x14ac:dyDescent="0.25">
      <c r="B294" t="str">
        <f t="shared" ref="B294:B357" si="11">RIGHT(A294,18)</f>
        <v/>
      </c>
      <c r="D294" t="str">
        <f>IF(A294="","Bipar",IFERROR(IF(INDEX(Dados!$A:$Q,MATCH(Bipagem!B294,Dados!$Q:$Q,0),3)="ENCAMINHADA","Baixada","Ajustar"),"Ajustar"))</f>
        <v>Bipar</v>
      </c>
      <c r="E294" s="7">
        <f t="shared" ca="1" si="10"/>
        <v>45677</v>
      </c>
      <c r="G294" t="str">
        <f>IF(A294="","",IFERROR(VLOOKUP(B294,Dados!Q:S,3,0),"Não"))</f>
        <v/>
      </c>
    </row>
    <row r="295" spans="2:7" x14ac:dyDescent="0.25">
      <c r="B295" t="str">
        <f t="shared" si="11"/>
        <v/>
      </c>
      <c r="D295" t="str">
        <f>IF(A295="","Bipar",IFERROR(IF(INDEX(Dados!$A:$Q,MATCH(Bipagem!B295,Dados!$Q:$Q,0),3)="ENCAMINHADA","Baixada","Ajustar"),"Ajustar"))</f>
        <v>Bipar</v>
      </c>
      <c r="E295" s="7">
        <f t="shared" ca="1" si="10"/>
        <v>45677</v>
      </c>
      <c r="G295" t="str">
        <f>IF(A295="","",IFERROR(VLOOKUP(B295,Dados!Q:S,3,0),"Não"))</f>
        <v/>
      </c>
    </row>
    <row r="296" spans="2:7" x14ac:dyDescent="0.25">
      <c r="B296" t="str">
        <f t="shared" si="11"/>
        <v/>
      </c>
      <c r="D296" t="str">
        <f>IF(A296="","Bipar",IFERROR(IF(INDEX(Dados!$A:$Q,MATCH(Bipagem!B296,Dados!$Q:$Q,0),3)="ENCAMINHADA","Baixada","Ajustar"),"Ajustar"))</f>
        <v>Bipar</v>
      </c>
      <c r="E296" s="7">
        <f t="shared" ca="1" si="10"/>
        <v>45677</v>
      </c>
      <c r="G296" t="str">
        <f>IF(A296="","",IFERROR(VLOOKUP(B296,Dados!Q:S,3,0),"Não"))</f>
        <v/>
      </c>
    </row>
    <row r="297" spans="2:7" x14ac:dyDescent="0.25">
      <c r="B297" t="str">
        <f t="shared" si="11"/>
        <v/>
      </c>
      <c r="D297" t="str">
        <f>IF(A297="","Bipar",IFERROR(IF(INDEX(Dados!$A:$Q,MATCH(Bipagem!B297,Dados!$Q:$Q,0),3)="ENCAMINHADA","Baixada","Ajustar"),"Ajustar"))</f>
        <v>Bipar</v>
      </c>
      <c r="E297" s="7">
        <f t="shared" ca="1" si="10"/>
        <v>45677</v>
      </c>
      <c r="G297" t="str">
        <f>IF(A297="","",IFERROR(VLOOKUP(B297,Dados!Q:S,3,0),"Não"))</f>
        <v/>
      </c>
    </row>
    <row r="298" spans="2:7" x14ac:dyDescent="0.25">
      <c r="B298" t="str">
        <f t="shared" si="11"/>
        <v/>
      </c>
      <c r="D298" t="str">
        <f>IF(A298="","Bipar",IFERROR(IF(INDEX(Dados!$A:$Q,MATCH(Bipagem!B298,Dados!$Q:$Q,0),3)="ENCAMINHADA","Baixada","Ajustar"),"Ajustar"))</f>
        <v>Bipar</v>
      </c>
      <c r="E298" s="7">
        <f t="shared" ca="1" si="10"/>
        <v>45677</v>
      </c>
      <c r="G298" t="str">
        <f>IF(A298="","",IFERROR(VLOOKUP(B298,Dados!Q:S,3,0),"Não"))</f>
        <v/>
      </c>
    </row>
    <row r="299" spans="2:7" x14ac:dyDescent="0.25">
      <c r="B299" t="str">
        <f t="shared" si="11"/>
        <v/>
      </c>
      <c r="D299" t="str">
        <f>IF(A299="","Bipar",IFERROR(IF(INDEX(Dados!$A:$Q,MATCH(Bipagem!B299,Dados!$Q:$Q,0),3)="ENCAMINHADA","Baixada","Ajustar"),"Ajustar"))</f>
        <v>Bipar</v>
      </c>
      <c r="E299" s="7">
        <f t="shared" ca="1" si="10"/>
        <v>45677</v>
      </c>
      <c r="G299" t="str">
        <f>IF(A299="","",IFERROR(VLOOKUP(B299,Dados!Q:S,3,0),"Não"))</f>
        <v/>
      </c>
    </row>
    <row r="300" spans="2:7" x14ac:dyDescent="0.25">
      <c r="B300" t="str">
        <f t="shared" si="11"/>
        <v/>
      </c>
      <c r="D300" t="str">
        <f>IF(A300="","Bipar",IFERROR(IF(INDEX(Dados!$A:$Q,MATCH(Bipagem!B300,Dados!$Q:$Q,0),3)="ENCAMINHADA","Baixada","Ajustar"),"Ajustar"))</f>
        <v>Bipar</v>
      </c>
      <c r="E300" s="7">
        <f t="shared" ca="1" si="10"/>
        <v>45677</v>
      </c>
      <c r="G300" t="str">
        <f>IF(A300="","",IFERROR(VLOOKUP(B300,Dados!Q:S,3,0),"Não"))</f>
        <v/>
      </c>
    </row>
    <row r="301" spans="2:7" x14ac:dyDescent="0.25">
      <c r="B301" t="str">
        <f t="shared" si="11"/>
        <v/>
      </c>
      <c r="D301" t="str">
        <f>IF(A301="","Bipar",IFERROR(IF(INDEX(Dados!$A:$Q,MATCH(Bipagem!B301,Dados!$Q:$Q,0),3)="ENCAMINHADA","Baixada","Ajustar"),"Ajustar"))</f>
        <v>Bipar</v>
      </c>
      <c r="E301" s="7">
        <f t="shared" ca="1" si="10"/>
        <v>45677</v>
      </c>
      <c r="G301" t="str">
        <f>IF(A301="","",IFERROR(VLOOKUP(B301,Dados!Q:S,3,0),"Não"))</f>
        <v/>
      </c>
    </row>
    <row r="302" spans="2:7" x14ac:dyDescent="0.25">
      <c r="B302" t="str">
        <f t="shared" si="11"/>
        <v/>
      </c>
      <c r="D302" t="str">
        <f>IF(A302="","Bipar",IFERROR(IF(INDEX(Dados!$A:$Q,MATCH(Bipagem!B302,Dados!$Q:$Q,0),3)="ENCAMINHADA","Baixada","Ajustar"),"Ajustar"))</f>
        <v>Bipar</v>
      </c>
      <c r="E302" s="7">
        <f t="shared" ca="1" si="10"/>
        <v>45677</v>
      </c>
      <c r="G302" t="str">
        <f>IF(A302="","",IFERROR(VLOOKUP(B302,Dados!Q:S,3,0),"Não"))</f>
        <v/>
      </c>
    </row>
    <row r="303" spans="2:7" x14ac:dyDescent="0.25">
      <c r="B303" t="str">
        <f t="shared" si="11"/>
        <v/>
      </c>
      <c r="D303" t="str">
        <f>IF(A303="","Bipar",IFERROR(IF(INDEX(Dados!$A:$Q,MATCH(Bipagem!B303,Dados!$Q:$Q,0),3)="ENCAMINHADA","Baixada","Ajustar"),"Ajustar"))</f>
        <v>Bipar</v>
      </c>
      <c r="E303" s="7">
        <f t="shared" ca="1" si="10"/>
        <v>45677</v>
      </c>
      <c r="G303" t="str">
        <f>IF(A303="","",IFERROR(VLOOKUP(B303,Dados!Q:S,3,0),"Não"))</f>
        <v/>
      </c>
    </row>
    <row r="304" spans="2:7" x14ac:dyDescent="0.25">
      <c r="B304" t="str">
        <f t="shared" si="11"/>
        <v/>
      </c>
      <c r="D304" t="str">
        <f>IF(A304="","Bipar",IFERROR(IF(INDEX(Dados!$A:$Q,MATCH(Bipagem!B304,Dados!$Q:$Q,0),3)="ENCAMINHADA","Baixada","Ajustar"),"Ajustar"))</f>
        <v>Bipar</v>
      </c>
      <c r="E304" s="7">
        <f t="shared" ca="1" si="10"/>
        <v>45677</v>
      </c>
      <c r="G304" t="str">
        <f>IF(A304="","",IFERROR(VLOOKUP(B304,Dados!Q:S,3,0),"Não"))</f>
        <v/>
      </c>
    </row>
    <row r="305" spans="2:8" x14ac:dyDescent="0.25">
      <c r="B305" t="str">
        <f t="shared" si="11"/>
        <v/>
      </c>
      <c r="D305" t="str">
        <f>IF(A305="","Bipar",IFERROR(IF(INDEX(Dados!$A:$Q,MATCH(Bipagem!B305,Dados!$Q:$Q,0),3)="ENCAMINHADA","Baixada","Ajustar"),"Ajustar"))</f>
        <v>Bipar</v>
      </c>
      <c r="E305" s="7">
        <f t="shared" ca="1" si="10"/>
        <v>45677</v>
      </c>
      <c r="G305" t="str">
        <f>IF(A305="","",IFERROR(VLOOKUP(B305,Dados!Q:S,3,0),"Não"))</f>
        <v/>
      </c>
    </row>
    <row r="306" spans="2:8" x14ac:dyDescent="0.25">
      <c r="B306" t="str">
        <f t="shared" si="11"/>
        <v/>
      </c>
      <c r="D306" t="str">
        <f>IF(A306="","Bipar",IFERROR(IF(INDEX(Dados!$A:$Q,MATCH(Bipagem!B306,Dados!$Q:$Q,0),3)="ENCAMINHADA","Baixada","Ajustar"),"Ajustar"))</f>
        <v>Bipar</v>
      </c>
      <c r="E306" s="7">
        <f t="shared" ca="1" si="10"/>
        <v>45677</v>
      </c>
      <c r="G306" t="str">
        <f>IF(A306="","",IFERROR(VLOOKUP(B306,Dados!Q:S,3,0),"Não"))</f>
        <v/>
      </c>
    </row>
    <row r="307" spans="2:8" x14ac:dyDescent="0.25">
      <c r="B307" t="str">
        <f t="shared" si="11"/>
        <v/>
      </c>
      <c r="D307" t="str">
        <f>IF(A307="","Bipar",IFERROR(IF(INDEX(Dados!$A:$Q,MATCH(Bipagem!B307,Dados!$Q:$Q,0),3)="ENCAMINHADA","Baixada","Ajustar"),"Ajustar"))</f>
        <v>Bipar</v>
      </c>
      <c r="E307" s="7">
        <f t="shared" ca="1" si="10"/>
        <v>45677</v>
      </c>
      <c r="G307" t="str">
        <f>IF(A307="","",IFERROR(VLOOKUP(B307,Dados!Q:S,3,0),"Não"))</f>
        <v/>
      </c>
    </row>
    <row r="308" spans="2:8" x14ac:dyDescent="0.25">
      <c r="B308" t="str">
        <f t="shared" si="11"/>
        <v/>
      </c>
      <c r="D308" t="str">
        <f>IF(A308="","Bipar",IFERROR(IF(INDEX(Dados!$A:$Q,MATCH(Bipagem!B308,Dados!$Q:$Q,0),3)="ENCAMINHADA","Baixada","Ajustar"),"Ajustar"))</f>
        <v>Bipar</v>
      </c>
      <c r="E308" s="7">
        <f t="shared" ca="1" si="10"/>
        <v>45677</v>
      </c>
      <c r="G308" t="str">
        <f>IF(A308="","",IFERROR(VLOOKUP(B308,Dados!Q:S,3,0),"Não"))</f>
        <v/>
      </c>
    </row>
    <row r="309" spans="2:8" x14ac:dyDescent="0.25">
      <c r="B309" t="str">
        <f t="shared" si="11"/>
        <v/>
      </c>
      <c r="D309" t="str">
        <f>IF(A309="","Bipar",IFERROR(IF(INDEX(Dados!$A:$Q,MATCH(Bipagem!B309,Dados!$Q:$Q,0),3)="ENCAMINHADA","Baixada","Ajustar"),"Ajustar"))</f>
        <v>Bipar</v>
      </c>
      <c r="E309" s="7">
        <f t="shared" ca="1" si="10"/>
        <v>45677</v>
      </c>
      <c r="G309" t="str">
        <f>IF(A309="","",IFERROR(VLOOKUP(B309,Dados!Q:S,3,0),"Não"))</f>
        <v/>
      </c>
    </row>
    <row r="310" spans="2:8" x14ac:dyDescent="0.25">
      <c r="B310" t="str">
        <f t="shared" si="11"/>
        <v/>
      </c>
      <c r="D310" t="str">
        <f>IF(A310="","Bipar",IFERROR(IF(INDEX(Dados!$A:$Q,MATCH(Bipagem!B310,Dados!$Q:$Q,0),3)="ENCAMINHADA","Baixada","Ajustar"),"Ajustar"))</f>
        <v>Bipar</v>
      </c>
      <c r="E310" s="7">
        <f t="shared" ca="1" si="10"/>
        <v>45677</v>
      </c>
      <c r="G310" t="str">
        <f>IF(A310="","",IFERROR(VLOOKUP(B310,Dados!Q:S,3,0),"Não"))</f>
        <v/>
      </c>
    </row>
    <row r="311" spans="2:8" x14ac:dyDescent="0.25">
      <c r="D311" t="str">
        <f>IF(A311="","Bipar",IFERROR(IF(INDEX(Dados!$A:$Q,MATCH(Bipagem!B311,Dados!$Q:$Q,0),3)="ENCAMINHADA","Baixada","Ajustar"),"Ajustar"))</f>
        <v>Bipar</v>
      </c>
      <c r="E311" s="7">
        <f t="shared" ca="1" si="10"/>
        <v>45677</v>
      </c>
      <c r="G311" t="str">
        <f>IF(A311="","",IFERROR(VLOOKUP(B311,Dados!Q:S,3,0),"Não"))</f>
        <v/>
      </c>
    </row>
    <row r="312" spans="2:8" x14ac:dyDescent="0.25">
      <c r="B312" t="str">
        <f t="shared" si="11"/>
        <v/>
      </c>
      <c r="D312" t="str">
        <f>IF(A312="","Bipar",IFERROR(IF(INDEX(Dados!$A:$Q,MATCH(Bipagem!B312,Dados!$Q:$Q,0),3)="ENCAMINHADA","Baixada","Ajustar"),"Ajustar"))</f>
        <v>Bipar</v>
      </c>
      <c r="E312" s="7">
        <f t="shared" ca="1" si="10"/>
        <v>45677</v>
      </c>
      <c r="G312" t="str">
        <f>IF(A312="","",IFERROR(VLOOKUP(B312,Dados!Q:S,3,0),"Não"))</f>
        <v/>
      </c>
      <c r="H312">
        <f>I1</f>
        <v>0</v>
      </c>
    </row>
    <row r="313" spans="2:8" x14ac:dyDescent="0.25">
      <c r="B313" t="str">
        <f t="shared" si="11"/>
        <v/>
      </c>
      <c r="D313" t="str">
        <f>IF(A313="","Bipar",IFERROR(IF(INDEX(Dados!$A:$Q,MATCH(Bipagem!B313,Dados!$Q:$Q,0),3)="ENCAMINHADA","Baixada","Ajustar"),"Ajustar"))</f>
        <v>Bipar</v>
      </c>
      <c r="E313" s="7">
        <f t="shared" ca="1" si="10"/>
        <v>45677</v>
      </c>
      <c r="G313" t="str">
        <f>IF(A313="","",IFERROR(VLOOKUP(B313,Dados!Q:S,3,0),"Não"))</f>
        <v/>
      </c>
    </row>
    <row r="314" spans="2:8" x14ac:dyDescent="0.25">
      <c r="B314" t="str">
        <f t="shared" si="11"/>
        <v/>
      </c>
      <c r="D314" t="str">
        <f>IF(A314="","Bipar",IFERROR(IF(INDEX(Dados!$A:$Q,MATCH(Bipagem!B314,Dados!$Q:$Q,0),3)="ENCAMINHADA","Baixada","Ajustar"),"Ajustar"))</f>
        <v>Bipar</v>
      </c>
      <c r="E314" s="7">
        <f t="shared" ca="1" si="10"/>
        <v>45677</v>
      </c>
      <c r="G314" t="str">
        <f>IF(A314="","",IFERROR(VLOOKUP(B314,Dados!Q:S,3,0),"Não"))</f>
        <v/>
      </c>
    </row>
    <row r="315" spans="2:8" x14ac:dyDescent="0.25">
      <c r="B315" t="str">
        <f t="shared" si="11"/>
        <v/>
      </c>
      <c r="D315" t="str">
        <f>IF(A315="","Bipar",IFERROR(IF(INDEX(Dados!$A:$Q,MATCH(Bipagem!B315,Dados!$Q:$Q,0),3)="ENCAMINHADA","Baixada","Ajustar"),"Ajustar"))</f>
        <v>Bipar</v>
      </c>
      <c r="E315" s="7">
        <f t="shared" ca="1" si="10"/>
        <v>45677</v>
      </c>
      <c r="G315" t="str">
        <f>IF(A315="","",IFERROR(VLOOKUP(B315,Dados!Q:S,3,0),"Não"))</f>
        <v/>
      </c>
    </row>
    <row r="316" spans="2:8" x14ac:dyDescent="0.25">
      <c r="B316" t="str">
        <f t="shared" si="11"/>
        <v/>
      </c>
      <c r="D316" t="str">
        <f>IF(A316="","Bipar",IFERROR(IF(INDEX(Dados!$A:$Q,MATCH(Bipagem!B316,Dados!$Q:$Q,0),3)="ENCAMINHADA","Baixada","Ajustar"),"Ajustar"))</f>
        <v>Bipar</v>
      </c>
      <c r="E316" s="7">
        <f t="shared" ca="1" si="10"/>
        <v>45677</v>
      </c>
      <c r="G316" t="str">
        <f>IF(A316="","",IFERROR(VLOOKUP(B316,Dados!Q:S,3,0),"Não"))</f>
        <v/>
      </c>
    </row>
    <row r="317" spans="2:8" x14ac:dyDescent="0.25">
      <c r="B317" t="str">
        <f t="shared" si="11"/>
        <v/>
      </c>
      <c r="D317" t="str">
        <f>IF(A317="","Bipar",IFERROR(IF(INDEX(Dados!$A:$Q,MATCH(Bipagem!B317,Dados!$Q:$Q,0),3)="ENCAMINHADA","Baixada","Ajustar"),"Ajustar"))</f>
        <v>Bipar</v>
      </c>
      <c r="E317" s="7">
        <f t="shared" ca="1" si="10"/>
        <v>45677</v>
      </c>
      <c r="G317" t="str">
        <f>IF(A317="","",IFERROR(VLOOKUP(B317,Dados!Q:S,3,0),"Não"))</f>
        <v/>
      </c>
    </row>
    <row r="318" spans="2:8" x14ac:dyDescent="0.25">
      <c r="B318" t="str">
        <f t="shared" si="11"/>
        <v/>
      </c>
      <c r="D318" t="str">
        <f>IF(A318="","Bipar",IFERROR(IF(INDEX(Dados!$A:$Q,MATCH(Bipagem!B318,Dados!$Q:$Q,0),3)="ENCAMINHADA","Baixada","Ajustar"),"Ajustar"))</f>
        <v>Bipar</v>
      </c>
      <c r="E318" s="7">
        <f t="shared" ca="1" si="10"/>
        <v>45677</v>
      </c>
      <c r="G318" t="str">
        <f>IF(A318="","",IFERROR(VLOOKUP(B318,Dados!Q:S,3,0),"Não"))</f>
        <v/>
      </c>
    </row>
    <row r="319" spans="2:8" x14ac:dyDescent="0.25">
      <c r="B319" t="str">
        <f t="shared" si="11"/>
        <v/>
      </c>
      <c r="D319" t="str">
        <f>IF(A319="","Bipar",IFERROR(IF(INDEX(Dados!$A:$Q,MATCH(Bipagem!B319,Dados!$Q:$Q,0),3)="ENCAMINHADA","Baixada","Ajustar"),"Ajustar"))</f>
        <v>Bipar</v>
      </c>
      <c r="E319" s="7">
        <f t="shared" ca="1" si="10"/>
        <v>45677</v>
      </c>
      <c r="G319" t="str">
        <f>IF(A319="","",IFERROR(VLOOKUP(B319,Dados!Q:S,3,0),"Não"))</f>
        <v/>
      </c>
    </row>
    <row r="320" spans="2:8" x14ac:dyDescent="0.25">
      <c r="B320" t="str">
        <f t="shared" si="11"/>
        <v/>
      </c>
      <c r="D320" t="str">
        <f>IF(A320="","Bipar",IFERROR(IF(INDEX(Dados!$A:$Q,MATCH(Bipagem!B320,Dados!$Q:$Q,0),3)="ENCAMINHADA","Baixada","Ajustar"),"Ajustar"))</f>
        <v>Bipar</v>
      </c>
      <c r="E320" s="7">
        <f t="shared" ca="1" si="10"/>
        <v>45677</v>
      </c>
      <c r="G320" t="str">
        <f>IF(A320="","",IFERROR(VLOOKUP(B320,Dados!Q:S,3,0),"Não"))</f>
        <v/>
      </c>
    </row>
    <row r="321" spans="2:7" x14ac:dyDescent="0.25">
      <c r="B321" t="str">
        <f t="shared" si="11"/>
        <v/>
      </c>
      <c r="D321" t="str">
        <f>IF(A321="","Bipar",IFERROR(IF(INDEX(Dados!$A:$Q,MATCH(Bipagem!B321,Dados!$Q:$Q,0),3)="ENCAMINHADA","Baixada","Ajustar"),"Ajustar"))</f>
        <v>Bipar</v>
      </c>
      <c r="E321" s="7">
        <f t="shared" ca="1" si="10"/>
        <v>45677</v>
      </c>
      <c r="G321" t="str">
        <f>IF(A321="","",IFERROR(VLOOKUP(B321,Dados!Q:S,3,0),"Não"))</f>
        <v/>
      </c>
    </row>
    <row r="322" spans="2:7" x14ac:dyDescent="0.25">
      <c r="B322" t="str">
        <f t="shared" si="11"/>
        <v/>
      </c>
      <c r="D322" t="str">
        <f>IF(A322="","Bipar",IFERROR(IF(INDEX(Dados!$A:$Q,MATCH(Bipagem!B322,Dados!$Q:$Q,0),3)="ENCAMINHADA","Baixada","Ajustar"),"Ajustar"))</f>
        <v>Bipar</v>
      </c>
      <c r="E322" s="7">
        <f t="shared" ca="1" si="10"/>
        <v>45677</v>
      </c>
      <c r="G322" t="str">
        <f>IF(A322="","",IFERROR(VLOOKUP(B322,Dados!Q:S,3,0),"Não"))</f>
        <v/>
      </c>
    </row>
    <row r="323" spans="2:7" x14ac:dyDescent="0.25">
      <c r="B323" t="str">
        <f t="shared" si="11"/>
        <v/>
      </c>
      <c r="D323" t="str">
        <f>IF(A323="","Bipar",IFERROR(IF(INDEX(Dados!$A:$Q,MATCH(Bipagem!B323,Dados!$Q:$Q,0),3)="ENCAMINHADA","Baixada","Ajustar"),"Ajustar"))</f>
        <v>Bipar</v>
      </c>
      <c r="E323" s="7">
        <f t="shared" ref="E323:E386" ca="1" si="12">TODAY()</f>
        <v>45677</v>
      </c>
      <c r="G323" t="str">
        <f>IF(A323="","",IFERROR(VLOOKUP(B323,Dados!Q:S,3,0),"Não"))</f>
        <v/>
      </c>
    </row>
    <row r="324" spans="2:7" x14ac:dyDescent="0.25">
      <c r="B324" t="str">
        <f t="shared" si="11"/>
        <v/>
      </c>
      <c r="D324" t="str">
        <f>IF(A324="","Bipar",IFERROR(IF(INDEX(Dados!$A:$Q,MATCH(Bipagem!B324,Dados!$Q:$Q,0),3)="ENCAMINHADA","Baixada","Ajustar"),"Ajustar"))</f>
        <v>Bipar</v>
      </c>
      <c r="E324" s="7">
        <f t="shared" ca="1" si="12"/>
        <v>45677</v>
      </c>
      <c r="G324" t="str">
        <f>IF(A324="","",IFERROR(VLOOKUP(B324,Dados!Q:S,3,0),"Não"))</f>
        <v/>
      </c>
    </row>
    <row r="325" spans="2:7" x14ac:dyDescent="0.25">
      <c r="B325" t="str">
        <f t="shared" si="11"/>
        <v/>
      </c>
      <c r="D325" t="str">
        <f>IF(A325="","Bipar",IFERROR(IF(INDEX(Dados!$A:$Q,MATCH(Bipagem!B325,Dados!$Q:$Q,0),3)="ENCAMINHADA","Baixada","Ajustar"),"Ajustar"))</f>
        <v>Bipar</v>
      </c>
      <c r="E325" s="7">
        <f t="shared" ca="1" si="12"/>
        <v>45677</v>
      </c>
      <c r="G325" t="str">
        <f>IF(A325="","",IFERROR(VLOOKUP(B325,Dados!Q:S,3,0),"Não"))</f>
        <v/>
      </c>
    </row>
    <row r="326" spans="2:7" x14ac:dyDescent="0.25">
      <c r="B326" t="str">
        <f t="shared" si="11"/>
        <v/>
      </c>
      <c r="D326" t="str">
        <f>IF(A326="","Bipar",IFERROR(IF(INDEX(Dados!$A:$Q,MATCH(Bipagem!B326,Dados!$Q:$Q,0),3)="ENCAMINHADA","Baixada","Ajustar"),"Ajustar"))</f>
        <v>Bipar</v>
      </c>
      <c r="E326" s="7">
        <f t="shared" ca="1" si="12"/>
        <v>45677</v>
      </c>
      <c r="G326" t="str">
        <f>IF(A326="","",IFERROR(VLOOKUP(B326,Dados!Q:S,3,0),"Não"))</f>
        <v/>
      </c>
    </row>
    <row r="327" spans="2:7" x14ac:dyDescent="0.25">
      <c r="B327" t="str">
        <f t="shared" si="11"/>
        <v/>
      </c>
      <c r="D327" t="str">
        <f>IF(A327="","Bipar",IFERROR(IF(INDEX(Dados!$A:$Q,MATCH(Bipagem!B327,Dados!$Q:$Q,0),3)="ENCAMINHADA","Baixada","Ajustar"),"Ajustar"))</f>
        <v>Bipar</v>
      </c>
      <c r="E327" s="7">
        <f t="shared" ca="1" si="12"/>
        <v>45677</v>
      </c>
      <c r="G327" t="str">
        <f>IF(A327="","",IFERROR(VLOOKUP(B327,Dados!Q:S,3,0),"Não"))</f>
        <v/>
      </c>
    </row>
    <row r="328" spans="2:7" x14ac:dyDescent="0.25">
      <c r="B328" t="str">
        <f t="shared" si="11"/>
        <v/>
      </c>
      <c r="D328" t="str">
        <f>IF(A328="","Bipar",IFERROR(IF(INDEX(Dados!$A:$Q,MATCH(Bipagem!B328,Dados!$Q:$Q,0),3)="ENCAMINHADA","Baixada","Ajustar"),"Ajustar"))</f>
        <v>Bipar</v>
      </c>
      <c r="E328" s="7">
        <f t="shared" ca="1" si="12"/>
        <v>45677</v>
      </c>
      <c r="G328" t="str">
        <f>IF(A328="","",IFERROR(VLOOKUP(B328,Dados!Q:S,3,0),"Não"))</f>
        <v/>
      </c>
    </row>
    <row r="329" spans="2:7" x14ac:dyDescent="0.25">
      <c r="B329" t="str">
        <f t="shared" si="11"/>
        <v/>
      </c>
      <c r="D329" t="str">
        <f>IF(A329="","Bipar",IFERROR(IF(INDEX(Dados!$A:$Q,MATCH(Bipagem!B329,Dados!$Q:$Q,0),3)="ENCAMINHADA","Baixada","Ajustar"),"Ajustar"))</f>
        <v>Bipar</v>
      </c>
      <c r="E329" s="7">
        <f t="shared" ca="1" si="12"/>
        <v>45677</v>
      </c>
      <c r="G329" t="str">
        <f>IF(A329="","",IFERROR(VLOOKUP(B329,Dados!Q:S,3,0),"Não"))</f>
        <v/>
      </c>
    </row>
    <row r="330" spans="2:7" x14ac:dyDescent="0.25">
      <c r="B330" t="str">
        <f t="shared" si="11"/>
        <v/>
      </c>
      <c r="D330" t="str">
        <f>IF(A330="","Bipar",IFERROR(IF(INDEX(Dados!$A:$Q,MATCH(Bipagem!B330,Dados!$Q:$Q,0),3)="ENCAMINHADA","Baixada","Ajustar"),"Ajustar"))</f>
        <v>Bipar</v>
      </c>
      <c r="E330" s="7">
        <f t="shared" ca="1" si="12"/>
        <v>45677</v>
      </c>
      <c r="G330" t="str">
        <f>IF(A330="","",IFERROR(VLOOKUP(B330,Dados!Q:S,3,0),"Não"))</f>
        <v/>
      </c>
    </row>
    <row r="331" spans="2:7" x14ac:dyDescent="0.25">
      <c r="B331" t="str">
        <f t="shared" si="11"/>
        <v/>
      </c>
      <c r="D331" t="str">
        <f>IF(A331="","Bipar",IFERROR(IF(INDEX(Dados!$A:$Q,MATCH(Bipagem!B331,Dados!$Q:$Q,0),3)="ENCAMINHADA","Baixada","Ajustar"),"Ajustar"))</f>
        <v>Bipar</v>
      </c>
      <c r="E331" s="7">
        <f t="shared" ca="1" si="12"/>
        <v>45677</v>
      </c>
      <c r="G331" t="str">
        <f>IF(A331="","",IFERROR(VLOOKUP(B331,Dados!Q:S,3,0),"Não"))</f>
        <v/>
      </c>
    </row>
    <row r="332" spans="2:7" x14ac:dyDescent="0.25">
      <c r="B332" t="str">
        <f t="shared" si="11"/>
        <v/>
      </c>
      <c r="D332" t="str">
        <f>IF(A332="","Bipar",IFERROR(IF(INDEX(Dados!$A:$Q,MATCH(Bipagem!B332,Dados!$Q:$Q,0),3)="ENCAMINHADA","Baixada","Ajustar"),"Ajustar"))</f>
        <v>Bipar</v>
      </c>
      <c r="E332" s="7">
        <f t="shared" ca="1" si="12"/>
        <v>45677</v>
      </c>
      <c r="G332" t="str">
        <f>IF(A332="","",IFERROR(VLOOKUP(B332,Dados!Q:S,3,0),"Não"))</f>
        <v/>
      </c>
    </row>
    <row r="333" spans="2:7" x14ac:dyDescent="0.25">
      <c r="B333" t="str">
        <f t="shared" si="11"/>
        <v/>
      </c>
      <c r="D333" t="str">
        <f>IF(A333="","Bipar",IFERROR(IF(INDEX(Dados!$A:$Q,MATCH(Bipagem!B333,Dados!$Q:$Q,0),3)="ENCAMINHADA","Baixada","Ajustar"),"Ajustar"))</f>
        <v>Bipar</v>
      </c>
      <c r="E333" s="7">
        <f t="shared" ca="1" si="12"/>
        <v>45677</v>
      </c>
      <c r="G333" t="str">
        <f>IF(A333="","",IFERROR(VLOOKUP(B333,Dados!Q:S,3,0),"Não"))</f>
        <v/>
      </c>
    </row>
    <row r="334" spans="2:7" x14ac:dyDescent="0.25">
      <c r="B334" t="str">
        <f t="shared" si="11"/>
        <v/>
      </c>
      <c r="D334" t="str">
        <f>IF(A334="","Bipar",IFERROR(IF(INDEX(Dados!$A:$Q,MATCH(Bipagem!B334,Dados!$Q:$Q,0),3)="ENCAMINHADA","Baixada","Ajustar"),"Ajustar"))</f>
        <v>Bipar</v>
      </c>
      <c r="E334" s="7">
        <f t="shared" ca="1" si="12"/>
        <v>45677</v>
      </c>
      <c r="G334" t="str">
        <f>IF(A334="","",IFERROR(VLOOKUP(B334,Dados!Q:S,3,0),"Não"))</f>
        <v/>
      </c>
    </row>
    <row r="335" spans="2:7" x14ac:dyDescent="0.25">
      <c r="B335" t="str">
        <f t="shared" si="11"/>
        <v/>
      </c>
      <c r="D335" t="str">
        <f>IF(A335="","Bipar",IFERROR(IF(INDEX(Dados!$A:$Q,MATCH(Bipagem!B335,Dados!$Q:$Q,0),3)="ENCAMINHADA","Baixada","Ajustar"),"Ajustar"))</f>
        <v>Bipar</v>
      </c>
      <c r="E335" s="7">
        <f t="shared" ca="1" si="12"/>
        <v>45677</v>
      </c>
      <c r="G335" t="str">
        <f>IF(A335="","",IFERROR(VLOOKUP(B335,Dados!Q:S,3,0),"Não"))</f>
        <v/>
      </c>
    </row>
    <row r="336" spans="2:7" x14ac:dyDescent="0.25">
      <c r="B336" t="str">
        <f t="shared" si="11"/>
        <v/>
      </c>
      <c r="D336" t="str">
        <f>IF(A336="","Bipar",IFERROR(IF(INDEX(Dados!$A:$Q,MATCH(Bipagem!B336,Dados!$Q:$Q,0),3)="ENCAMINHADA","Baixada","Ajustar"),"Ajustar"))</f>
        <v>Bipar</v>
      </c>
      <c r="E336" s="7">
        <f t="shared" ca="1" si="12"/>
        <v>45677</v>
      </c>
      <c r="G336" t="str">
        <f>IF(A336="","",IFERROR(VLOOKUP(B336,Dados!Q:S,3,0),"Não"))</f>
        <v/>
      </c>
    </row>
    <row r="337" spans="2:8" x14ac:dyDescent="0.25">
      <c r="B337" t="str">
        <f t="shared" si="11"/>
        <v/>
      </c>
      <c r="D337" t="str">
        <f>IF(A337="","Bipar",IFERROR(IF(INDEX(Dados!$A:$Q,MATCH(Bipagem!B337,Dados!$Q:$Q,0),3)="ENCAMINHADA","Baixada","Ajustar"),"Ajustar"))</f>
        <v>Bipar</v>
      </c>
      <c r="E337" s="7">
        <f t="shared" ca="1" si="12"/>
        <v>45677</v>
      </c>
      <c r="G337" t="str">
        <f>IF(A337="","",IFERROR(VLOOKUP(B337,Dados!Q:S,3,0),"Não"))</f>
        <v/>
      </c>
    </row>
    <row r="338" spans="2:8" x14ac:dyDescent="0.25">
      <c r="B338" t="str">
        <f t="shared" si="11"/>
        <v/>
      </c>
      <c r="D338" t="str">
        <f>IF(A338="","Bipar",IFERROR(IF(INDEX(Dados!$A:$Q,MATCH(Bipagem!B338,Dados!$Q:$Q,0),3)="ENCAMINHADA","Baixada","Ajustar"),"Ajustar"))</f>
        <v>Bipar</v>
      </c>
      <c r="E338" s="7">
        <f t="shared" ca="1" si="12"/>
        <v>45677</v>
      </c>
      <c r="G338" t="str">
        <f>IF(A338="","",IFERROR(VLOOKUP(B338,Dados!Q:S,3,0),"Não"))</f>
        <v/>
      </c>
    </row>
    <row r="339" spans="2:8" x14ac:dyDescent="0.25">
      <c r="B339" t="str">
        <f t="shared" si="11"/>
        <v/>
      </c>
      <c r="D339" t="str">
        <f>IF(A339="","Bipar",IFERROR(IF(INDEX(Dados!$A:$Q,MATCH(Bipagem!B339,Dados!$Q:$Q,0),3)="ENCAMINHADA","Baixada","Ajustar"),"Ajustar"))</f>
        <v>Bipar</v>
      </c>
      <c r="E339" s="7">
        <f t="shared" ca="1" si="12"/>
        <v>45677</v>
      </c>
      <c r="G339" t="str">
        <f>IF(A339="","",IFERROR(VLOOKUP(B339,Dados!Q:S,3,0),"Não"))</f>
        <v/>
      </c>
    </row>
    <row r="340" spans="2:8" x14ac:dyDescent="0.25">
      <c r="B340" t="str">
        <f t="shared" si="11"/>
        <v/>
      </c>
      <c r="D340" t="str">
        <f>IF(A340="","Bipar",IFERROR(IF(INDEX(Dados!$A:$Q,MATCH(Bipagem!B340,Dados!$Q:$Q,0),3)="ENCAMINHADA","Baixada","Ajustar"),"Ajustar"))</f>
        <v>Bipar</v>
      </c>
      <c r="E340" s="7">
        <f t="shared" ca="1" si="12"/>
        <v>45677</v>
      </c>
      <c r="G340" t="str">
        <f>IF(A340="","",IFERROR(VLOOKUP(B340,Dados!Q:S,3,0),"Não"))</f>
        <v/>
      </c>
    </row>
    <row r="341" spans="2:8" x14ac:dyDescent="0.25">
      <c r="B341" t="str">
        <f t="shared" si="11"/>
        <v/>
      </c>
      <c r="D341" t="str">
        <f>IF(A341="","Bipar",IFERROR(IF(INDEX(Dados!$A:$Q,MATCH(Bipagem!B341,Dados!$Q:$Q,0),3)="ENCAMINHADA","Baixada","Ajustar"),"Ajustar"))</f>
        <v>Bipar</v>
      </c>
      <c r="E341" s="7">
        <f t="shared" ca="1" si="12"/>
        <v>45677</v>
      </c>
      <c r="G341" t="str">
        <f>IF(A341="","",IFERROR(VLOOKUP(B341,Dados!Q:S,3,0),"Não"))</f>
        <v/>
      </c>
    </row>
    <row r="342" spans="2:8" x14ac:dyDescent="0.25">
      <c r="D342" t="str">
        <f>IF(A342="","Bipar",IFERROR(IF(INDEX(Dados!$A:$Q,MATCH(Bipagem!B342,Dados!$Q:$Q,0),3)="ENCAMINHADA","Baixada","Ajustar"),"Ajustar"))</f>
        <v>Bipar</v>
      </c>
      <c r="E342" s="7">
        <f t="shared" ca="1" si="12"/>
        <v>45677</v>
      </c>
      <c r="G342" t="str">
        <f>IF(A342="","",IFERROR(VLOOKUP(B342,Dados!Q:S,3,0),"Não"))</f>
        <v/>
      </c>
    </row>
    <row r="343" spans="2:8" x14ac:dyDescent="0.25">
      <c r="B343" t="str">
        <f t="shared" si="11"/>
        <v/>
      </c>
      <c r="D343" t="str">
        <f>IF(A343="","Bipar",IFERROR(IF(INDEX(Dados!$A:$Q,MATCH(Bipagem!B343,Dados!$Q:$Q,0),3)="ENCAMINHADA","Baixada","Ajustar"),"Ajustar"))</f>
        <v>Bipar</v>
      </c>
      <c r="E343" s="7">
        <f t="shared" ca="1" si="12"/>
        <v>45677</v>
      </c>
      <c r="G343" t="str">
        <f>IF(A343="","",IFERROR(VLOOKUP(B343,Dados!Q:S,3,0),"Não"))</f>
        <v/>
      </c>
      <c r="H343">
        <f>I1</f>
        <v>0</v>
      </c>
    </row>
    <row r="344" spans="2:8" x14ac:dyDescent="0.25">
      <c r="B344" t="str">
        <f t="shared" si="11"/>
        <v/>
      </c>
      <c r="D344" t="str">
        <f>IF(A344="","Bipar",IFERROR(IF(INDEX(Dados!$A:$Q,MATCH(Bipagem!B344,Dados!$Q:$Q,0),3)="ENCAMINHADA","Baixada","Ajustar"),"Ajustar"))</f>
        <v>Bipar</v>
      </c>
      <c r="E344" s="7">
        <f t="shared" ca="1" si="12"/>
        <v>45677</v>
      </c>
      <c r="G344" t="str">
        <f>IF(A344="","",IFERROR(VLOOKUP(B344,Dados!Q:S,3,0),"Não"))</f>
        <v/>
      </c>
    </row>
    <row r="345" spans="2:8" x14ac:dyDescent="0.25">
      <c r="B345" t="str">
        <f t="shared" si="11"/>
        <v/>
      </c>
      <c r="D345" t="str">
        <f>IF(A345="","Bipar",IFERROR(IF(INDEX(Dados!$A:$Q,MATCH(Bipagem!B345,Dados!$Q:$Q,0),3)="ENCAMINHADA","Baixada","Ajustar"),"Ajustar"))</f>
        <v>Bipar</v>
      </c>
      <c r="E345" s="7">
        <f t="shared" ca="1" si="12"/>
        <v>45677</v>
      </c>
      <c r="G345" t="str">
        <f>IF(A345="","",IFERROR(VLOOKUP(B345,Dados!Q:S,3,0),"Não"))</f>
        <v/>
      </c>
    </row>
    <row r="346" spans="2:8" x14ac:dyDescent="0.25">
      <c r="B346" t="str">
        <f t="shared" si="11"/>
        <v/>
      </c>
      <c r="D346" t="str">
        <f>IF(A346="","Bipar",IFERROR(IF(INDEX(Dados!$A:$Q,MATCH(Bipagem!B346,Dados!$Q:$Q,0),3)="ENCAMINHADA","Baixada","Ajustar"),"Ajustar"))</f>
        <v>Bipar</v>
      </c>
      <c r="E346" s="7">
        <f t="shared" ca="1" si="12"/>
        <v>45677</v>
      </c>
      <c r="G346" t="str">
        <f>IF(A346="","",IFERROR(VLOOKUP(B346,Dados!Q:S,3,0),"Não"))</f>
        <v/>
      </c>
    </row>
    <row r="347" spans="2:8" x14ac:dyDescent="0.25">
      <c r="B347" t="str">
        <f t="shared" si="11"/>
        <v/>
      </c>
      <c r="D347" t="str">
        <f>IF(A347="","Bipar",IFERROR(IF(INDEX(Dados!$A:$Q,MATCH(Bipagem!B347,Dados!$Q:$Q,0),3)="ENCAMINHADA","Baixada","Ajustar"),"Ajustar"))</f>
        <v>Bipar</v>
      </c>
      <c r="E347" s="7">
        <f t="shared" ca="1" si="12"/>
        <v>45677</v>
      </c>
      <c r="G347" t="str">
        <f>IF(A347="","",IFERROR(VLOOKUP(B347,Dados!Q:S,3,0),"Não"))</f>
        <v/>
      </c>
    </row>
    <row r="348" spans="2:8" x14ac:dyDescent="0.25">
      <c r="B348" t="str">
        <f t="shared" si="11"/>
        <v/>
      </c>
      <c r="D348" t="str">
        <f>IF(A348="","Bipar",IFERROR(IF(INDEX(Dados!$A:$Q,MATCH(Bipagem!B348,Dados!$Q:$Q,0),3)="ENCAMINHADA","Baixada","Ajustar"),"Ajustar"))</f>
        <v>Bipar</v>
      </c>
      <c r="E348" s="7">
        <f t="shared" ca="1" si="12"/>
        <v>45677</v>
      </c>
      <c r="G348" t="str">
        <f>IF(A348="","",IFERROR(VLOOKUP(B348,Dados!Q:S,3,0),"Não"))</f>
        <v/>
      </c>
    </row>
    <row r="349" spans="2:8" x14ac:dyDescent="0.25">
      <c r="B349" t="str">
        <f t="shared" si="11"/>
        <v/>
      </c>
      <c r="D349" t="str">
        <f>IF(A349="","Bipar",IFERROR(IF(INDEX(Dados!$A:$Q,MATCH(Bipagem!B349,Dados!$Q:$Q,0),3)="ENCAMINHADA","Baixada","Ajustar"),"Ajustar"))</f>
        <v>Bipar</v>
      </c>
      <c r="E349" s="7">
        <f t="shared" ca="1" si="12"/>
        <v>45677</v>
      </c>
      <c r="G349" t="str">
        <f>IF(A349="","",IFERROR(VLOOKUP(B349,Dados!Q:S,3,0),"Não"))</f>
        <v/>
      </c>
    </row>
    <row r="350" spans="2:8" x14ac:dyDescent="0.25">
      <c r="B350" t="str">
        <f t="shared" si="11"/>
        <v/>
      </c>
      <c r="D350" t="str">
        <f>IF(A350="","Bipar",IFERROR(IF(INDEX(Dados!$A:$Q,MATCH(Bipagem!B350,Dados!$Q:$Q,0),3)="ENCAMINHADA","Baixada","Ajustar"),"Ajustar"))</f>
        <v>Bipar</v>
      </c>
      <c r="E350" s="7">
        <f t="shared" ca="1" si="12"/>
        <v>45677</v>
      </c>
      <c r="G350" t="str">
        <f>IF(A350="","",IFERROR(VLOOKUP(B350,Dados!Q:S,3,0),"Não"))</f>
        <v/>
      </c>
    </row>
    <row r="351" spans="2:8" x14ac:dyDescent="0.25">
      <c r="B351" t="str">
        <f t="shared" si="11"/>
        <v/>
      </c>
      <c r="D351" t="str">
        <f>IF(A351="","Bipar",IFERROR(IF(INDEX(Dados!$A:$Q,MATCH(Bipagem!B351,Dados!$Q:$Q,0),3)="ENCAMINHADA","Baixada","Ajustar"),"Ajustar"))</f>
        <v>Bipar</v>
      </c>
      <c r="E351" s="7">
        <f t="shared" ca="1" si="12"/>
        <v>45677</v>
      </c>
      <c r="G351" t="str">
        <f>IF(A351="","",IFERROR(VLOOKUP(B351,Dados!Q:S,3,0),"Não"))</f>
        <v/>
      </c>
    </row>
    <row r="352" spans="2:8" x14ac:dyDescent="0.25">
      <c r="B352" t="str">
        <f t="shared" si="11"/>
        <v/>
      </c>
      <c r="D352" t="str">
        <f>IF(A352="","Bipar",IFERROR(IF(INDEX(Dados!$A:$Q,MATCH(Bipagem!B352,Dados!$Q:$Q,0),3)="ENCAMINHADA","Baixada","Ajustar"),"Ajustar"))</f>
        <v>Bipar</v>
      </c>
      <c r="E352" s="7">
        <f t="shared" ca="1" si="12"/>
        <v>45677</v>
      </c>
      <c r="G352" t="str">
        <f>IF(A352="","",IFERROR(VLOOKUP(B352,Dados!Q:S,3,0),"Não"))</f>
        <v/>
      </c>
    </row>
    <row r="353" spans="2:7" x14ac:dyDescent="0.25">
      <c r="B353" t="str">
        <f t="shared" si="11"/>
        <v/>
      </c>
      <c r="D353" t="str">
        <f>IF(A353="","Bipar",IFERROR(IF(INDEX(Dados!$A:$Q,MATCH(Bipagem!B353,Dados!$Q:$Q,0),3)="ENCAMINHADA","Baixada","Ajustar"),"Ajustar"))</f>
        <v>Bipar</v>
      </c>
      <c r="E353" s="7">
        <f t="shared" ca="1" si="12"/>
        <v>45677</v>
      </c>
      <c r="G353" t="str">
        <f>IF(A353="","",IFERROR(VLOOKUP(B353,Dados!Q:S,3,0),"Não"))</f>
        <v/>
      </c>
    </row>
    <row r="354" spans="2:7" x14ac:dyDescent="0.25">
      <c r="B354" t="str">
        <f t="shared" si="11"/>
        <v/>
      </c>
      <c r="D354" t="str">
        <f>IF(A354="","Bipar",IFERROR(IF(INDEX(Dados!$A:$Q,MATCH(Bipagem!B354,Dados!$Q:$Q,0),3)="ENCAMINHADA","Baixada","Ajustar"),"Ajustar"))</f>
        <v>Bipar</v>
      </c>
      <c r="E354" s="7">
        <f t="shared" ca="1" si="12"/>
        <v>45677</v>
      </c>
      <c r="G354" t="str">
        <f>IF(A354="","",IFERROR(VLOOKUP(B354,Dados!Q:S,3,0),"Não"))</f>
        <v/>
      </c>
    </row>
    <row r="355" spans="2:7" x14ac:dyDescent="0.25">
      <c r="B355" t="str">
        <f t="shared" si="11"/>
        <v/>
      </c>
      <c r="D355" t="str">
        <f>IF(A355="","Bipar",IFERROR(IF(INDEX(Dados!$A:$Q,MATCH(Bipagem!B355,Dados!$Q:$Q,0),3)="ENCAMINHADA","Baixada","Ajustar"),"Ajustar"))</f>
        <v>Bipar</v>
      </c>
      <c r="E355" s="7">
        <f t="shared" ca="1" si="12"/>
        <v>45677</v>
      </c>
      <c r="G355" t="str">
        <f>IF(A355="","",IFERROR(VLOOKUP(B355,Dados!Q:S,3,0),"Não"))</f>
        <v/>
      </c>
    </row>
    <row r="356" spans="2:7" x14ac:dyDescent="0.25">
      <c r="B356" t="str">
        <f t="shared" si="11"/>
        <v/>
      </c>
      <c r="D356" t="str">
        <f>IF(A356="","Bipar",IFERROR(IF(INDEX(Dados!$A:$Q,MATCH(Bipagem!B356,Dados!$Q:$Q,0),3)="ENCAMINHADA","Baixada","Ajustar"),"Ajustar"))</f>
        <v>Bipar</v>
      </c>
      <c r="E356" s="7">
        <f t="shared" ca="1" si="12"/>
        <v>45677</v>
      </c>
      <c r="G356" t="str">
        <f>IF(A356="","",IFERROR(VLOOKUP(B356,Dados!Q:S,3,0),"Não"))</f>
        <v/>
      </c>
    </row>
    <row r="357" spans="2:7" x14ac:dyDescent="0.25">
      <c r="B357" t="str">
        <f t="shared" si="11"/>
        <v/>
      </c>
      <c r="D357" t="str">
        <f>IF(A357="","Bipar",IFERROR(IF(INDEX(Dados!$A:$Q,MATCH(Bipagem!B357,Dados!$Q:$Q,0),3)="ENCAMINHADA","Baixada","Ajustar"),"Ajustar"))</f>
        <v>Bipar</v>
      </c>
      <c r="E357" s="7">
        <f t="shared" ca="1" si="12"/>
        <v>45677</v>
      </c>
      <c r="G357" t="str">
        <f>IF(A357="","",IFERROR(VLOOKUP(B357,Dados!Q:S,3,0),"Não"))</f>
        <v/>
      </c>
    </row>
    <row r="358" spans="2:7" x14ac:dyDescent="0.25">
      <c r="B358" t="str">
        <f t="shared" ref="B358:B421" si="13">RIGHT(A358,18)</f>
        <v/>
      </c>
      <c r="D358" t="str">
        <f>IF(A358="","Bipar",IFERROR(IF(INDEX(Dados!$A:$Q,MATCH(Bipagem!B358,Dados!$Q:$Q,0),3)="ENCAMINHADA","Baixada","Ajustar"),"Ajustar"))</f>
        <v>Bipar</v>
      </c>
      <c r="E358" s="7">
        <f t="shared" ca="1" si="12"/>
        <v>45677</v>
      </c>
      <c r="G358" t="str">
        <f>IF(A358="","",IFERROR(VLOOKUP(B358,Dados!Q:S,3,0),"Não"))</f>
        <v/>
      </c>
    </row>
    <row r="359" spans="2:7" x14ac:dyDescent="0.25">
      <c r="B359" t="str">
        <f t="shared" si="13"/>
        <v/>
      </c>
      <c r="D359" t="str">
        <f>IF(A359="","Bipar",IFERROR(IF(INDEX(Dados!$A:$Q,MATCH(Bipagem!B359,Dados!$Q:$Q,0),3)="ENCAMINHADA","Baixada","Ajustar"),"Ajustar"))</f>
        <v>Bipar</v>
      </c>
      <c r="E359" s="7">
        <f t="shared" ca="1" si="12"/>
        <v>45677</v>
      </c>
      <c r="G359" t="str">
        <f>IF(A359="","",IFERROR(VLOOKUP(B359,Dados!Q:S,3,0),"Não"))</f>
        <v/>
      </c>
    </row>
    <row r="360" spans="2:7" x14ac:dyDescent="0.25">
      <c r="B360" t="str">
        <f t="shared" si="13"/>
        <v/>
      </c>
      <c r="D360" t="str">
        <f>IF(A360="","Bipar",IFERROR(IF(INDEX(Dados!$A:$Q,MATCH(Bipagem!B360,Dados!$Q:$Q,0),3)="ENCAMINHADA","Baixada","Ajustar"),"Ajustar"))</f>
        <v>Bipar</v>
      </c>
      <c r="E360" s="7">
        <f t="shared" ca="1" si="12"/>
        <v>45677</v>
      </c>
      <c r="G360" t="str">
        <f>IF(A360="","",IFERROR(VLOOKUP(B360,Dados!Q:S,3,0),"Não"))</f>
        <v/>
      </c>
    </row>
    <row r="361" spans="2:7" x14ac:dyDescent="0.25">
      <c r="B361" t="str">
        <f t="shared" si="13"/>
        <v/>
      </c>
      <c r="D361" t="str">
        <f>IF(A361="","Bipar",IFERROR(IF(INDEX(Dados!$A:$Q,MATCH(Bipagem!B361,Dados!$Q:$Q,0),3)="ENCAMINHADA","Baixada","Ajustar"),"Ajustar"))</f>
        <v>Bipar</v>
      </c>
      <c r="E361" s="7">
        <f t="shared" ca="1" si="12"/>
        <v>45677</v>
      </c>
      <c r="G361" t="str">
        <f>IF(A361="","",IFERROR(VLOOKUP(B361,Dados!Q:S,3,0),"Não"))</f>
        <v/>
      </c>
    </row>
    <row r="362" spans="2:7" x14ac:dyDescent="0.25">
      <c r="B362" t="str">
        <f t="shared" si="13"/>
        <v/>
      </c>
      <c r="D362" t="str">
        <f>IF(A362="","Bipar",IFERROR(IF(INDEX(Dados!$A:$Q,MATCH(Bipagem!B362,Dados!$Q:$Q,0),3)="ENCAMINHADA","Baixada","Ajustar"),"Ajustar"))</f>
        <v>Bipar</v>
      </c>
      <c r="E362" s="7">
        <f t="shared" ca="1" si="12"/>
        <v>45677</v>
      </c>
      <c r="G362" t="str">
        <f>IF(A362="","",IFERROR(VLOOKUP(B362,Dados!Q:S,3,0),"Não"))</f>
        <v/>
      </c>
    </row>
    <row r="363" spans="2:7" x14ac:dyDescent="0.25">
      <c r="B363" t="str">
        <f t="shared" si="13"/>
        <v/>
      </c>
      <c r="D363" t="str">
        <f>IF(A363="","Bipar",IFERROR(IF(INDEX(Dados!$A:$Q,MATCH(Bipagem!B363,Dados!$Q:$Q,0),3)="ENCAMINHADA","Baixada","Ajustar"),"Ajustar"))</f>
        <v>Bipar</v>
      </c>
      <c r="E363" s="7">
        <f t="shared" ca="1" si="12"/>
        <v>45677</v>
      </c>
      <c r="G363" t="str">
        <f>IF(A363="","",IFERROR(VLOOKUP(B363,Dados!Q:S,3,0),"Não"))</f>
        <v/>
      </c>
    </row>
    <row r="364" spans="2:7" x14ac:dyDescent="0.25">
      <c r="B364" t="str">
        <f t="shared" si="13"/>
        <v/>
      </c>
      <c r="D364" t="str">
        <f>IF(A364="","Bipar",IFERROR(IF(INDEX(Dados!$A:$Q,MATCH(Bipagem!B364,Dados!$Q:$Q,0),3)="ENCAMINHADA","Baixada","Ajustar"),"Ajustar"))</f>
        <v>Bipar</v>
      </c>
      <c r="E364" s="7">
        <f t="shared" ca="1" si="12"/>
        <v>45677</v>
      </c>
      <c r="G364" t="str">
        <f>IF(A364="","",IFERROR(VLOOKUP(B364,Dados!Q:S,3,0),"Não"))</f>
        <v/>
      </c>
    </row>
    <row r="365" spans="2:7" x14ac:dyDescent="0.25">
      <c r="B365" t="str">
        <f t="shared" si="13"/>
        <v/>
      </c>
      <c r="D365" t="str">
        <f>IF(A365="","Bipar",IFERROR(IF(INDEX(Dados!$A:$Q,MATCH(Bipagem!B365,Dados!$Q:$Q,0),3)="ENCAMINHADA","Baixada","Ajustar"),"Ajustar"))</f>
        <v>Bipar</v>
      </c>
      <c r="E365" s="7">
        <f t="shared" ca="1" si="12"/>
        <v>45677</v>
      </c>
      <c r="G365" t="str">
        <f>IF(A365="","",IFERROR(VLOOKUP(B365,Dados!Q:S,3,0),"Não"))</f>
        <v/>
      </c>
    </row>
    <row r="366" spans="2:7" x14ac:dyDescent="0.25">
      <c r="B366" t="str">
        <f t="shared" si="13"/>
        <v/>
      </c>
      <c r="D366" t="str">
        <f>IF(A366="","Bipar",IFERROR(IF(INDEX(Dados!$A:$Q,MATCH(Bipagem!B366,Dados!$Q:$Q,0),3)="ENCAMINHADA","Baixada","Ajustar"),"Ajustar"))</f>
        <v>Bipar</v>
      </c>
      <c r="E366" s="7">
        <f t="shared" ca="1" si="12"/>
        <v>45677</v>
      </c>
      <c r="G366" t="str">
        <f>IF(A366="","",IFERROR(VLOOKUP(B366,Dados!Q:S,3,0),"Não"))</f>
        <v/>
      </c>
    </row>
    <row r="367" spans="2:7" x14ac:dyDescent="0.25">
      <c r="B367" t="str">
        <f t="shared" si="13"/>
        <v/>
      </c>
      <c r="D367" t="str">
        <f>IF(A367="","Bipar",IFERROR(IF(INDEX(Dados!$A:$Q,MATCH(Bipagem!B367,Dados!$Q:$Q,0),3)="ENCAMINHADA","Baixada","Ajustar"),"Ajustar"))</f>
        <v>Bipar</v>
      </c>
      <c r="E367" s="7">
        <f t="shared" ca="1" si="12"/>
        <v>45677</v>
      </c>
      <c r="G367" t="str">
        <f>IF(A367="","",IFERROR(VLOOKUP(B367,Dados!Q:S,3,0),"Não"))</f>
        <v/>
      </c>
    </row>
    <row r="368" spans="2:7" x14ac:dyDescent="0.25">
      <c r="B368" t="str">
        <f t="shared" si="13"/>
        <v/>
      </c>
      <c r="D368" t="str">
        <f>IF(A368="","Bipar",IFERROR(IF(INDEX(Dados!$A:$Q,MATCH(Bipagem!B368,Dados!$Q:$Q,0),3)="ENCAMINHADA","Baixada","Ajustar"),"Ajustar"))</f>
        <v>Bipar</v>
      </c>
      <c r="E368" s="7">
        <f t="shared" ca="1" si="12"/>
        <v>45677</v>
      </c>
      <c r="G368" t="str">
        <f>IF(A368="","",IFERROR(VLOOKUP(B368,Dados!Q:S,3,0),"Não"))</f>
        <v/>
      </c>
    </row>
    <row r="369" spans="2:8" x14ac:dyDescent="0.25">
      <c r="B369" t="str">
        <f t="shared" si="13"/>
        <v/>
      </c>
      <c r="D369" t="str">
        <f>IF(A369="","Bipar",IFERROR(IF(INDEX(Dados!$A:$Q,MATCH(Bipagem!B369,Dados!$Q:$Q,0),3)="ENCAMINHADA","Baixada","Ajustar"),"Ajustar"))</f>
        <v>Bipar</v>
      </c>
      <c r="E369" s="7">
        <f t="shared" ca="1" si="12"/>
        <v>45677</v>
      </c>
      <c r="G369" t="str">
        <f>IF(A369="","",IFERROR(VLOOKUP(B369,Dados!Q:S,3,0),"Não"))</f>
        <v/>
      </c>
    </row>
    <row r="370" spans="2:8" x14ac:dyDescent="0.25">
      <c r="B370" t="str">
        <f t="shared" si="13"/>
        <v/>
      </c>
      <c r="D370" t="str">
        <f>IF(A370="","Bipar",IFERROR(IF(INDEX(Dados!$A:$Q,MATCH(Bipagem!B370,Dados!$Q:$Q,0),3)="ENCAMINHADA","Baixada","Ajustar"),"Ajustar"))</f>
        <v>Bipar</v>
      </c>
      <c r="E370" s="7">
        <f t="shared" ca="1" si="12"/>
        <v>45677</v>
      </c>
      <c r="G370" t="str">
        <f>IF(A370="","",IFERROR(VLOOKUP(B370,Dados!Q:S,3,0),"Não"))</f>
        <v/>
      </c>
    </row>
    <row r="371" spans="2:8" x14ac:dyDescent="0.25">
      <c r="B371" t="str">
        <f t="shared" si="13"/>
        <v/>
      </c>
      <c r="D371" t="str">
        <f>IF(A371="","Bipar",IFERROR(IF(INDEX(Dados!$A:$Q,MATCH(Bipagem!B371,Dados!$Q:$Q,0),3)="ENCAMINHADA","Baixada","Ajustar"),"Ajustar"))</f>
        <v>Bipar</v>
      </c>
      <c r="E371" s="7">
        <f t="shared" ca="1" si="12"/>
        <v>45677</v>
      </c>
      <c r="G371" t="str">
        <f>IF(A371="","",IFERROR(VLOOKUP(B371,Dados!Q:S,3,0),"Não"))</f>
        <v/>
      </c>
    </row>
    <row r="372" spans="2:8" x14ac:dyDescent="0.25">
      <c r="B372" t="str">
        <f t="shared" si="13"/>
        <v/>
      </c>
      <c r="D372" t="str">
        <f>IF(A372="","Bipar",IFERROR(IF(INDEX(Dados!$A:$Q,MATCH(Bipagem!B372,Dados!$Q:$Q,0),3)="ENCAMINHADA","Baixada","Ajustar"),"Ajustar"))</f>
        <v>Bipar</v>
      </c>
      <c r="E372" s="7">
        <f t="shared" ca="1" si="12"/>
        <v>45677</v>
      </c>
      <c r="G372" t="str">
        <f>IF(A372="","",IFERROR(VLOOKUP(B372,Dados!Q:S,3,0),"Não"))</f>
        <v/>
      </c>
    </row>
    <row r="373" spans="2:8" x14ac:dyDescent="0.25">
      <c r="D373" t="str">
        <f>IF(A373="","Bipar",IFERROR(IF(INDEX(Dados!$A:$Q,MATCH(Bipagem!B373,Dados!$Q:$Q,0),3)="ENCAMINHADA","Baixada","Ajustar"),"Ajustar"))</f>
        <v>Bipar</v>
      </c>
      <c r="E373" s="7">
        <f t="shared" ca="1" si="12"/>
        <v>45677</v>
      </c>
      <c r="G373" t="str">
        <f>IF(A373="","",IFERROR(VLOOKUP(B373,Dados!Q:S,3,0),"Não"))</f>
        <v/>
      </c>
    </row>
    <row r="374" spans="2:8" x14ac:dyDescent="0.25">
      <c r="B374" t="str">
        <f t="shared" si="13"/>
        <v/>
      </c>
      <c r="D374" t="str">
        <f>IF(A374="","Bipar",IFERROR(IF(INDEX(Dados!$A:$Q,MATCH(Bipagem!B374,Dados!$Q:$Q,0),3)="ENCAMINHADA","Baixada","Ajustar"),"Ajustar"))</f>
        <v>Bipar</v>
      </c>
      <c r="E374" s="7">
        <f t="shared" ca="1" si="12"/>
        <v>45677</v>
      </c>
      <c r="G374" t="str">
        <f>IF(A374="","",IFERROR(VLOOKUP(B374,Dados!Q:S,3,0),"Não"))</f>
        <v/>
      </c>
      <c r="H374">
        <f>I1</f>
        <v>0</v>
      </c>
    </row>
    <row r="375" spans="2:8" x14ac:dyDescent="0.25">
      <c r="B375" t="str">
        <f t="shared" si="13"/>
        <v/>
      </c>
      <c r="D375" t="str">
        <f>IF(A375="","Bipar",IFERROR(IF(INDEX(Dados!$A:$Q,MATCH(Bipagem!B375,Dados!$Q:$Q,0),3)="ENCAMINHADA","Baixada","Ajustar"),"Ajustar"))</f>
        <v>Bipar</v>
      </c>
      <c r="E375" s="7">
        <f t="shared" ca="1" si="12"/>
        <v>45677</v>
      </c>
      <c r="G375" t="str">
        <f>IF(A375="","",IFERROR(VLOOKUP(B375,Dados!Q:S,3,0),"Não"))</f>
        <v/>
      </c>
    </row>
    <row r="376" spans="2:8" x14ac:dyDescent="0.25">
      <c r="B376" t="str">
        <f t="shared" si="13"/>
        <v/>
      </c>
      <c r="D376" t="str">
        <f>IF(A376="","Bipar",IFERROR(IF(INDEX(Dados!$A:$Q,MATCH(Bipagem!B376,Dados!$Q:$Q,0),3)="ENCAMINHADA","Baixada","Ajustar"),"Ajustar"))</f>
        <v>Bipar</v>
      </c>
      <c r="E376" s="7">
        <f t="shared" ca="1" si="12"/>
        <v>45677</v>
      </c>
      <c r="G376" t="str">
        <f>IF(A376="","",IFERROR(VLOOKUP(B376,Dados!Q:S,3,0),"Não"))</f>
        <v/>
      </c>
    </row>
    <row r="377" spans="2:8" x14ac:dyDescent="0.25">
      <c r="B377" t="str">
        <f t="shared" si="13"/>
        <v/>
      </c>
      <c r="D377" t="str">
        <f>IF(A377="","Bipar",IFERROR(IF(INDEX(Dados!$A:$Q,MATCH(Bipagem!B377,Dados!$Q:$Q,0),3)="ENCAMINHADA","Baixada","Ajustar"),"Ajustar"))</f>
        <v>Bipar</v>
      </c>
      <c r="E377" s="7">
        <f t="shared" ca="1" si="12"/>
        <v>45677</v>
      </c>
      <c r="G377" t="str">
        <f>IF(A377="","",IFERROR(VLOOKUP(B377,Dados!Q:S,3,0),"Não"))</f>
        <v/>
      </c>
    </row>
    <row r="378" spans="2:8" x14ac:dyDescent="0.25">
      <c r="B378" t="str">
        <f t="shared" si="13"/>
        <v/>
      </c>
      <c r="D378" t="str">
        <f>IF(A378="","Bipar",IFERROR(IF(INDEX(Dados!$A:$Q,MATCH(Bipagem!B378,Dados!$Q:$Q,0),3)="ENCAMINHADA","Baixada","Ajustar"),"Ajustar"))</f>
        <v>Bipar</v>
      </c>
      <c r="E378" s="7">
        <f t="shared" ca="1" si="12"/>
        <v>45677</v>
      </c>
      <c r="G378" t="str">
        <f>IF(A378="","",IFERROR(VLOOKUP(B378,Dados!Q:S,3,0),"Não"))</f>
        <v/>
      </c>
    </row>
    <row r="379" spans="2:8" x14ac:dyDescent="0.25">
      <c r="B379" t="str">
        <f t="shared" si="13"/>
        <v/>
      </c>
      <c r="D379" t="str">
        <f>IF(A379="","Bipar",IFERROR(IF(INDEX(Dados!$A:$Q,MATCH(Bipagem!B379,Dados!$Q:$Q,0),3)="ENCAMINHADA","Baixada","Ajustar"),"Ajustar"))</f>
        <v>Bipar</v>
      </c>
      <c r="E379" s="7">
        <f t="shared" ca="1" si="12"/>
        <v>45677</v>
      </c>
      <c r="G379" t="str">
        <f>IF(A379="","",IFERROR(VLOOKUP(B379,Dados!Q:S,3,0),"Não"))</f>
        <v/>
      </c>
    </row>
    <row r="380" spans="2:8" x14ac:dyDescent="0.25">
      <c r="B380" t="str">
        <f t="shared" si="13"/>
        <v/>
      </c>
      <c r="D380" t="str">
        <f>IF(A380="","Bipar",IFERROR(IF(INDEX(Dados!$A:$Q,MATCH(Bipagem!B380,Dados!$Q:$Q,0),3)="ENCAMINHADA","Baixada","Ajustar"),"Ajustar"))</f>
        <v>Bipar</v>
      </c>
      <c r="E380" s="7">
        <f t="shared" ca="1" si="12"/>
        <v>45677</v>
      </c>
      <c r="G380" t="str">
        <f>IF(A380="","",IFERROR(VLOOKUP(B380,Dados!Q:S,3,0),"Não"))</f>
        <v/>
      </c>
    </row>
    <row r="381" spans="2:8" x14ac:dyDescent="0.25">
      <c r="B381" t="str">
        <f t="shared" si="13"/>
        <v/>
      </c>
      <c r="D381" t="str">
        <f>IF(A381="","Bipar",IFERROR(IF(INDEX(Dados!$A:$Q,MATCH(Bipagem!B381,Dados!$Q:$Q,0),3)="ENCAMINHADA","Baixada","Ajustar"),"Ajustar"))</f>
        <v>Bipar</v>
      </c>
      <c r="E381" s="7">
        <f t="shared" ca="1" si="12"/>
        <v>45677</v>
      </c>
      <c r="G381" t="str">
        <f>IF(A381="","",IFERROR(VLOOKUP(B381,Dados!Q:S,3,0),"Não"))</f>
        <v/>
      </c>
    </row>
    <row r="382" spans="2:8" x14ac:dyDescent="0.25">
      <c r="B382" t="str">
        <f t="shared" si="13"/>
        <v/>
      </c>
      <c r="D382" t="str">
        <f>IF(A382="","Bipar",IFERROR(IF(INDEX(Dados!$A:$Q,MATCH(Bipagem!B382,Dados!$Q:$Q,0),3)="ENCAMINHADA","Baixada","Ajustar"),"Ajustar"))</f>
        <v>Bipar</v>
      </c>
      <c r="E382" s="7">
        <f t="shared" ca="1" si="12"/>
        <v>45677</v>
      </c>
      <c r="G382" t="str">
        <f>IF(A382="","",IFERROR(VLOOKUP(B382,Dados!Q:S,3,0),"Não"))</f>
        <v/>
      </c>
    </row>
    <row r="383" spans="2:8" x14ac:dyDescent="0.25">
      <c r="B383" t="str">
        <f t="shared" si="13"/>
        <v/>
      </c>
      <c r="D383" t="str">
        <f>IF(A383="","Bipar",IFERROR(IF(INDEX(Dados!$A:$Q,MATCH(Bipagem!B383,Dados!$Q:$Q,0),3)="ENCAMINHADA","Baixada","Ajustar"),"Ajustar"))</f>
        <v>Bipar</v>
      </c>
      <c r="E383" s="7">
        <f t="shared" ca="1" si="12"/>
        <v>45677</v>
      </c>
      <c r="G383" t="str">
        <f>IF(A383="","",IFERROR(VLOOKUP(B383,Dados!Q:S,3,0),"Não"))</f>
        <v/>
      </c>
    </row>
    <row r="384" spans="2:8" x14ac:dyDescent="0.25">
      <c r="B384" t="str">
        <f t="shared" si="13"/>
        <v/>
      </c>
      <c r="D384" t="str">
        <f>IF(A384="","Bipar",IFERROR(IF(INDEX(Dados!$A:$Q,MATCH(Bipagem!B384,Dados!$Q:$Q,0),3)="ENCAMINHADA","Baixada","Ajustar"),"Ajustar"))</f>
        <v>Bipar</v>
      </c>
      <c r="E384" s="7">
        <f t="shared" ca="1" si="12"/>
        <v>45677</v>
      </c>
      <c r="G384" t="str">
        <f>IF(A384="","",IFERROR(VLOOKUP(B384,Dados!Q:S,3,0),"Não"))</f>
        <v/>
      </c>
    </row>
    <row r="385" spans="2:7" x14ac:dyDescent="0.25">
      <c r="B385" t="str">
        <f t="shared" si="13"/>
        <v/>
      </c>
      <c r="D385" t="str">
        <f>IF(A385="","Bipar",IFERROR(IF(INDEX(Dados!$A:$Q,MATCH(Bipagem!B385,Dados!$Q:$Q,0),3)="ENCAMINHADA","Baixada","Ajustar"),"Ajustar"))</f>
        <v>Bipar</v>
      </c>
      <c r="E385" s="7">
        <f t="shared" ca="1" si="12"/>
        <v>45677</v>
      </c>
      <c r="G385" t="str">
        <f>IF(A385="","",IFERROR(VLOOKUP(B385,Dados!Q:S,3,0),"Não"))</f>
        <v/>
      </c>
    </row>
    <row r="386" spans="2:7" x14ac:dyDescent="0.25">
      <c r="B386" t="str">
        <f t="shared" si="13"/>
        <v/>
      </c>
      <c r="D386" t="str">
        <f>IF(A386="","Bipar",IFERROR(IF(INDEX(Dados!$A:$Q,MATCH(Bipagem!B386,Dados!$Q:$Q,0),3)="ENCAMINHADA","Baixada","Ajustar"),"Ajustar"))</f>
        <v>Bipar</v>
      </c>
      <c r="E386" s="7">
        <f t="shared" ca="1" si="12"/>
        <v>45677</v>
      </c>
      <c r="G386" t="str">
        <f>IF(A386="","",IFERROR(VLOOKUP(B386,Dados!Q:S,3,0),"Não"))</f>
        <v/>
      </c>
    </row>
    <row r="387" spans="2:7" x14ac:dyDescent="0.25">
      <c r="B387" t="str">
        <f t="shared" si="13"/>
        <v/>
      </c>
      <c r="D387" t="str">
        <f>IF(A387="","Bipar",IFERROR(IF(INDEX(Dados!$A:$Q,MATCH(Bipagem!B387,Dados!$Q:$Q,0),3)="ENCAMINHADA","Baixada","Ajustar"),"Ajustar"))</f>
        <v>Bipar</v>
      </c>
      <c r="E387" s="7">
        <f t="shared" ref="E387:E450" ca="1" si="14">TODAY()</f>
        <v>45677</v>
      </c>
      <c r="G387" t="str">
        <f>IF(A387="","",IFERROR(VLOOKUP(B387,Dados!Q:S,3,0),"Não"))</f>
        <v/>
      </c>
    </row>
    <row r="388" spans="2:7" x14ac:dyDescent="0.25">
      <c r="B388" t="str">
        <f t="shared" si="13"/>
        <v/>
      </c>
      <c r="D388" t="str">
        <f>IF(A388="","Bipar",IFERROR(IF(INDEX(Dados!$A:$Q,MATCH(Bipagem!B388,Dados!$Q:$Q,0),3)="ENCAMINHADA","Baixada","Ajustar"),"Ajustar"))</f>
        <v>Bipar</v>
      </c>
      <c r="E388" s="7">
        <f t="shared" ca="1" si="14"/>
        <v>45677</v>
      </c>
      <c r="G388" t="str">
        <f>IF(A388="","",IFERROR(VLOOKUP(B388,Dados!Q:S,3,0),"Não"))</f>
        <v/>
      </c>
    </row>
    <row r="389" spans="2:7" x14ac:dyDescent="0.25">
      <c r="B389" t="str">
        <f t="shared" si="13"/>
        <v/>
      </c>
      <c r="D389" t="str">
        <f>IF(A389="","Bipar",IFERROR(IF(INDEX(Dados!$A:$Q,MATCH(Bipagem!B389,Dados!$Q:$Q,0),3)="ENCAMINHADA","Baixada","Ajustar"),"Ajustar"))</f>
        <v>Bipar</v>
      </c>
      <c r="E389" s="7">
        <f t="shared" ca="1" si="14"/>
        <v>45677</v>
      </c>
      <c r="G389" t="str">
        <f>IF(A389="","",IFERROR(VLOOKUP(B389,Dados!Q:S,3,0),"Não"))</f>
        <v/>
      </c>
    </row>
    <row r="390" spans="2:7" x14ac:dyDescent="0.25">
      <c r="B390" t="str">
        <f t="shared" si="13"/>
        <v/>
      </c>
      <c r="D390" t="str">
        <f>IF(A390="","Bipar",IFERROR(IF(INDEX(Dados!$A:$Q,MATCH(Bipagem!B390,Dados!$Q:$Q,0),3)="ENCAMINHADA","Baixada","Ajustar"),"Ajustar"))</f>
        <v>Bipar</v>
      </c>
      <c r="E390" s="7">
        <f t="shared" ca="1" si="14"/>
        <v>45677</v>
      </c>
      <c r="G390" t="str">
        <f>IF(A390="","",IFERROR(VLOOKUP(B390,Dados!Q:S,3,0),"Não"))</f>
        <v/>
      </c>
    </row>
    <row r="391" spans="2:7" x14ac:dyDescent="0.25">
      <c r="B391" t="str">
        <f t="shared" si="13"/>
        <v/>
      </c>
      <c r="D391" t="str">
        <f>IF(A391="","Bipar",IFERROR(IF(INDEX(Dados!$A:$Q,MATCH(Bipagem!B391,Dados!$Q:$Q,0),3)="ENCAMINHADA","Baixada","Ajustar"),"Ajustar"))</f>
        <v>Bipar</v>
      </c>
      <c r="E391" s="7">
        <f t="shared" ca="1" si="14"/>
        <v>45677</v>
      </c>
      <c r="G391" t="str">
        <f>IF(A391="","",IFERROR(VLOOKUP(B391,Dados!Q:S,3,0),"Não"))</f>
        <v/>
      </c>
    </row>
    <row r="392" spans="2:7" x14ac:dyDescent="0.25">
      <c r="B392" t="str">
        <f t="shared" si="13"/>
        <v/>
      </c>
      <c r="D392" t="str">
        <f>IF(A392="","Bipar",IFERROR(IF(INDEX(Dados!$A:$Q,MATCH(Bipagem!B392,Dados!$Q:$Q,0),3)="ENCAMINHADA","Baixada","Ajustar"),"Ajustar"))</f>
        <v>Bipar</v>
      </c>
      <c r="E392" s="7">
        <f t="shared" ca="1" si="14"/>
        <v>45677</v>
      </c>
      <c r="G392" t="str">
        <f>IF(A392="","",IFERROR(VLOOKUP(B392,Dados!Q:S,3,0),"Não"))</f>
        <v/>
      </c>
    </row>
    <row r="393" spans="2:7" x14ac:dyDescent="0.25">
      <c r="B393" t="str">
        <f t="shared" si="13"/>
        <v/>
      </c>
      <c r="D393" t="str">
        <f>IF(A393="","Bipar",IFERROR(IF(INDEX(Dados!$A:$Q,MATCH(Bipagem!B393,Dados!$Q:$Q,0),3)="ENCAMINHADA","Baixada","Ajustar"),"Ajustar"))</f>
        <v>Bipar</v>
      </c>
      <c r="E393" s="7">
        <f t="shared" ca="1" si="14"/>
        <v>45677</v>
      </c>
      <c r="G393" t="str">
        <f>IF(A393="","",IFERROR(VLOOKUP(B393,Dados!Q:S,3,0),"Não"))</f>
        <v/>
      </c>
    </row>
    <row r="394" spans="2:7" x14ac:dyDescent="0.25">
      <c r="B394" t="str">
        <f t="shared" si="13"/>
        <v/>
      </c>
      <c r="D394" t="str">
        <f>IF(A394="","Bipar",IFERROR(IF(INDEX(Dados!$A:$Q,MATCH(Bipagem!B394,Dados!$Q:$Q,0),3)="ENCAMINHADA","Baixada","Ajustar"),"Ajustar"))</f>
        <v>Bipar</v>
      </c>
      <c r="E394" s="7">
        <f t="shared" ca="1" si="14"/>
        <v>45677</v>
      </c>
      <c r="G394" t="str">
        <f>IF(A394="","",IFERROR(VLOOKUP(B394,Dados!Q:S,3,0),"Não"))</f>
        <v/>
      </c>
    </row>
    <row r="395" spans="2:7" x14ac:dyDescent="0.25">
      <c r="B395" t="str">
        <f t="shared" si="13"/>
        <v/>
      </c>
      <c r="D395" t="str">
        <f>IF(A395="","Bipar",IFERROR(IF(INDEX(Dados!$A:$Q,MATCH(Bipagem!B395,Dados!$Q:$Q,0),3)="ENCAMINHADA","Baixada","Ajustar"),"Ajustar"))</f>
        <v>Bipar</v>
      </c>
      <c r="E395" s="7">
        <f t="shared" ca="1" si="14"/>
        <v>45677</v>
      </c>
      <c r="G395" t="str">
        <f>IF(A395="","",IFERROR(VLOOKUP(B395,Dados!Q:S,3,0),"Não"))</f>
        <v/>
      </c>
    </row>
    <row r="396" spans="2:7" x14ac:dyDescent="0.25">
      <c r="B396" t="str">
        <f t="shared" si="13"/>
        <v/>
      </c>
      <c r="D396" t="str">
        <f>IF(A396="","Bipar",IFERROR(IF(INDEX(Dados!$A:$Q,MATCH(Bipagem!B396,Dados!$Q:$Q,0),3)="ENCAMINHADA","Baixada","Ajustar"),"Ajustar"))</f>
        <v>Bipar</v>
      </c>
      <c r="E396" s="7">
        <f t="shared" ca="1" si="14"/>
        <v>45677</v>
      </c>
      <c r="G396" t="str">
        <f>IF(A396="","",IFERROR(VLOOKUP(B396,Dados!Q:S,3,0),"Não"))</f>
        <v/>
      </c>
    </row>
    <row r="397" spans="2:7" x14ac:dyDescent="0.25">
      <c r="B397" t="str">
        <f t="shared" si="13"/>
        <v/>
      </c>
      <c r="D397" t="str">
        <f>IF(A397="","Bipar",IFERROR(IF(INDEX(Dados!$A:$Q,MATCH(Bipagem!B397,Dados!$Q:$Q,0),3)="ENCAMINHADA","Baixada","Ajustar"),"Ajustar"))</f>
        <v>Bipar</v>
      </c>
      <c r="E397" s="7">
        <f t="shared" ca="1" si="14"/>
        <v>45677</v>
      </c>
      <c r="G397" t="str">
        <f>IF(A397="","",IFERROR(VLOOKUP(B397,Dados!Q:S,3,0),"Não"))</f>
        <v/>
      </c>
    </row>
    <row r="398" spans="2:7" x14ac:dyDescent="0.25">
      <c r="B398" t="str">
        <f t="shared" si="13"/>
        <v/>
      </c>
      <c r="D398" t="str">
        <f>IF(A398="","Bipar",IFERROR(IF(INDEX(Dados!$A:$Q,MATCH(Bipagem!B398,Dados!$Q:$Q,0),3)="ENCAMINHADA","Baixada","Ajustar"),"Ajustar"))</f>
        <v>Bipar</v>
      </c>
      <c r="E398" s="7">
        <f t="shared" ca="1" si="14"/>
        <v>45677</v>
      </c>
      <c r="G398" t="str">
        <f>IF(A398="","",IFERROR(VLOOKUP(B398,Dados!Q:S,3,0),"Não"))</f>
        <v/>
      </c>
    </row>
    <row r="399" spans="2:7" x14ac:dyDescent="0.25">
      <c r="B399" t="str">
        <f t="shared" si="13"/>
        <v/>
      </c>
      <c r="D399" t="str">
        <f>IF(A399="","Bipar",IFERROR(IF(INDEX(Dados!$A:$Q,MATCH(Bipagem!B399,Dados!$Q:$Q,0),3)="ENCAMINHADA","Baixada","Ajustar"),"Ajustar"))</f>
        <v>Bipar</v>
      </c>
      <c r="E399" s="7">
        <f t="shared" ca="1" si="14"/>
        <v>45677</v>
      </c>
      <c r="G399" t="str">
        <f>IF(A399="","",IFERROR(VLOOKUP(B399,Dados!Q:S,3,0),"Não"))</f>
        <v/>
      </c>
    </row>
    <row r="400" spans="2:7" x14ac:dyDescent="0.25">
      <c r="B400" t="str">
        <f t="shared" si="13"/>
        <v/>
      </c>
      <c r="D400" t="str">
        <f>IF(A400="","Bipar",IFERROR(IF(INDEX(Dados!$A:$Q,MATCH(Bipagem!B400,Dados!$Q:$Q,0),3)="ENCAMINHADA","Baixada","Ajustar"),"Ajustar"))</f>
        <v>Bipar</v>
      </c>
      <c r="E400" s="7">
        <f t="shared" ca="1" si="14"/>
        <v>45677</v>
      </c>
      <c r="G400" t="str">
        <f>IF(A400="","",IFERROR(VLOOKUP(B400,Dados!Q:S,3,0),"Não"))</f>
        <v/>
      </c>
    </row>
    <row r="401" spans="2:8" x14ac:dyDescent="0.25">
      <c r="B401" t="str">
        <f t="shared" si="13"/>
        <v/>
      </c>
      <c r="D401" t="str">
        <f>IF(A401="","Bipar",IFERROR(IF(INDEX(Dados!$A:$Q,MATCH(Bipagem!B401,Dados!$Q:$Q,0),3)="ENCAMINHADA","Baixada","Ajustar"),"Ajustar"))</f>
        <v>Bipar</v>
      </c>
      <c r="E401" s="7">
        <f t="shared" ca="1" si="14"/>
        <v>45677</v>
      </c>
      <c r="G401" t="str">
        <f>IF(A401="","",IFERROR(VLOOKUP(B401,Dados!Q:S,3,0),"Não"))</f>
        <v/>
      </c>
    </row>
    <row r="402" spans="2:8" x14ac:dyDescent="0.25">
      <c r="B402" t="str">
        <f t="shared" si="13"/>
        <v/>
      </c>
      <c r="D402" t="str">
        <f>IF(A402="","Bipar",IFERROR(IF(INDEX(Dados!$A:$Q,MATCH(Bipagem!B402,Dados!$Q:$Q,0),3)="ENCAMINHADA","Baixada","Ajustar"),"Ajustar"))</f>
        <v>Bipar</v>
      </c>
      <c r="E402" s="7">
        <f t="shared" ca="1" si="14"/>
        <v>45677</v>
      </c>
      <c r="G402" t="str">
        <f>IF(A402="","",IFERROR(VLOOKUP(B402,Dados!Q:S,3,0),"Não"))</f>
        <v/>
      </c>
    </row>
    <row r="403" spans="2:8" x14ac:dyDescent="0.25">
      <c r="B403" t="str">
        <f t="shared" si="13"/>
        <v/>
      </c>
      <c r="D403" t="str">
        <f>IF(A403="","Bipar",IFERROR(IF(INDEX(Dados!$A:$Q,MATCH(Bipagem!B403,Dados!$Q:$Q,0),3)="ENCAMINHADA","Baixada","Ajustar"),"Ajustar"))</f>
        <v>Bipar</v>
      </c>
      <c r="E403" s="7">
        <f t="shared" ca="1" si="14"/>
        <v>45677</v>
      </c>
      <c r="G403" t="str">
        <f>IF(A403="","",IFERROR(VLOOKUP(B403,Dados!Q:S,3,0),"Não"))</f>
        <v/>
      </c>
    </row>
    <row r="404" spans="2:8" x14ac:dyDescent="0.25">
      <c r="D404" t="str">
        <f>IF(A404="","Bipar",IFERROR(IF(INDEX(Dados!$A:$Q,MATCH(Bipagem!B404,Dados!$Q:$Q,0),3)="ENCAMINHADA","Baixada","Ajustar"),"Ajustar"))</f>
        <v>Bipar</v>
      </c>
      <c r="E404" s="7">
        <f t="shared" ca="1" si="14"/>
        <v>45677</v>
      </c>
      <c r="G404" t="str">
        <f>IF(A404="","",IFERROR(VLOOKUP(B404,Dados!Q:S,3,0),"Não"))</f>
        <v/>
      </c>
    </row>
    <row r="405" spans="2:8" x14ac:dyDescent="0.25">
      <c r="B405" t="str">
        <f t="shared" si="13"/>
        <v/>
      </c>
      <c r="D405" t="str">
        <f>IF(A405="","Bipar",IFERROR(IF(INDEX(Dados!$A:$Q,MATCH(Bipagem!B405,Dados!$Q:$Q,0),3)="ENCAMINHADA","Baixada","Ajustar"),"Ajustar"))</f>
        <v>Bipar</v>
      </c>
      <c r="E405" s="7">
        <f t="shared" ca="1" si="14"/>
        <v>45677</v>
      </c>
      <c r="G405" t="str">
        <f>IF(A405="","",IFERROR(VLOOKUP(B405,Dados!Q:S,3,0),"Não"))</f>
        <v/>
      </c>
      <c r="H405">
        <f>I1</f>
        <v>0</v>
      </c>
    </row>
    <row r="406" spans="2:8" x14ac:dyDescent="0.25">
      <c r="B406" t="str">
        <f t="shared" si="13"/>
        <v/>
      </c>
      <c r="D406" t="str">
        <f>IF(A406="","Bipar",IFERROR(IF(INDEX(Dados!$A:$Q,MATCH(Bipagem!B406,Dados!$Q:$Q,0),3)="ENCAMINHADA","Baixada","Ajustar"),"Ajustar"))</f>
        <v>Bipar</v>
      </c>
      <c r="E406" s="7">
        <f t="shared" ca="1" si="14"/>
        <v>45677</v>
      </c>
      <c r="G406" t="str">
        <f>IF(A406="","",IFERROR(VLOOKUP(B406,Dados!Q:S,3,0),"Não"))</f>
        <v/>
      </c>
    </row>
    <row r="407" spans="2:8" x14ac:dyDescent="0.25">
      <c r="B407" t="str">
        <f t="shared" si="13"/>
        <v/>
      </c>
      <c r="D407" t="str">
        <f>IF(A407="","Bipar",IFERROR(IF(INDEX(Dados!$A:$Q,MATCH(Bipagem!B407,Dados!$Q:$Q,0),3)="ENCAMINHADA","Baixada","Ajustar"),"Ajustar"))</f>
        <v>Bipar</v>
      </c>
      <c r="E407" s="7">
        <f t="shared" ca="1" si="14"/>
        <v>45677</v>
      </c>
      <c r="G407" t="str">
        <f>IF(A407="","",IFERROR(VLOOKUP(B407,Dados!Q:S,3,0),"Não"))</f>
        <v/>
      </c>
    </row>
    <row r="408" spans="2:8" x14ac:dyDescent="0.25">
      <c r="B408" t="str">
        <f t="shared" si="13"/>
        <v/>
      </c>
      <c r="D408" t="str">
        <f>IF(A408="","Bipar",IFERROR(IF(INDEX(Dados!$A:$Q,MATCH(Bipagem!B408,Dados!$Q:$Q,0),3)="ENCAMINHADA","Baixada","Ajustar"),"Ajustar"))</f>
        <v>Bipar</v>
      </c>
      <c r="E408" s="7">
        <f t="shared" ca="1" si="14"/>
        <v>45677</v>
      </c>
      <c r="G408" t="str">
        <f>IF(A408="","",IFERROR(VLOOKUP(B408,Dados!Q:S,3,0),"Não"))</f>
        <v/>
      </c>
    </row>
    <row r="409" spans="2:8" x14ac:dyDescent="0.25">
      <c r="B409" t="str">
        <f t="shared" si="13"/>
        <v/>
      </c>
      <c r="D409" t="str">
        <f>IF(A409="","Bipar",IFERROR(IF(INDEX(Dados!$A:$Q,MATCH(Bipagem!B409,Dados!$Q:$Q,0),3)="ENCAMINHADA","Baixada","Ajustar"),"Ajustar"))</f>
        <v>Bipar</v>
      </c>
      <c r="E409" s="7">
        <f t="shared" ca="1" si="14"/>
        <v>45677</v>
      </c>
      <c r="G409" t="str">
        <f>IF(A409="","",IFERROR(VLOOKUP(B409,Dados!Q:S,3,0),"Não"))</f>
        <v/>
      </c>
    </row>
    <row r="410" spans="2:8" x14ac:dyDescent="0.25">
      <c r="B410" t="str">
        <f t="shared" si="13"/>
        <v/>
      </c>
      <c r="D410" t="str">
        <f>IF(A410="","Bipar",IFERROR(IF(INDEX(Dados!$A:$Q,MATCH(Bipagem!B410,Dados!$Q:$Q,0),3)="ENCAMINHADA","Baixada","Ajustar"),"Ajustar"))</f>
        <v>Bipar</v>
      </c>
      <c r="E410" s="7">
        <f t="shared" ca="1" si="14"/>
        <v>45677</v>
      </c>
      <c r="G410" t="str">
        <f>IF(A410="","",IFERROR(VLOOKUP(B410,Dados!Q:S,3,0),"Não"))</f>
        <v/>
      </c>
    </row>
    <row r="411" spans="2:8" x14ac:dyDescent="0.25">
      <c r="B411" t="str">
        <f t="shared" si="13"/>
        <v/>
      </c>
      <c r="D411" t="str">
        <f>IF(A411="","Bipar",IFERROR(IF(INDEX(Dados!$A:$Q,MATCH(Bipagem!B411,Dados!$Q:$Q,0),3)="ENCAMINHADA","Baixada","Ajustar"),"Ajustar"))</f>
        <v>Bipar</v>
      </c>
      <c r="E411" s="7">
        <f t="shared" ca="1" si="14"/>
        <v>45677</v>
      </c>
      <c r="G411" t="str">
        <f>IF(A411="","",IFERROR(VLOOKUP(B411,Dados!Q:S,3,0),"Não"))</f>
        <v/>
      </c>
    </row>
    <row r="412" spans="2:8" x14ac:dyDescent="0.25">
      <c r="B412" t="str">
        <f t="shared" si="13"/>
        <v/>
      </c>
      <c r="D412" t="str">
        <f>IF(A412="","Bipar",IFERROR(IF(INDEX(Dados!$A:$Q,MATCH(Bipagem!B412,Dados!$Q:$Q,0),3)="ENCAMINHADA","Baixada","Ajustar"),"Ajustar"))</f>
        <v>Bipar</v>
      </c>
      <c r="E412" s="7">
        <f t="shared" ca="1" si="14"/>
        <v>45677</v>
      </c>
      <c r="G412" t="str">
        <f>IF(A412="","",IFERROR(VLOOKUP(B412,Dados!Q:S,3,0),"Não"))</f>
        <v/>
      </c>
    </row>
    <row r="413" spans="2:8" x14ac:dyDescent="0.25">
      <c r="B413" t="str">
        <f t="shared" si="13"/>
        <v/>
      </c>
      <c r="D413" t="str">
        <f>IF(A413="","Bipar",IFERROR(IF(INDEX(Dados!$A:$Q,MATCH(Bipagem!B413,Dados!$Q:$Q,0),3)="ENCAMINHADA","Baixada","Ajustar"),"Ajustar"))</f>
        <v>Bipar</v>
      </c>
      <c r="E413" s="7">
        <f t="shared" ca="1" si="14"/>
        <v>45677</v>
      </c>
      <c r="G413" t="str">
        <f>IF(A413="","",IFERROR(VLOOKUP(B413,Dados!Q:S,3,0),"Não"))</f>
        <v/>
      </c>
    </row>
    <row r="414" spans="2:8" x14ac:dyDescent="0.25">
      <c r="B414" t="str">
        <f t="shared" si="13"/>
        <v/>
      </c>
      <c r="D414" t="str">
        <f>IF(A414="","Bipar",IFERROR(IF(INDEX(Dados!$A:$Q,MATCH(Bipagem!B414,Dados!$Q:$Q,0),3)="ENCAMINHADA","Baixada","Ajustar"),"Ajustar"))</f>
        <v>Bipar</v>
      </c>
      <c r="E414" s="7">
        <f t="shared" ca="1" si="14"/>
        <v>45677</v>
      </c>
      <c r="G414" t="str">
        <f>IF(A414="","",IFERROR(VLOOKUP(B414,Dados!Q:S,3,0),"Não"))</f>
        <v/>
      </c>
    </row>
    <row r="415" spans="2:8" x14ac:dyDescent="0.25">
      <c r="B415" t="str">
        <f t="shared" si="13"/>
        <v/>
      </c>
      <c r="D415" t="str">
        <f>IF(A415="","Bipar",IFERROR(IF(INDEX(Dados!$A:$Q,MATCH(Bipagem!B415,Dados!$Q:$Q,0),3)="ENCAMINHADA","Baixada","Ajustar"),"Ajustar"))</f>
        <v>Bipar</v>
      </c>
      <c r="E415" s="7">
        <f t="shared" ca="1" si="14"/>
        <v>45677</v>
      </c>
      <c r="G415" t="str">
        <f>IF(A415="","",IFERROR(VLOOKUP(B415,Dados!Q:S,3,0),"Não"))</f>
        <v/>
      </c>
    </row>
    <row r="416" spans="2:8" x14ac:dyDescent="0.25">
      <c r="B416" t="str">
        <f t="shared" si="13"/>
        <v/>
      </c>
      <c r="D416" t="str">
        <f>IF(A416="","Bipar",IFERROR(IF(INDEX(Dados!$A:$Q,MATCH(Bipagem!B416,Dados!$Q:$Q,0),3)="ENCAMINHADA","Baixada","Ajustar"),"Ajustar"))</f>
        <v>Bipar</v>
      </c>
      <c r="E416" s="7">
        <f t="shared" ca="1" si="14"/>
        <v>45677</v>
      </c>
      <c r="G416" t="str">
        <f>IF(A416="","",IFERROR(VLOOKUP(B416,Dados!Q:S,3,0),"Não"))</f>
        <v/>
      </c>
    </row>
    <row r="417" spans="2:7" x14ac:dyDescent="0.25">
      <c r="B417" t="str">
        <f t="shared" si="13"/>
        <v/>
      </c>
      <c r="D417" t="str">
        <f>IF(A417="","Bipar",IFERROR(IF(INDEX(Dados!$A:$Q,MATCH(Bipagem!B417,Dados!$Q:$Q,0),3)="ENCAMINHADA","Baixada","Ajustar"),"Ajustar"))</f>
        <v>Bipar</v>
      </c>
      <c r="E417" s="7">
        <f t="shared" ca="1" si="14"/>
        <v>45677</v>
      </c>
      <c r="G417" t="str">
        <f>IF(A417="","",IFERROR(VLOOKUP(B417,Dados!Q:S,3,0),"Não"))</f>
        <v/>
      </c>
    </row>
    <row r="418" spans="2:7" x14ac:dyDescent="0.25">
      <c r="B418" t="str">
        <f t="shared" si="13"/>
        <v/>
      </c>
      <c r="D418" t="str">
        <f>IF(A418="","Bipar",IFERROR(IF(INDEX(Dados!$A:$Q,MATCH(Bipagem!B418,Dados!$Q:$Q,0),3)="ENCAMINHADA","Baixada","Ajustar"),"Ajustar"))</f>
        <v>Bipar</v>
      </c>
      <c r="E418" s="7">
        <f t="shared" ca="1" si="14"/>
        <v>45677</v>
      </c>
      <c r="G418" t="str">
        <f>IF(A418="","",IFERROR(VLOOKUP(B418,Dados!Q:S,3,0),"Não"))</f>
        <v/>
      </c>
    </row>
    <row r="419" spans="2:7" x14ac:dyDescent="0.25">
      <c r="B419" t="str">
        <f t="shared" si="13"/>
        <v/>
      </c>
      <c r="D419" t="str">
        <f>IF(A419="","Bipar",IFERROR(IF(INDEX(Dados!$A:$Q,MATCH(Bipagem!B419,Dados!$Q:$Q,0),3)="ENCAMINHADA","Baixada","Ajustar"),"Ajustar"))</f>
        <v>Bipar</v>
      </c>
      <c r="E419" s="7">
        <f t="shared" ca="1" si="14"/>
        <v>45677</v>
      </c>
      <c r="G419" t="str">
        <f>IF(A419="","",IFERROR(VLOOKUP(B419,Dados!Q:S,3,0),"Não"))</f>
        <v/>
      </c>
    </row>
    <row r="420" spans="2:7" x14ac:dyDescent="0.25">
      <c r="B420" t="str">
        <f t="shared" si="13"/>
        <v/>
      </c>
      <c r="D420" t="str">
        <f>IF(A420="","Bipar",IFERROR(IF(INDEX(Dados!$A:$Q,MATCH(Bipagem!B420,Dados!$Q:$Q,0),3)="ENCAMINHADA","Baixada","Ajustar"),"Ajustar"))</f>
        <v>Bipar</v>
      </c>
      <c r="E420" s="7">
        <f t="shared" ca="1" si="14"/>
        <v>45677</v>
      </c>
      <c r="G420" t="str">
        <f>IF(A420="","",IFERROR(VLOOKUP(B420,Dados!Q:S,3,0),"Não"))</f>
        <v/>
      </c>
    </row>
    <row r="421" spans="2:7" x14ac:dyDescent="0.25">
      <c r="B421" t="str">
        <f t="shared" si="13"/>
        <v/>
      </c>
      <c r="D421" t="str">
        <f>IF(A421="","Bipar",IFERROR(IF(INDEX(Dados!$A:$Q,MATCH(Bipagem!B421,Dados!$Q:$Q,0),3)="ENCAMINHADA","Baixada","Ajustar"),"Ajustar"))</f>
        <v>Bipar</v>
      </c>
      <c r="E421" s="7">
        <f t="shared" ca="1" si="14"/>
        <v>45677</v>
      </c>
      <c r="G421" t="str">
        <f>IF(A421="","",IFERROR(VLOOKUP(B421,Dados!Q:S,3,0),"Não"))</f>
        <v/>
      </c>
    </row>
    <row r="422" spans="2:7" x14ac:dyDescent="0.25">
      <c r="B422" t="str">
        <f t="shared" ref="B422:B485" si="15">RIGHT(A422,18)</f>
        <v/>
      </c>
      <c r="D422" t="str">
        <f>IF(A422="","Bipar",IFERROR(IF(INDEX(Dados!$A:$Q,MATCH(Bipagem!B422,Dados!$Q:$Q,0),3)="ENCAMINHADA","Baixada","Ajustar"),"Ajustar"))</f>
        <v>Bipar</v>
      </c>
      <c r="E422" s="7">
        <f t="shared" ca="1" si="14"/>
        <v>45677</v>
      </c>
      <c r="G422" t="str">
        <f>IF(A422="","",IFERROR(VLOOKUP(B422,Dados!Q:S,3,0),"Não"))</f>
        <v/>
      </c>
    </row>
    <row r="423" spans="2:7" x14ac:dyDescent="0.25">
      <c r="B423" t="str">
        <f t="shared" si="15"/>
        <v/>
      </c>
      <c r="D423" t="str">
        <f>IF(A423="","Bipar",IFERROR(IF(INDEX(Dados!$A:$Q,MATCH(Bipagem!B423,Dados!$Q:$Q,0),3)="ENCAMINHADA","Baixada","Ajustar"),"Ajustar"))</f>
        <v>Bipar</v>
      </c>
      <c r="E423" s="7">
        <f t="shared" ca="1" si="14"/>
        <v>45677</v>
      </c>
      <c r="G423" t="str">
        <f>IF(A423="","",IFERROR(VLOOKUP(B423,Dados!Q:S,3,0),"Não"))</f>
        <v/>
      </c>
    </row>
    <row r="424" spans="2:7" x14ac:dyDescent="0.25">
      <c r="B424" t="str">
        <f t="shared" si="15"/>
        <v/>
      </c>
      <c r="D424" t="str">
        <f>IF(A424="","Bipar",IFERROR(IF(INDEX(Dados!$A:$Q,MATCH(Bipagem!B424,Dados!$Q:$Q,0),3)="ENCAMINHADA","Baixada","Ajustar"),"Ajustar"))</f>
        <v>Bipar</v>
      </c>
      <c r="E424" s="7">
        <f t="shared" ca="1" si="14"/>
        <v>45677</v>
      </c>
      <c r="G424" t="str">
        <f>IF(A424="","",IFERROR(VLOOKUP(B424,Dados!Q:S,3,0),"Não"))</f>
        <v/>
      </c>
    </row>
    <row r="425" spans="2:7" x14ac:dyDescent="0.25">
      <c r="B425" t="str">
        <f t="shared" si="15"/>
        <v/>
      </c>
      <c r="D425" t="str">
        <f>IF(A425="","Bipar",IFERROR(IF(INDEX(Dados!$A:$Q,MATCH(Bipagem!B425,Dados!$Q:$Q,0),3)="ENCAMINHADA","Baixada","Ajustar"),"Ajustar"))</f>
        <v>Bipar</v>
      </c>
      <c r="E425" s="7">
        <f t="shared" ca="1" si="14"/>
        <v>45677</v>
      </c>
      <c r="G425" t="str">
        <f>IF(A425="","",IFERROR(VLOOKUP(B425,Dados!Q:S,3,0),"Não"))</f>
        <v/>
      </c>
    </row>
    <row r="426" spans="2:7" x14ac:dyDescent="0.25">
      <c r="B426" t="str">
        <f t="shared" si="15"/>
        <v/>
      </c>
      <c r="D426" t="str">
        <f>IF(A426="","Bipar",IFERROR(IF(INDEX(Dados!$A:$Q,MATCH(Bipagem!B426,Dados!$Q:$Q,0),3)="ENCAMINHADA","Baixada","Ajustar"),"Ajustar"))</f>
        <v>Bipar</v>
      </c>
      <c r="E426" s="7">
        <f t="shared" ca="1" si="14"/>
        <v>45677</v>
      </c>
      <c r="G426" t="str">
        <f>IF(A426="","",IFERROR(VLOOKUP(B426,Dados!Q:S,3,0),"Não"))</f>
        <v/>
      </c>
    </row>
    <row r="427" spans="2:7" x14ac:dyDescent="0.25">
      <c r="B427" t="str">
        <f t="shared" si="15"/>
        <v/>
      </c>
      <c r="D427" t="str">
        <f>IF(A427="","Bipar",IFERROR(IF(INDEX(Dados!$A:$Q,MATCH(Bipagem!B427,Dados!$Q:$Q,0),3)="ENCAMINHADA","Baixada","Ajustar"),"Ajustar"))</f>
        <v>Bipar</v>
      </c>
      <c r="E427" s="7">
        <f t="shared" ca="1" si="14"/>
        <v>45677</v>
      </c>
      <c r="G427" t="str">
        <f>IF(A427="","",IFERROR(VLOOKUP(B427,Dados!Q:S,3,0),"Não"))</f>
        <v/>
      </c>
    </row>
    <row r="428" spans="2:7" x14ac:dyDescent="0.25">
      <c r="B428" t="str">
        <f t="shared" si="15"/>
        <v/>
      </c>
      <c r="D428" t="str">
        <f>IF(A428="","Bipar",IFERROR(IF(INDEX(Dados!$A:$Q,MATCH(Bipagem!B428,Dados!$Q:$Q,0),3)="ENCAMINHADA","Baixada","Ajustar"),"Ajustar"))</f>
        <v>Bipar</v>
      </c>
      <c r="E428" s="7">
        <f t="shared" ca="1" si="14"/>
        <v>45677</v>
      </c>
      <c r="G428" t="str">
        <f>IF(A428="","",IFERROR(VLOOKUP(B428,Dados!Q:S,3,0),"Não"))</f>
        <v/>
      </c>
    </row>
    <row r="429" spans="2:7" x14ac:dyDescent="0.25">
      <c r="B429" t="str">
        <f t="shared" si="15"/>
        <v/>
      </c>
      <c r="D429" t="str">
        <f>IF(A429="","Bipar",IFERROR(IF(INDEX(Dados!$A:$Q,MATCH(Bipagem!B429,Dados!$Q:$Q,0),3)="ENCAMINHADA","Baixada","Ajustar"),"Ajustar"))</f>
        <v>Bipar</v>
      </c>
      <c r="E429" s="7">
        <f t="shared" ca="1" si="14"/>
        <v>45677</v>
      </c>
      <c r="G429" t="str">
        <f>IF(A429="","",IFERROR(VLOOKUP(B429,Dados!Q:S,3,0),"Não"))</f>
        <v/>
      </c>
    </row>
    <row r="430" spans="2:7" x14ac:dyDescent="0.25">
      <c r="B430" t="str">
        <f t="shared" si="15"/>
        <v/>
      </c>
      <c r="D430" t="str">
        <f>IF(A430="","Bipar",IFERROR(IF(INDEX(Dados!$A:$Q,MATCH(Bipagem!B430,Dados!$Q:$Q,0),3)="ENCAMINHADA","Baixada","Ajustar"),"Ajustar"))</f>
        <v>Bipar</v>
      </c>
      <c r="E430" s="7">
        <f t="shared" ca="1" si="14"/>
        <v>45677</v>
      </c>
      <c r="G430" t="str">
        <f>IF(A430="","",IFERROR(VLOOKUP(B430,Dados!Q:S,3,0),"Não"))</f>
        <v/>
      </c>
    </row>
    <row r="431" spans="2:7" x14ac:dyDescent="0.25">
      <c r="B431" t="str">
        <f t="shared" si="15"/>
        <v/>
      </c>
      <c r="D431" t="str">
        <f>IF(A431="","Bipar",IFERROR(IF(INDEX(Dados!$A:$Q,MATCH(Bipagem!B431,Dados!$Q:$Q,0),3)="ENCAMINHADA","Baixada","Ajustar"),"Ajustar"))</f>
        <v>Bipar</v>
      </c>
      <c r="E431" s="7">
        <f t="shared" ca="1" si="14"/>
        <v>45677</v>
      </c>
      <c r="G431" t="str">
        <f>IF(A431="","",IFERROR(VLOOKUP(B431,Dados!Q:S,3,0),"Não"))</f>
        <v/>
      </c>
    </row>
    <row r="432" spans="2:7" x14ac:dyDescent="0.25">
      <c r="B432" t="str">
        <f t="shared" si="15"/>
        <v/>
      </c>
      <c r="D432" t="str">
        <f>IF(A432="","Bipar",IFERROR(IF(INDEX(Dados!$A:$Q,MATCH(Bipagem!B432,Dados!$Q:$Q,0),3)="ENCAMINHADA","Baixada","Ajustar"),"Ajustar"))</f>
        <v>Bipar</v>
      </c>
      <c r="E432" s="7">
        <f t="shared" ca="1" si="14"/>
        <v>45677</v>
      </c>
      <c r="G432" t="str">
        <f>IF(A432="","",IFERROR(VLOOKUP(B432,Dados!Q:S,3,0),"Não"))</f>
        <v/>
      </c>
    </row>
    <row r="433" spans="2:8" x14ac:dyDescent="0.25">
      <c r="B433" t="str">
        <f t="shared" si="15"/>
        <v/>
      </c>
      <c r="D433" t="str">
        <f>IF(A433="","Bipar",IFERROR(IF(INDEX(Dados!$A:$Q,MATCH(Bipagem!B433,Dados!$Q:$Q,0),3)="ENCAMINHADA","Baixada","Ajustar"),"Ajustar"))</f>
        <v>Bipar</v>
      </c>
      <c r="E433" s="7">
        <f t="shared" ca="1" si="14"/>
        <v>45677</v>
      </c>
      <c r="G433" t="str">
        <f>IF(A433="","",IFERROR(VLOOKUP(B433,Dados!Q:S,3,0),"Não"))</f>
        <v/>
      </c>
    </row>
    <row r="434" spans="2:8" x14ac:dyDescent="0.25">
      <c r="B434" t="str">
        <f t="shared" si="15"/>
        <v/>
      </c>
      <c r="D434" t="str">
        <f>IF(A434="","Bipar",IFERROR(IF(INDEX(Dados!$A:$Q,MATCH(Bipagem!B434,Dados!$Q:$Q,0),3)="ENCAMINHADA","Baixada","Ajustar"),"Ajustar"))</f>
        <v>Bipar</v>
      </c>
      <c r="E434" s="7">
        <f t="shared" ca="1" si="14"/>
        <v>45677</v>
      </c>
      <c r="G434" t="str">
        <f>IF(A434="","",IFERROR(VLOOKUP(B434,Dados!Q:S,3,0),"Não"))</f>
        <v/>
      </c>
    </row>
    <row r="435" spans="2:8" x14ac:dyDescent="0.25">
      <c r="D435" t="str">
        <f>IF(A435="","Bipar",IFERROR(IF(INDEX(Dados!$A:$Q,MATCH(Bipagem!B435,Dados!$Q:$Q,0),3)="ENCAMINHADA","Baixada","Ajustar"),"Ajustar"))</f>
        <v>Bipar</v>
      </c>
      <c r="E435" s="7">
        <f t="shared" ca="1" si="14"/>
        <v>45677</v>
      </c>
      <c r="G435" t="str">
        <f>IF(A435="","",IFERROR(VLOOKUP(B435,Dados!Q:S,3,0),"Não"))</f>
        <v/>
      </c>
    </row>
    <row r="436" spans="2:8" x14ac:dyDescent="0.25">
      <c r="B436" t="str">
        <f t="shared" si="15"/>
        <v/>
      </c>
      <c r="D436" t="str">
        <f>IF(A436="","Bipar",IFERROR(IF(INDEX(Dados!$A:$Q,MATCH(Bipagem!B436,Dados!$Q:$Q,0),3)="ENCAMINHADA","Baixada","Ajustar"),"Ajustar"))</f>
        <v>Bipar</v>
      </c>
      <c r="E436" s="7">
        <f t="shared" ca="1" si="14"/>
        <v>45677</v>
      </c>
      <c r="G436" t="str">
        <f>IF(A436="","",IFERROR(VLOOKUP(B436,Dados!Q:S,3,0),"Não"))</f>
        <v/>
      </c>
      <c r="H436">
        <f>I1</f>
        <v>0</v>
      </c>
    </row>
    <row r="437" spans="2:8" x14ac:dyDescent="0.25">
      <c r="B437" t="str">
        <f t="shared" si="15"/>
        <v/>
      </c>
      <c r="D437" t="str">
        <f>IF(A437="","Bipar",IFERROR(IF(INDEX(Dados!$A:$Q,MATCH(Bipagem!B437,Dados!$Q:$Q,0),3)="ENCAMINHADA","Baixada","Ajustar"),"Ajustar"))</f>
        <v>Bipar</v>
      </c>
      <c r="E437" s="7">
        <f t="shared" ca="1" si="14"/>
        <v>45677</v>
      </c>
      <c r="G437" t="str">
        <f>IF(A437="","",IFERROR(VLOOKUP(B437,Dados!Q:S,3,0),"Não"))</f>
        <v/>
      </c>
    </row>
    <row r="438" spans="2:8" x14ac:dyDescent="0.25">
      <c r="B438" t="str">
        <f t="shared" si="15"/>
        <v/>
      </c>
      <c r="D438" t="str">
        <f>IF(A438="","Bipar",IFERROR(IF(INDEX(Dados!$A:$Q,MATCH(Bipagem!B438,Dados!$Q:$Q,0),3)="ENCAMINHADA","Baixada","Ajustar"),"Ajustar"))</f>
        <v>Bipar</v>
      </c>
      <c r="E438" s="7">
        <f t="shared" ca="1" si="14"/>
        <v>45677</v>
      </c>
      <c r="G438" t="str">
        <f>IF(A438="","",IFERROR(VLOOKUP(B438,Dados!Q:S,3,0),"Não"))</f>
        <v/>
      </c>
    </row>
    <row r="439" spans="2:8" x14ac:dyDescent="0.25">
      <c r="B439" t="str">
        <f t="shared" si="15"/>
        <v/>
      </c>
      <c r="D439" t="str">
        <f>IF(A439="","Bipar",IFERROR(IF(INDEX(Dados!$A:$Q,MATCH(Bipagem!B439,Dados!$Q:$Q,0),3)="ENCAMINHADA","Baixada","Ajustar"),"Ajustar"))</f>
        <v>Bipar</v>
      </c>
      <c r="E439" s="7">
        <f t="shared" ca="1" si="14"/>
        <v>45677</v>
      </c>
      <c r="G439" t="str">
        <f>IF(A439="","",IFERROR(VLOOKUP(B439,Dados!Q:S,3,0),"Não"))</f>
        <v/>
      </c>
    </row>
    <row r="440" spans="2:8" x14ac:dyDescent="0.25">
      <c r="B440" t="str">
        <f t="shared" si="15"/>
        <v/>
      </c>
      <c r="D440" t="str">
        <f>IF(A440="","Bipar",IFERROR(IF(INDEX(Dados!$A:$Q,MATCH(Bipagem!B440,Dados!$Q:$Q,0),3)="ENCAMINHADA","Baixada","Ajustar"),"Ajustar"))</f>
        <v>Bipar</v>
      </c>
      <c r="E440" s="7">
        <f t="shared" ca="1" si="14"/>
        <v>45677</v>
      </c>
      <c r="G440" t="str">
        <f>IF(A440="","",IFERROR(VLOOKUP(B440,Dados!Q:S,3,0),"Não"))</f>
        <v/>
      </c>
    </row>
    <row r="441" spans="2:8" x14ac:dyDescent="0.25">
      <c r="B441" t="str">
        <f t="shared" si="15"/>
        <v/>
      </c>
      <c r="D441" t="str">
        <f>IF(A441="","Bipar",IFERROR(IF(INDEX(Dados!$A:$Q,MATCH(Bipagem!B441,Dados!$Q:$Q,0),3)="ENCAMINHADA","Baixada","Ajustar"),"Ajustar"))</f>
        <v>Bipar</v>
      </c>
      <c r="E441" s="7">
        <f t="shared" ca="1" si="14"/>
        <v>45677</v>
      </c>
      <c r="G441" t="str">
        <f>IF(A441="","",IFERROR(VLOOKUP(B441,Dados!Q:S,3,0),"Não"))</f>
        <v/>
      </c>
    </row>
    <row r="442" spans="2:8" x14ac:dyDescent="0.25">
      <c r="B442" t="str">
        <f t="shared" si="15"/>
        <v/>
      </c>
      <c r="D442" t="str">
        <f>IF(A442="","Bipar",IFERROR(IF(INDEX(Dados!$A:$Q,MATCH(Bipagem!B442,Dados!$Q:$Q,0),3)="ENCAMINHADA","Baixada","Ajustar"),"Ajustar"))</f>
        <v>Bipar</v>
      </c>
      <c r="E442" s="7">
        <f t="shared" ca="1" si="14"/>
        <v>45677</v>
      </c>
      <c r="G442" t="str">
        <f>IF(A442="","",IFERROR(VLOOKUP(B442,Dados!Q:S,3,0),"Não"))</f>
        <v/>
      </c>
    </row>
    <row r="443" spans="2:8" x14ac:dyDescent="0.25">
      <c r="B443" t="str">
        <f t="shared" si="15"/>
        <v/>
      </c>
      <c r="D443" t="str">
        <f>IF(A443="","Bipar",IFERROR(IF(INDEX(Dados!$A:$Q,MATCH(Bipagem!B443,Dados!$Q:$Q,0),3)="ENCAMINHADA","Baixada","Ajustar"),"Ajustar"))</f>
        <v>Bipar</v>
      </c>
      <c r="E443" s="7">
        <f t="shared" ca="1" si="14"/>
        <v>45677</v>
      </c>
      <c r="G443" t="str">
        <f>IF(A443="","",IFERROR(VLOOKUP(B443,Dados!Q:S,3,0),"Não"))</f>
        <v/>
      </c>
    </row>
    <row r="444" spans="2:8" x14ac:dyDescent="0.25">
      <c r="B444" t="str">
        <f t="shared" si="15"/>
        <v/>
      </c>
      <c r="D444" t="str">
        <f>IF(A444="","Bipar",IFERROR(IF(INDEX(Dados!$A:$Q,MATCH(Bipagem!B444,Dados!$Q:$Q,0),3)="ENCAMINHADA","Baixada","Ajustar"),"Ajustar"))</f>
        <v>Bipar</v>
      </c>
      <c r="E444" s="7">
        <f t="shared" ca="1" si="14"/>
        <v>45677</v>
      </c>
      <c r="G444" t="str">
        <f>IF(A444="","",IFERROR(VLOOKUP(B444,Dados!Q:S,3,0),"Não"))</f>
        <v/>
      </c>
    </row>
    <row r="445" spans="2:8" x14ac:dyDescent="0.25">
      <c r="B445" t="str">
        <f t="shared" si="15"/>
        <v/>
      </c>
      <c r="D445" t="str">
        <f>IF(A445="","Bipar",IFERROR(IF(INDEX(Dados!$A:$Q,MATCH(Bipagem!B445,Dados!$Q:$Q,0),3)="ENCAMINHADA","Baixada","Ajustar"),"Ajustar"))</f>
        <v>Bipar</v>
      </c>
      <c r="E445" s="7">
        <f t="shared" ca="1" si="14"/>
        <v>45677</v>
      </c>
      <c r="G445" t="str">
        <f>IF(A445="","",IFERROR(VLOOKUP(B445,Dados!Q:S,3,0),"Não"))</f>
        <v/>
      </c>
    </row>
    <row r="446" spans="2:8" x14ac:dyDescent="0.25">
      <c r="B446" t="str">
        <f t="shared" si="15"/>
        <v/>
      </c>
      <c r="D446" t="str">
        <f>IF(A446="","Bipar",IFERROR(IF(INDEX(Dados!$A:$Q,MATCH(Bipagem!B446,Dados!$Q:$Q,0),3)="ENCAMINHADA","Baixada","Ajustar"),"Ajustar"))</f>
        <v>Bipar</v>
      </c>
      <c r="E446" s="7">
        <f t="shared" ca="1" si="14"/>
        <v>45677</v>
      </c>
      <c r="G446" t="str">
        <f>IF(A446="","",IFERROR(VLOOKUP(B446,Dados!Q:S,3,0),"Não"))</f>
        <v/>
      </c>
    </row>
    <row r="447" spans="2:8" x14ac:dyDescent="0.25">
      <c r="B447" t="str">
        <f t="shared" si="15"/>
        <v/>
      </c>
      <c r="D447" t="str">
        <f>IF(A447="","Bipar",IFERROR(IF(INDEX(Dados!$A:$Q,MATCH(Bipagem!B447,Dados!$Q:$Q,0),3)="ENCAMINHADA","Baixada","Ajustar"),"Ajustar"))</f>
        <v>Bipar</v>
      </c>
      <c r="E447" s="7">
        <f t="shared" ca="1" si="14"/>
        <v>45677</v>
      </c>
      <c r="G447" t="str">
        <f>IF(A447="","",IFERROR(VLOOKUP(B447,Dados!Q:S,3,0),"Não"))</f>
        <v/>
      </c>
    </row>
    <row r="448" spans="2:8" x14ac:dyDescent="0.25">
      <c r="B448" t="str">
        <f t="shared" si="15"/>
        <v/>
      </c>
      <c r="D448" t="str">
        <f>IF(A448="","Bipar",IFERROR(IF(INDEX(Dados!$A:$Q,MATCH(Bipagem!B448,Dados!$Q:$Q,0),3)="ENCAMINHADA","Baixada","Ajustar"),"Ajustar"))</f>
        <v>Bipar</v>
      </c>
      <c r="E448" s="7">
        <f t="shared" ca="1" si="14"/>
        <v>45677</v>
      </c>
      <c r="G448" t="str">
        <f>IF(A448="","",IFERROR(VLOOKUP(B448,Dados!Q:S,3,0),"Não"))</f>
        <v/>
      </c>
    </row>
    <row r="449" spans="2:7" x14ac:dyDescent="0.25">
      <c r="B449" t="str">
        <f t="shared" si="15"/>
        <v/>
      </c>
      <c r="D449" t="str">
        <f>IF(A449="","Bipar",IFERROR(IF(INDEX(Dados!$A:$Q,MATCH(Bipagem!B449,Dados!$Q:$Q,0),3)="ENCAMINHADA","Baixada","Ajustar"),"Ajustar"))</f>
        <v>Bipar</v>
      </c>
      <c r="E449" s="7">
        <f t="shared" ca="1" si="14"/>
        <v>45677</v>
      </c>
      <c r="G449" t="str">
        <f>IF(A449="","",IFERROR(VLOOKUP(B449,Dados!Q:S,3,0),"Não"))</f>
        <v/>
      </c>
    </row>
    <row r="450" spans="2:7" x14ac:dyDescent="0.25">
      <c r="B450" t="str">
        <f t="shared" si="15"/>
        <v/>
      </c>
      <c r="D450" t="str">
        <f>IF(A450="","Bipar",IFERROR(IF(INDEX(Dados!$A:$Q,MATCH(Bipagem!B450,Dados!$Q:$Q,0),3)="ENCAMINHADA","Baixada","Ajustar"),"Ajustar"))</f>
        <v>Bipar</v>
      </c>
      <c r="E450" s="7">
        <f t="shared" ca="1" si="14"/>
        <v>45677</v>
      </c>
      <c r="G450" t="str">
        <f>IF(A450="","",IFERROR(VLOOKUP(B450,Dados!Q:S,3,0),"Não"))</f>
        <v/>
      </c>
    </row>
    <row r="451" spans="2:7" x14ac:dyDescent="0.25">
      <c r="B451" t="str">
        <f t="shared" si="15"/>
        <v/>
      </c>
      <c r="D451" t="str">
        <f>IF(A451="","Bipar",IFERROR(IF(INDEX(Dados!$A:$Q,MATCH(Bipagem!B451,Dados!$Q:$Q,0),3)="ENCAMINHADA","Baixada","Ajustar"),"Ajustar"))</f>
        <v>Bipar</v>
      </c>
      <c r="E451" s="7">
        <f t="shared" ref="E451:E514" ca="1" si="16">TODAY()</f>
        <v>45677</v>
      </c>
      <c r="G451" t="str">
        <f>IF(A451="","",IFERROR(VLOOKUP(B451,Dados!Q:S,3,0),"Não"))</f>
        <v/>
      </c>
    </row>
    <row r="452" spans="2:7" x14ac:dyDescent="0.25">
      <c r="B452" t="str">
        <f t="shared" si="15"/>
        <v/>
      </c>
      <c r="D452" t="str">
        <f>IF(A452="","Bipar",IFERROR(IF(INDEX(Dados!$A:$Q,MATCH(Bipagem!B452,Dados!$Q:$Q,0),3)="ENCAMINHADA","Baixada","Ajustar"),"Ajustar"))</f>
        <v>Bipar</v>
      </c>
      <c r="E452" s="7">
        <f t="shared" ca="1" si="16"/>
        <v>45677</v>
      </c>
      <c r="G452" t="str">
        <f>IF(A452="","",IFERROR(VLOOKUP(B452,Dados!Q:S,3,0),"Não"))</f>
        <v/>
      </c>
    </row>
    <row r="453" spans="2:7" x14ac:dyDescent="0.25">
      <c r="B453" t="str">
        <f t="shared" si="15"/>
        <v/>
      </c>
      <c r="D453" t="str">
        <f>IF(A453="","Bipar",IFERROR(IF(INDEX(Dados!$A:$Q,MATCH(Bipagem!B453,Dados!$Q:$Q,0),3)="ENCAMINHADA","Baixada","Ajustar"),"Ajustar"))</f>
        <v>Bipar</v>
      </c>
      <c r="E453" s="7">
        <f t="shared" ca="1" si="16"/>
        <v>45677</v>
      </c>
      <c r="G453" t="str">
        <f>IF(A453="","",IFERROR(VLOOKUP(B453,Dados!Q:S,3,0),"Não"))</f>
        <v/>
      </c>
    </row>
    <row r="454" spans="2:7" x14ac:dyDescent="0.25">
      <c r="B454" t="str">
        <f t="shared" si="15"/>
        <v/>
      </c>
      <c r="D454" t="str">
        <f>IF(A454="","Bipar",IFERROR(IF(INDEX(Dados!$A:$Q,MATCH(Bipagem!B454,Dados!$Q:$Q,0),3)="ENCAMINHADA","Baixada","Ajustar"),"Ajustar"))</f>
        <v>Bipar</v>
      </c>
      <c r="E454" s="7">
        <f t="shared" ca="1" si="16"/>
        <v>45677</v>
      </c>
      <c r="G454" t="str">
        <f>IF(A454="","",IFERROR(VLOOKUP(B454,Dados!Q:S,3,0),"Não"))</f>
        <v/>
      </c>
    </row>
    <row r="455" spans="2:7" x14ac:dyDescent="0.25">
      <c r="B455" t="str">
        <f t="shared" si="15"/>
        <v/>
      </c>
      <c r="D455" t="str">
        <f>IF(A455="","Bipar",IFERROR(IF(INDEX(Dados!$A:$Q,MATCH(Bipagem!B455,Dados!$Q:$Q,0),3)="ENCAMINHADA","Baixada","Ajustar"),"Ajustar"))</f>
        <v>Bipar</v>
      </c>
      <c r="E455" s="7">
        <f t="shared" ca="1" si="16"/>
        <v>45677</v>
      </c>
      <c r="G455" t="str">
        <f>IF(A455="","",IFERROR(VLOOKUP(B455,Dados!Q:S,3,0),"Não"))</f>
        <v/>
      </c>
    </row>
    <row r="456" spans="2:7" x14ac:dyDescent="0.25">
      <c r="B456" t="str">
        <f t="shared" si="15"/>
        <v/>
      </c>
      <c r="D456" t="str">
        <f>IF(A456="","Bipar",IFERROR(IF(INDEX(Dados!$A:$Q,MATCH(Bipagem!B456,Dados!$Q:$Q,0),3)="ENCAMINHADA","Baixada","Ajustar"),"Ajustar"))</f>
        <v>Bipar</v>
      </c>
      <c r="E456" s="7">
        <f t="shared" ca="1" si="16"/>
        <v>45677</v>
      </c>
      <c r="G456" t="str">
        <f>IF(A456="","",IFERROR(VLOOKUP(B456,Dados!Q:S,3,0),"Não"))</f>
        <v/>
      </c>
    </row>
    <row r="457" spans="2:7" x14ac:dyDescent="0.25">
      <c r="B457" t="str">
        <f t="shared" si="15"/>
        <v/>
      </c>
      <c r="D457" t="str">
        <f>IF(A457="","Bipar",IFERROR(IF(INDEX(Dados!$A:$Q,MATCH(Bipagem!B457,Dados!$Q:$Q,0),3)="ENCAMINHADA","Baixada","Ajustar"),"Ajustar"))</f>
        <v>Bipar</v>
      </c>
      <c r="E457" s="7">
        <f t="shared" ca="1" si="16"/>
        <v>45677</v>
      </c>
      <c r="G457" t="str">
        <f>IF(A457="","",IFERROR(VLOOKUP(B457,Dados!Q:S,3,0),"Não"))</f>
        <v/>
      </c>
    </row>
    <row r="458" spans="2:7" x14ac:dyDescent="0.25">
      <c r="B458" t="str">
        <f t="shared" si="15"/>
        <v/>
      </c>
      <c r="D458" t="str">
        <f>IF(A458="","Bipar",IFERROR(IF(INDEX(Dados!$A:$Q,MATCH(Bipagem!B458,Dados!$Q:$Q,0),3)="ENCAMINHADA","Baixada","Ajustar"),"Ajustar"))</f>
        <v>Bipar</v>
      </c>
      <c r="E458" s="7">
        <f t="shared" ca="1" si="16"/>
        <v>45677</v>
      </c>
      <c r="G458" t="str">
        <f>IF(A458="","",IFERROR(VLOOKUP(B458,Dados!Q:S,3,0),"Não"))</f>
        <v/>
      </c>
    </row>
    <row r="459" spans="2:7" x14ac:dyDescent="0.25">
      <c r="B459" t="str">
        <f t="shared" si="15"/>
        <v/>
      </c>
      <c r="D459" t="str">
        <f>IF(A459="","Bipar",IFERROR(IF(INDEX(Dados!$A:$Q,MATCH(Bipagem!B459,Dados!$Q:$Q,0),3)="ENCAMINHADA","Baixada","Ajustar"),"Ajustar"))</f>
        <v>Bipar</v>
      </c>
      <c r="E459" s="7">
        <f t="shared" ca="1" si="16"/>
        <v>45677</v>
      </c>
      <c r="G459" t="str">
        <f>IF(A459="","",IFERROR(VLOOKUP(B459,Dados!Q:S,3,0),"Não"))</f>
        <v/>
      </c>
    </row>
    <row r="460" spans="2:7" x14ac:dyDescent="0.25">
      <c r="B460" t="str">
        <f t="shared" si="15"/>
        <v/>
      </c>
      <c r="D460" t="str">
        <f>IF(A460="","Bipar",IFERROR(IF(INDEX(Dados!$A:$Q,MATCH(Bipagem!B460,Dados!$Q:$Q,0),3)="ENCAMINHADA","Baixada","Ajustar"),"Ajustar"))</f>
        <v>Bipar</v>
      </c>
      <c r="E460" s="7">
        <f t="shared" ca="1" si="16"/>
        <v>45677</v>
      </c>
      <c r="G460" t="str">
        <f>IF(A460="","",IFERROR(VLOOKUP(B460,Dados!Q:S,3,0),"Não"))</f>
        <v/>
      </c>
    </row>
    <row r="461" spans="2:7" x14ac:dyDescent="0.25">
      <c r="B461" t="str">
        <f t="shared" si="15"/>
        <v/>
      </c>
      <c r="D461" t="str">
        <f>IF(A461="","Bipar",IFERROR(IF(INDEX(Dados!$A:$Q,MATCH(Bipagem!B461,Dados!$Q:$Q,0),3)="ENCAMINHADA","Baixada","Ajustar"),"Ajustar"))</f>
        <v>Bipar</v>
      </c>
      <c r="E461" s="7">
        <f t="shared" ca="1" si="16"/>
        <v>45677</v>
      </c>
      <c r="G461" t="str">
        <f>IF(A461="","",IFERROR(VLOOKUP(B461,Dados!Q:S,3,0),"Não"))</f>
        <v/>
      </c>
    </row>
    <row r="462" spans="2:7" x14ac:dyDescent="0.25">
      <c r="B462" t="str">
        <f t="shared" si="15"/>
        <v/>
      </c>
      <c r="D462" t="str">
        <f>IF(A462="","Bipar",IFERROR(IF(INDEX(Dados!$A:$Q,MATCH(Bipagem!B462,Dados!$Q:$Q,0),3)="ENCAMINHADA","Baixada","Ajustar"),"Ajustar"))</f>
        <v>Bipar</v>
      </c>
      <c r="E462" s="7">
        <f t="shared" ca="1" si="16"/>
        <v>45677</v>
      </c>
      <c r="G462" t="str">
        <f>IF(A462="","",IFERROR(VLOOKUP(B462,Dados!Q:S,3,0),"Não"))</f>
        <v/>
      </c>
    </row>
    <row r="463" spans="2:7" x14ac:dyDescent="0.25">
      <c r="B463" t="str">
        <f t="shared" si="15"/>
        <v/>
      </c>
      <c r="D463" t="str">
        <f>IF(A463="","Bipar",IFERROR(IF(INDEX(Dados!$A:$Q,MATCH(Bipagem!B463,Dados!$Q:$Q,0),3)="ENCAMINHADA","Baixada","Ajustar"),"Ajustar"))</f>
        <v>Bipar</v>
      </c>
      <c r="E463" s="7">
        <f t="shared" ca="1" si="16"/>
        <v>45677</v>
      </c>
      <c r="G463" t="str">
        <f>IF(A463="","",IFERROR(VLOOKUP(B463,Dados!Q:S,3,0),"Não"))</f>
        <v/>
      </c>
    </row>
    <row r="464" spans="2:7" x14ac:dyDescent="0.25">
      <c r="B464" t="str">
        <f t="shared" si="15"/>
        <v/>
      </c>
      <c r="D464" t="str">
        <f>IF(A464="","Bipar",IFERROR(IF(INDEX(Dados!$A:$Q,MATCH(Bipagem!B464,Dados!$Q:$Q,0),3)="ENCAMINHADA","Baixada","Ajustar"),"Ajustar"))</f>
        <v>Bipar</v>
      </c>
      <c r="E464" s="7">
        <f t="shared" ca="1" si="16"/>
        <v>45677</v>
      </c>
      <c r="G464" t="str">
        <f>IF(A464="","",IFERROR(VLOOKUP(B464,Dados!Q:S,3,0),"Não"))</f>
        <v/>
      </c>
    </row>
    <row r="465" spans="2:8" x14ac:dyDescent="0.25">
      <c r="B465" t="str">
        <f t="shared" si="15"/>
        <v/>
      </c>
      <c r="D465" t="str">
        <f>IF(A465="","Bipar",IFERROR(IF(INDEX(Dados!$A:$Q,MATCH(Bipagem!B465,Dados!$Q:$Q,0),3)="ENCAMINHADA","Baixada","Ajustar"),"Ajustar"))</f>
        <v>Bipar</v>
      </c>
      <c r="E465" s="7">
        <f t="shared" ca="1" si="16"/>
        <v>45677</v>
      </c>
      <c r="G465" t="str">
        <f>IF(A465="","",IFERROR(VLOOKUP(B465,Dados!Q:S,3,0),"Não"))</f>
        <v/>
      </c>
    </row>
    <row r="466" spans="2:8" x14ac:dyDescent="0.25">
      <c r="D466" t="str">
        <f>IF(A466="","Bipar",IFERROR(IF(INDEX(Dados!$A:$Q,MATCH(Bipagem!B466,Dados!$Q:$Q,0),3)="ENCAMINHADA","Baixada","Ajustar"),"Ajustar"))</f>
        <v>Bipar</v>
      </c>
      <c r="E466" s="7">
        <f t="shared" ca="1" si="16"/>
        <v>45677</v>
      </c>
      <c r="G466" t="str">
        <f>IF(A466="","",IFERROR(VLOOKUP(B466,Dados!Q:S,3,0),"Não"))</f>
        <v/>
      </c>
    </row>
    <row r="467" spans="2:8" x14ac:dyDescent="0.25">
      <c r="B467" t="str">
        <f t="shared" si="15"/>
        <v/>
      </c>
      <c r="D467" t="str">
        <f>IF(A467="","Bipar",IFERROR(IF(INDEX(Dados!$A:$Q,MATCH(Bipagem!B467,Dados!$Q:$Q,0),3)="ENCAMINHADA","Baixada","Ajustar"),"Ajustar"))</f>
        <v>Bipar</v>
      </c>
      <c r="E467" s="7">
        <f t="shared" ca="1" si="16"/>
        <v>45677</v>
      </c>
      <c r="G467" t="str">
        <f>IF(A467="","",IFERROR(VLOOKUP(B467,Dados!Q:S,3,0),"Não"))</f>
        <v/>
      </c>
      <c r="H467">
        <f>I1</f>
        <v>0</v>
      </c>
    </row>
    <row r="468" spans="2:8" x14ac:dyDescent="0.25">
      <c r="B468" t="str">
        <f t="shared" si="15"/>
        <v/>
      </c>
      <c r="D468" t="str">
        <f>IF(A468="","Bipar",IFERROR(IF(INDEX(Dados!$A:$Q,MATCH(Bipagem!B468,Dados!$Q:$Q,0),3)="ENCAMINHADA","Baixada","Ajustar"),"Ajustar"))</f>
        <v>Bipar</v>
      </c>
      <c r="E468" s="7">
        <f t="shared" ca="1" si="16"/>
        <v>45677</v>
      </c>
      <c r="G468" t="str">
        <f>IF(A468="","",IFERROR(VLOOKUP(B468,Dados!Q:S,3,0),"Não"))</f>
        <v/>
      </c>
    </row>
    <row r="469" spans="2:8" x14ac:dyDescent="0.25">
      <c r="B469" t="str">
        <f t="shared" si="15"/>
        <v/>
      </c>
      <c r="D469" t="str">
        <f>IF(A469="","Bipar",IFERROR(IF(INDEX(Dados!$A:$Q,MATCH(Bipagem!B469,Dados!$Q:$Q,0),3)="ENCAMINHADA","Baixada","Ajustar"),"Ajustar"))</f>
        <v>Bipar</v>
      </c>
      <c r="E469" s="7">
        <f t="shared" ca="1" si="16"/>
        <v>45677</v>
      </c>
      <c r="G469" t="str">
        <f>IF(A469="","",IFERROR(VLOOKUP(B469,Dados!Q:S,3,0),"Não"))</f>
        <v/>
      </c>
    </row>
    <row r="470" spans="2:8" x14ac:dyDescent="0.25">
      <c r="B470" t="str">
        <f t="shared" si="15"/>
        <v/>
      </c>
      <c r="D470" t="str">
        <f>IF(A470="","Bipar",IFERROR(IF(INDEX(Dados!$A:$Q,MATCH(Bipagem!B470,Dados!$Q:$Q,0),3)="ENCAMINHADA","Baixada","Ajustar"),"Ajustar"))</f>
        <v>Bipar</v>
      </c>
      <c r="E470" s="7">
        <f t="shared" ca="1" si="16"/>
        <v>45677</v>
      </c>
      <c r="G470" t="str">
        <f>IF(A470="","",IFERROR(VLOOKUP(B470,Dados!Q:S,3,0),"Não"))</f>
        <v/>
      </c>
    </row>
    <row r="471" spans="2:8" x14ac:dyDescent="0.25">
      <c r="B471" t="str">
        <f t="shared" si="15"/>
        <v/>
      </c>
      <c r="D471" t="str">
        <f>IF(A471="","Bipar",IFERROR(IF(INDEX(Dados!$A:$Q,MATCH(Bipagem!B471,Dados!$Q:$Q,0),3)="ENCAMINHADA","Baixada","Ajustar"),"Ajustar"))</f>
        <v>Bipar</v>
      </c>
      <c r="E471" s="7">
        <f t="shared" ca="1" si="16"/>
        <v>45677</v>
      </c>
      <c r="G471" t="str">
        <f>IF(A471="","",IFERROR(VLOOKUP(B471,Dados!Q:S,3,0),"Não"))</f>
        <v/>
      </c>
    </row>
    <row r="472" spans="2:8" x14ac:dyDescent="0.25">
      <c r="B472" t="str">
        <f t="shared" si="15"/>
        <v/>
      </c>
      <c r="D472" t="str">
        <f>IF(A472="","Bipar",IFERROR(IF(INDEX(Dados!$A:$Q,MATCH(Bipagem!B472,Dados!$Q:$Q,0),3)="ENCAMINHADA","Baixada","Ajustar"),"Ajustar"))</f>
        <v>Bipar</v>
      </c>
      <c r="E472" s="7">
        <f t="shared" ca="1" si="16"/>
        <v>45677</v>
      </c>
      <c r="G472" t="str">
        <f>IF(A472="","",IFERROR(VLOOKUP(B472,Dados!Q:S,3,0),"Não"))</f>
        <v/>
      </c>
    </row>
    <row r="473" spans="2:8" x14ac:dyDescent="0.25">
      <c r="B473" t="str">
        <f t="shared" si="15"/>
        <v/>
      </c>
      <c r="D473" t="str">
        <f>IF(A473="","Bipar",IFERROR(IF(INDEX(Dados!$A:$Q,MATCH(Bipagem!B473,Dados!$Q:$Q,0),3)="ENCAMINHADA","Baixada","Ajustar"),"Ajustar"))</f>
        <v>Bipar</v>
      </c>
      <c r="E473" s="7">
        <f t="shared" ca="1" si="16"/>
        <v>45677</v>
      </c>
      <c r="G473" t="str">
        <f>IF(A473="","",IFERROR(VLOOKUP(B473,Dados!Q:S,3,0),"Não"))</f>
        <v/>
      </c>
    </row>
    <row r="474" spans="2:8" x14ac:dyDescent="0.25">
      <c r="B474" t="str">
        <f t="shared" si="15"/>
        <v/>
      </c>
      <c r="D474" t="str">
        <f>IF(A474="","Bipar",IFERROR(IF(INDEX(Dados!$A:$Q,MATCH(Bipagem!B474,Dados!$Q:$Q,0),3)="ENCAMINHADA","Baixada","Ajustar"),"Ajustar"))</f>
        <v>Bipar</v>
      </c>
      <c r="E474" s="7">
        <f t="shared" ca="1" si="16"/>
        <v>45677</v>
      </c>
      <c r="G474" t="str">
        <f>IF(A474="","",IFERROR(VLOOKUP(B474,Dados!Q:S,3,0),"Não"))</f>
        <v/>
      </c>
    </row>
    <row r="475" spans="2:8" x14ac:dyDescent="0.25">
      <c r="B475" t="str">
        <f t="shared" si="15"/>
        <v/>
      </c>
      <c r="D475" t="str">
        <f>IF(A475="","Bipar",IFERROR(IF(INDEX(Dados!$A:$Q,MATCH(Bipagem!B475,Dados!$Q:$Q,0),3)="ENCAMINHADA","Baixada","Ajustar"),"Ajustar"))</f>
        <v>Bipar</v>
      </c>
      <c r="E475" s="7">
        <f t="shared" ca="1" si="16"/>
        <v>45677</v>
      </c>
      <c r="G475" t="str">
        <f>IF(A475="","",IFERROR(VLOOKUP(B475,Dados!Q:S,3,0),"Não"))</f>
        <v/>
      </c>
    </row>
    <row r="476" spans="2:8" x14ac:dyDescent="0.25">
      <c r="B476" t="str">
        <f t="shared" si="15"/>
        <v/>
      </c>
      <c r="D476" t="str">
        <f>IF(A476="","Bipar",IFERROR(IF(INDEX(Dados!$A:$Q,MATCH(Bipagem!B476,Dados!$Q:$Q,0),3)="ENCAMINHADA","Baixada","Ajustar"),"Ajustar"))</f>
        <v>Bipar</v>
      </c>
      <c r="E476" s="7">
        <f t="shared" ca="1" si="16"/>
        <v>45677</v>
      </c>
      <c r="G476" t="str">
        <f>IF(A476="","",IFERROR(VLOOKUP(B476,Dados!Q:S,3,0),"Não"))</f>
        <v/>
      </c>
    </row>
    <row r="477" spans="2:8" x14ac:dyDescent="0.25">
      <c r="B477" t="str">
        <f t="shared" si="15"/>
        <v/>
      </c>
      <c r="D477" t="str">
        <f>IF(A477="","Bipar",IFERROR(IF(INDEX(Dados!$A:$Q,MATCH(Bipagem!B477,Dados!$Q:$Q,0),3)="ENCAMINHADA","Baixada","Ajustar"),"Ajustar"))</f>
        <v>Bipar</v>
      </c>
      <c r="E477" s="7">
        <f t="shared" ca="1" si="16"/>
        <v>45677</v>
      </c>
      <c r="G477" t="str">
        <f>IF(A477="","",IFERROR(VLOOKUP(B477,Dados!Q:S,3,0),"Não"))</f>
        <v/>
      </c>
    </row>
    <row r="478" spans="2:8" x14ac:dyDescent="0.25">
      <c r="B478" t="str">
        <f t="shared" si="15"/>
        <v/>
      </c>
      <c r="D478" t="str">
        <f>IF(A478="","Bipar",IFERROR(IF(INDEX(Dados!$A:$Q,MATCH(Bipagem!B478,Dados!$Q:$Q,0),3)="ENCAMINHADA","Baixada","Ajustar"),"Ajustar"))</f>
        <v>Bipar</v>
      </c>
      <c r="E478" s="7">
        <f t="shared" ca="1" si="16"/>
        <v>45677</v>
      </c>
      <c r="G478" t="str">
        <f>IF(A478="","",IFERROR(VLOOKUP(B478,Dados!Q:S,3,0),"Não"))</f>
        <v/>
      </c>
    </row>
    <row r="479" spans="2:8" x14ac:dyDescent="0.25">
      <c r="B479" t="str">
        <f t="shared" si="15"/>
        <v/>
      </c>
      <c r="D479" t="str">
        <f>IF(A479="","Bipar",IFERROR(IF(INDEX(Dados!$A:$Q,MATCH(Bipagem!B479,Dados!$Q:$Q,0),3)="ENCAMINHADA","Baixada","Ajustar"),"Ajustar"))</f>
        <v>Bipar</v>
      </c>
      <c r="E479" s="7">
        <f t="shared" ca="1" si="16"/>
        <v>45677</v>
      </c>
      <c r="G479" t="str">
        <f>IF(A479="","",IFERROR(VLOOKUP(B479,Dados!Q:S,3,0),"Não"))</f>
        <v/>
      </c>
    </row>
    <row r="480" spans="2:8" x14ac:dyDescent="0.25">
      <c r="B480" t="str">
        <f t="shared" si="15"/>
        <v/>
      </c>
      <c r="D480" t="str">
        <f>IF(A480="","Bipar",IFERROR(IF(INDEX(Dados!$A:$Q,MATCH(Bipagem!B480,Dados!$Q:$Q,0),3)="ENCAMINHADA","Baixada","Ajustar"),"Ajustar"))</f>
        <v>Bipar</v>
      </c>
      <c r="E480" s="7">
        <f t="shared" ca="1" si="16"/>
        <v>45677</v>
      </c>
      <c r="G480" t="str">
        <f>IF(A480="","",IFERROR(VLOOKUP(B480,Dados!Q:S,3,0),"Não"))</f>
        <v/>
      </c>
    </row>
    <row r="481" spans="2:7" x14ac:dyDescent="0.25">
      <c r="B481" t="str">
        <f t="shared" si="15"/>
        <v/>
      </c>
      <c r="D481" t="str">
        <f>IF(A481="","Bipar",IFERROR(IF(INDEX(Dados!$A:$Q,MATCH(Bipagem!B481,Dados!$Q:$Q,0),3)="ENCAMINHADA","Baixada","Ajustar"),"Ajustar"))</f>
        <v>Bipar</v>
      </c>
      <c r="E481" s="7">
        <f t="shared" ca="1" si="16"/>
        <v>45677</v>
      </c>
      <c r="G481" t="str">
        <f>IF(A481="","",IFERROR(VLOOKUP(B481,Dados!Q:S,3,0),"Não"))</f>
        <v/>
      </c>
    </row>
    <row r="482" spans="2:7" x14ac:dyDescent="0.25">
      <c r="B482" t="str">
        <f t="shared" si="15"/>
        <v/>
      </c>
      <c r="D482" t="str">
        <f>IF(A482="","Bipar",IFERROR(IF(INDEX(Dados!$A:$Q,MATCH(Bipagem!B482,Dados!$Q:$Q,0),3)="ENCAMINHADA","Baixada","Ajustar"),"Ajustar"))</f>
        <v>Bipar</v>
      </c>
      <c r="E482" s="7">
        <f t="shared" ca="1" si="16"/>
        <v>45677</v>
      </c>
      <c r="G482" t="str">
        <f>IF(A482="","",IFERROR(VLOOKUP(B482,Dados!Q:S,3,0),"Não"))</f>
        <v/>
      </c>
    </row>
    <row r="483" spans="2:7" x14ac:dyDescent="0.25">
      <c r="B483" t="str">
        <f t="shared" si="15"/>
        <v/>
      </c>
      <c r="D483" t="str">
        <f>IF(A483="","Bipar",IFERROR(IF(INDEX(Dados!$A:$Q,MATCH(Bipagem!B483,Dados!$Q:$Q,0),3)="ENCAMINHADA","Baixada","Ajustar"),"Ajustar"))</f>
        <v>Bipar</v>
      </c>
      <c r="E483" s="7">
        <f t="shared" ca="1" si="16"/>
        <v>45677</v>
      </c>
      <c r="G483" t="str">
        <f>IF(A483="","",IFERROR(VLOOKUP(B483,Dados!Q:S,3,0),"Não"))</f>
        <v/>
      </c>
    </row>
    <row r="484" spans="2:7" x14ac:dyDescent="0.25">
      <c r="B484" t="str">
        <f t="shared" si="15"/>
        <v/>
      </c>
      <c r="D484" t="str">
        <f>IF(A484="","Bipar",IFERROR(IF(INDEX(Dados!$A:$Q,MATCH(Bipagem!B484,Dados!$Q:$Q,0),3)="ENCAMINHADA","Baixada","Ajustar"),"Ajustar"))</f>
        <v>Bipar</v>
      </c>
      <c r="E484" s="7">
        <f t="shared" ca="1" si="16"/>
        <v>45677</v>
      </c>
      <c r="G484" t="str">
        <f>IF(A484="","",IFERROR(VLOOKUP(B484,Dados!Q:S,3,0),"Não"))</f>
        <v/>
      </c>
    </row>
    <row r="485" spans="2:7" x14ac:dyDescent="0.25">
      <c r="B485" t="str">
        <f t="shared" si="15"/>
        <v/>
      </c>
      <c r="D485" t="str">
        <f>IF(A485="","Bipar",IFERROR(IF(INDEX(Dados!$A:$Q,MATCH(Bipagem!B485,Dados!$Q:$Q,0),3)="ENCAMINHADA","Baixada","Ajustar"),"Ajustar"))</f>
        <v>Bipar</v>
      </c>
      <c r="E485" s="7">
        <f t="shared" ca="1" si="16"/>
        <v>45677</v>
      </c>
      <c r="G485" t="str">
        <f>IF(A485="","",IFERROR(VLOOKUP(B485,Dados!Q:S,3,0),"Não"))</f>
        <v/>
      </c>
    </row>
    <row r="486" spans="2:7" x14ac:dyDescent="0.25">
      <c r="B486" t="str">
        <f t="shared" ref="B486:B549" si="17">RIGHT(A486,18)</f>
        <v/>
      </c>
      <c r="D486" t="str">
        <f>IF(A486="","Bipar",IFERROR(IF(INDEX(Dados!$A:$Q,MATCH(Bipagem!B486,Dados!$Q:$Q,0),3)="ENCAMINHADA","Baixada","Ajustar"),"Ajustar"))</f>
        <v>Bipar</v>
      </c>
      <c r="E486" s="7">
        <f t="shared" ca="1" si="16"/>
        <v>45677</v>
      </c>
      <c r="G486" t="str">
        <f>IF(A486="","",IFERROR(VLOOKUP(B486,Dados!Q:S,3,0),"Não"))</f>
        <v/>
      </c>
    </row>
    <row r="487" spans="2:7" x14ac:dyDescent="0.25">
      <c r="B487" t="str">
        <f t="shared" si="17"/>
        <v/>
      </c>
      <c r="D487" t="str">
        <f>IF(A487="","Bipar",IFERROR(IF(INDEX(Dados!$A:$Q,MATCH(Bipagem!B487,Dados!$Q:$Q,0),3)="ENCAMINHADA","Baixada","Ajustar"),"Ajustar"))</f>
        <v>Bipar</v>
      </c>
      <c r="E487" s="7">
        <f t="shared" ca="1" si="16"/>
        <v>45677</v>
      </c>
      <c r="G487" t="str">
        <f>IF(A487="","",IFERROR(VLOOKUP(B487,Dados!Q:S,3,0),"Não"))</f>
        <v/>
      </c>
    </row>
    <row r="488" spans="2:7" x14ac:dyDescent="0.25">
      <c r="B488" t="str">
        <f t="shared" si="17"/>
        <v/>
      </c>
      <c r="D488" t="str">
        <f>IF(A488="","Bipar",IFERROR(IF(INDEX(Dados!$A:$Q,MATCH(Bipagem!B488,Dados!$Q:$Q,0),3)="ENCAMINHADA","Baixada","Ajustar"),"Ajustar"))</f>
        <v>Bipar</v>
      </c>
      <c r="E488" s="7">
        <f t="shared" ca="1" si="16"/>
        <v>45677</v>
      </c>
      <c r="G488" t="str">
        <f>IF(A488="","",IFERROR(VLOOKUP(B488,Dados!Q:S,3,0),"Não"))</f>
        <v/>
      </c>
    </row>
    <row r="489" spans="2:7" x14ac:dyDescent="0.25">
      <c r="B489" t="str">
        <f t="shared" si="17"/>
        <v/>
      </c>
      <c r="D489" t="str">
        <f>IF(A489="","Bipar",IFERROR(IF(INDEX(Dados!$A:$Q,MATCH(Bipagem!B489,Dados!$Q:$Q,0),3)="ENCAMINHADA","Baixada","Ajustar"),"Ajustar"))</f>
        <v>Bipar</v>
      </c>
      <c r="E489" s="7">
        <f t="shared" ca="1" si="16"/>
        <v>45677</v>
      </c>
      <c r="G489" t="str">
        <f>IF(A489="","",IFERROR(VLOOKUP(B489,Dados!Q:S,3,0),"Não"))</f>
        <v/>
      </c>
    </row>
    <row r="490" spans="2:7" x14ac:dyDescent="0.25">
      <c r="B490" t="str">
        <f t="shared" si="17"/>
        <v/>
      </c>
      <c r="D490" t="str">
        <f>IF(A490="","Bipar",IFERROR(IF(INDEX(Dados!$A:$Q,MATCH(Bipagem!B490,Dados!$Q:$Q,0),3)="ENCAMINHADA","Baixada","Ajustar"),"Ajustar"))</f>
        <v>Bipar</v>
      </c>
      <c r="E490" s="7">
        <f t="shared" ca="1" si="16"/>
        <v>45677</v>
      </c>
      <c r="G490" t="str">
        <f>IF(A490="","",IFERROR(VLOOKUP(B490,Dados!Q:S,3,0),"Não"))</f>
        <v/>
      </c>
    </row>
    <row r="491" spans="2:7" x14ac:dyDescent="0.25">
      <c r="B491" t="str">
        <f t="shared" si="17"/>
        <v/>
      </c>
      <c r="D491" t="str">
        <f>IF(A491="","Bipar",IFERROR(IF(INDEX(Dados!$A:$Q,MATCH(Bipagem!B491,Dados!$Q:$Q,0),3)="ENCAMINHADA","Baixada","Ajustar"),"Ajustar"))</f>
        <v>Bipar</v>
      </c>
      <c r="E491" s="7">
        <f t="shared" ca="1" si="16"/>
        <v>45677</v>
      </c>
      <c r="G491" t="str">
        <f>IF(A491="","",IFERROR(VLOOKUP(B491,Dados!Q:S,3,0),"Não"))</f>
        <v/>
      </c>
    </row>
    <row r="492" spans="2:7" x14ac:dyDescent="0.25">
      <c r="B492" t="str">
        <f t="shared" si="17"/>
        <v/>
      </c>
      <c r="D492" t="str">
        <f>IF(A492="","Bipar",IFERROR(IF(INDEX(Dados!$A:$Q,MATCH(Bipagem!B492,Dados!$Q:$Q,0),3)="ENCAMINHADA","Baixada","Ajustar"),"Ajustar"))</f>
        <v>Bipar</v>
      </c>
      <c r="E492" s="7">
        <f t="shared" ca="1" si="16"/>
        <v>45677</v>
      </c>
      <c r="G492" t="str">
        <f>IF(A492="","",IFERROR(VLOOKUP(B492,Dados!Q:S,3,0),"Não"))</f>
        <v/>
      </c>
    </row>
    <row r="493" spans="2:7" x14ac:dyDescent="0.25">
      <c r="B493" t="str">
        <f t="shared" si="17"/>
        <v/>
      </c>
      <c r="D493" t="str">
        <f>IF(A493="","Bipar",IFERROR(IF(INDEX(Dados!$A:$Q,MATCH(Bipagem!B493,Dados!$Q:$Q,0),3)="ENCAMINHADA","Baixada","Ajustar"),"Ajustar"))</f>
        <v>Bipar</v>
      </c>
      <c r="E493" s="7">
        <f t="shared" ca="1" si="16"/>
        <v>45677</v>
      </c>
      <c r="G493" t="str">
        <f>IF(A493="","",IFERROR(VLOOKUP(B493,Dados!Q:S,3,0),"Não"))</f>
        <v/>
      </c>
    </row>
    <row r="494" spans="2:7" x14ac:dyDescent="0.25">
      <c r="B494" t="str">
        <f t="shared" si="17"/>
        <v/>
      </c>
      <c r="D494" t="str">
        <f>IF(A494="","Bipar",IFERROR(IF(INDEX(Dados!$A:$Q,MATCH(Bipagem!B494,Dados!$Q:$Q,0),3)="ENCAMINHADA","Baixada","Ajustar"),"Ajustar"))</f>
        <v>Bipar</v>
      </c>
      <c r="E494" s="7">
        <f t="shared" ca="1" si="16"/>
        <v>45677</v>
      </c>
      <c r="G494" t="str">
        <f>IF(A494="","",IFERROR(VLOOKUP(B494,Dados!Q:S,3,0),"Não"))</f>
        <v/>
      </c>
    </row>
    <row r="495" spans="2:7" x14ac:dyDescent="0.25">
      <c r="B495" t="str">
        <f t="shared" si="17"/>
        <v/>
      </c>
      <c r="D495" t="str">
        <f>IF(A495="","Bipar",IFERROR(IF(INDEX(Dados!$A:$Q,MATCH(Bipagem!B495,Dados!$Q:$Q,0),3)="ENCAMINHADA","Baixada","Ajustar"),"Ajustar"))</f>
        <v>Bipar</v>
      </c>
      <c r="E495" s="7">
        <f t="shared" ca="1" si="16"/>
        <v>45677</v>
      </c>
      <c r="G495" t="str">
        <f>IF(A495="","",IFERROR(VLOOKUP(B495,Dados!Q:S,3,0),"Não"))</f>
        <v/>
      </c>
    </row>
    <row r="496" spans="2:7" x14ac:dyDescent="0.25">
      <c r="B496" t="str">
        <f t="shared" si="17"/>
        <v/>
      </c>
      <c r="D496" t="str">
        <f>IF(A496="","Bipar",IFERROR(IF(INDEX(Dados!$A:$Q,MATCH(Bipagem!B496,Dados!$Q:$Q,0),3)="ENCAMINHADA","Baixada","Ajustar"),"Ajustar"))</f>
        <v>Bipar</v>
      </c>
      <c r="E496" s="7">
        <f t="shared" ca="1" si="16"/>
        <v>45677</v>
      </c>
      <c r="G496" t="str">
        <f>IF(A496="","",IFERROR(VLOOKUP(B496,Dados!Q:S,3,0),"Não"))</f>
        <v/>
      </c>
    </row>
    <row r="497" spans="2:8" x14ac:dyDescent="0.25">
      <c r="D497" t="str">
        <f>IF(A497="","Bipar",IFERROR(IF(INDEX(Dados!$A:$Q,MATCH(Bipagem!B497,Dados!$Q:$Q,0),3)="ENCAMINHADA","Baixada","Ajustar"),"Ajustar"))</f>
        <v>Bipar</v>
      </c>
      <c r="E497" s="7">
        <f t="shared" ca="1" si="16"/>
        <v>45677</v>
      </c>
      <c r="G497" t="str">
        <f>IF(A497="","",IFERROR(VLOOKUP(B497,Dados!Q:S,3,0),"Não"))</f>
        <v/>
      </c>
    </row>
    <row r="498" spans="2:8" x14ac:dyDescent="0.25">
      <c r="B498" t="str">
        <f t="shared" si="17"/>
        <v/>
      </c>
      <c r="D498" t="str">
        <f>IF(A498="","Bipar",IFERROR(IF(INDEX(Dados!$A:$Q,MATCH(Bipagem!B498,Dados!$Q:$Q,0),3)="ENCAMINHADA","Baixada","Ajustar"),"Ajustar"))</f>
        <v>Bipar</v>
      </c>
      <c r="E498" s="7">
        <f t="shared" ca="1" si="16"/>
        <v>45677</v>
      </c>
      <c r="G498" t="str">
        <f>IF(A498="","",IFERROR(VLOOKUP(B498,Dados!Q:S,3,0),"Não"))</f>
        <v/>
      </c>
      <c r="H498">
        <f>I1</f>
        <v>0</v>
      </c>
    </row>
    <row r="499" spans="2:8" x14ac:dyDescent="0.25">
      <c r="B499" t="str">
        <f t="shared" si="17"/>
        <v/>
      </c>
      <c r="D499" t="str">
        <f>IF(A499="","Bipar",IFERROR(IF(INDEX(Dados!$A:$Q,MATCH(Bipagem!B499,Dados!$Q:$Q,0),3)="ENCAMINHADA","Baixada","Ajustar"),"Ajustar"))</f>
        <v>Bipar</v>
      </c>
      <c r="E499" s="7">
        <f t="shared" ca="1" si="16"/>
        <v>45677</v>
      </c>
      <c r="G499" t="str">
        <f>IF(A499="","",IFERROR(VLOOKUP(B499,Dados!Q:S,3,0),"Não"))</f>
        <v/>
      </c>
    </row>
    <row r="500" spans="2:8" x14ac:dyDescent="0.25">
      <c r="B500" t="str">
        <f t="shared" si="17"/>
        <v/>
      </c>
      <c r="D500" t="str">
        <f>IF(A500="","Bipar",IFERROR(IF(INDEX(Dados!$A:$Q,MATCH(Bipagem!B500,Dados!$Q:$Q,0),3)="ENCAMINHADA","Baixada","Ajustar"),"Ajustar"))</f>
        <v>Bipar</v>
      </c>
      <c r="E500" s="7">
        <f t="shared" ca="1" si="16"/>
        <v>45677</v>
      </c>
      <c r="G500" t="str">
        <f>IF(A500="","",IFERROR(VLOOKUP(B500,Dados!Q:S,3,0),"Não"))</f>
        <v/>
      </c>
    </row>
    <row r="501" spans="2:8" x14ac:dyDescent="0.25">
      <c r="B501" t="str">
        <f t="shared" si="17"/>
        <v/>
      </c>
      <c r="D501" t="str">
        <f>IF(A501="","Bipar",IFERROR(IF(INDEX(Dados!$A:$Q,MATCH(Bipagem!B501,Dados!$Q:$Q,0),3)="ENCAMINHADA","Baixada","Ajustar"),"Ajustar"))</f>
        <v>Bipar</v>
      </c>
      <c r="E501" s="7">
        <f t="shared" ca="1" si="16"/>
        <v>45677</v>
      </c>
      <c r="G501" t="str">
        <f>IF(A501="","",IFERROR(VLOOKUP(B501,Dados!Q:S,3,0),"Não"))</f>
        <v/>
      </c>
    </row>
    <row r="502" spans="2:8" x14ac:dyDescent="0.25">
      <c r="B502" t="str">
        <f t="shared" si="17"/>
        <v/>
      </c>
      <c r="D502" t="str">
        <f>IF(A502="","Bipar",IFERROR(IF(INDEX(Dados!$A:$Q,MATCH(Bipagem!B502,Dados!$Q:$Q,0),3)="ENCAMINHADA","Baixada","Ajustar"),"Ajustar"))</f>
        <v>Bipar</v>
      </c>
      <c r="E502" s="7">
        <f t="shared" ca="1" si="16"/>
        <v>45677</v>
      </c>
      <c r="G502" t="str">
        <f>IF(A502="","",IFERROR(VLOOKUP(B502,Dados!Q:S,3,0),"Não"))</f>
        <v/>
      </c>
    </row>
    <row r="503" spans="2:8" x14ac:dyDescent="0.25">
      <c r="B503" t="str">
        <f t="shared" si="17"/>
        <v/>
      </c>
      <c r="D503" t="str">
        <f>IF(A503="","Bipar",IFERROR(IF(INDEX(Dados!$A:$Q,MATCH(Bipagem!B503,Dados!$Q:$Q,0),3)="ENCAMINHADA","Baixada","Ajustar"),"Ajustar"))</f>
        <v>Bipar</v>
      </c>
      <c r="E503" s="7">
        <f t="shared" ca="1" si="16"/>
        <v>45677</v>
      </c>
      <c r="G503" t="str">
        <f>IF(A503="","",IFERROR(VLOOKUP(B503,Dados!Q:S,3,0),"Não"))</f>
        <v/>
      </c>
    </row>
    <row r="504" spans="2:8" x14ac:dyDescent="0.25">
      <c r="B504" t="str">
        <f t="shared" si="17"/>
        <v/>
      </c>
      <c r="D504" t="str">
        <f>IF(A504="","Bipar",IFERROR(IF(INDEX(Dados!$A:$Q,MATCH(Bipagem!B504,Dados!$Q:$Q,0),3)="ENCAMINHADA","Baixada","Ajustar"),"Ajustar"))</f>
        <v>Bipar</v>
      </c>
      <c r="E504" s="7">
        <f t="shared" ca="1" si="16"/>
        <v>45677</v>
      </c>
      <c r="G504" t="str">
        <f>IF(A504="","",IFERROR(VLOOKUP(B504,Dados!Q:S,3,0),"Não"))</f>
        <v/>
      </c>
    </row>
    <row r="505" spans="2:8" x14ac:dyDescent="0.25">
      <c r="B505" t="str">
        <f t="shared" si="17"/>
        <v/>
      </c>
      <c r="D505" t="str">
        <f>IF(A505="","Bipar",IFERROR(IF(INDEX(Dados!$A:$Q,MATCH(Bipagem!B505,Dados!$Q:$Q,0),3)="ENCAMINHADA","Baixada","Ajustar"),"Ajustar"))</f>
        <v>Bipar</v>
      </c>
      <c r="E505" s="7">
        <f t="shared" ca="1" si="16"/>
        <v>45677</v>
      </c>
      <c r="G505" t="str">
        <f>IF(A505="","",IFERROR(VLOOKUP(B505,Dados!Q:S,3,0),"Não"))</f>
        <v/>
      </c>
    </row>
    <row r="506" spans="2:8" x14ac:dyDescent="0.25">
      <c r="B506" t="str">
        <f t="shared" si="17"/>
        <v/>
      </c>
      <c r="D506" t="str">
        <f>IF(A506="","Bipar",IFERROR(IF(INDEX(Dados!$A:$Q,MATCH(Bipagem!B506,Dados!$Q:$Q,0),3)="ENCAMINHADA","Baixada","Ajustar"),"Ajustar"))</f>
        <v>Bipar</v>
      </c>
      <c r="E506" s="7">
        <f t="shared" ca="1" si="16"/>
        <v>45677</v>
      </c>
      <c r="G506" t="str">
        <f>IF(A506="","",IFERROR(VLOOKUP(B506,Dados!Q:S,3,0),"Não"))</f>
        <v/>
      </c>
    </row>
    <row r="507" spans="2:8" x14ac:dyDescent="0.25">
      <c r="B507" t="str">
        <f t="shared" si="17"/>
        <v/>
      </c>
      <c r="D507" t="str">
        <f>IF(A507="","Bipar",IFERROR(IF(INDEX(Dados!$A:$Q,MATCH(Bipagem!B507,Dados!$Q:$Q,0),3)="ENCAMINHADA","Baixada","Ajustar"),"Ajustar"))</f>
        <v>Bipar</v>
      </c>
      <c r="E507" s="7">
        <f t="shared" ca="1" si="16"/>
        <v>45677</v>
      </c>
      <c r="G507" t="str">
        <f>IF(A507="","",IFERROR(VLOOKUP(B507,Dados!Q:S,3,0),"Não"))</f>
        <v/>
      </c>
    </row>
    <row r="508" spans="2:8" x14ac:dyDescent="0.25">
      <c r="B508" t="str">
        <f t="shared" si="17"/>
        <v/>
      </c>
      <c r="D508" t="str">
        <f>IF(A508="","Bipar",IFERROR(IF(INDEX(Dados!$A:$Q,MATCH(Bipagem!B508,Dados!$Q:$Q,0),3)="ENCAMINHADA","Baixada","Ajustar"),"Ajustar"))</f>
        <v>Bipar</v>
      </c>
      <c r="E508" s="7">
        <f t="shared" ca="1" si="16"/>
        <v>45677</v>
      </c>
      <c r="G508" t="str">
        <f>IF(A508="","",IFERROR(VLOOKUP(B508,Dados!Q:S,3,0),"Não"))</f>
        <v/>
      </c>
    </row>
    <row r="509" spans="2:8" x14ac:dyDescent="0.25">
      <c r="B509" t="str">
        <f t="shared" si="17"/>
        <v/>
      </c>
      <c r="D509" t="str">
        <f>IF(A509="","Bipar",IFERROR(IF(INDEX(Dados!$A:$Q,MATCH(Bipagem!B509,Dados!$Q:$Q,0),3)="ENCAMINHADA","Baixada","Ajustar"),"Ajustar"))</f>
        <v>Bipar</v>
      </c>
      <c r="E509" s="7">
        <f t="shared" ca="1" si="16"/>
        <v>45677</v>
      </c>
      <c r="G509" t="str">
        <f>IF(A509="","",IFERROR(VLOOKUP(B509,Dados!Q:S,3,0),"Não"))</f>
        <v/>
      </c>
    </row>
    <row r="510" spans="2:8" x14ac:dyDescent="0.25">
      <c r="B510" t="str">
        <f t="shared" si="17"/>
        <v/>
      </c>
      <c r="D510" t="str">
        <f>IF(A510="","Bipar",IFERROR(IF(INDEX(Dados!$A:$Q,MATCH(Bipagem!B510,Dados!$Q:$Q,0),3)="ENCAMINHADA","Baixada","Ajustar"),"Ajustar"))</f>
        <v>Bipar</v>
      </c>
      <c r="E510" s="7">
        <f t="shared" ca="1" si="16"/>
        <v>45677</v>
      </c>
      <c r="G510" t="str">
        <f>IF(A510="","",IFERROR(VLOOKUP(B510,Dados!Q:S,3,0),"Não"))</f>
        <v/>
      </c>
    </row>
    <row r="511" spans="2:8" x14ac:dyDescent="0.25">
      <c r="B511" t="str">
        <f t="shared" si="17"/>
        <v/>
      </c>
      <c r="D511" t="str">
        <f>IF(A511="","Bipar",IFERROR(IF(INDEX(Dados!$A:$Q,MATCH(Bipagem!B511,Dados!$Q:$Q,0),3)="ENCAMINHADA","Baixada","Ajustar"),"Ajustar"))</f>
        <v>Bipar</v>
      </c>
      <c r="E511" s="7">
        <f t="shared" ca="1" si="16"/>
        <v>45677</v>
      </c>
      <c r="G511" t="str">
        <f>IF(A511="","",IFERROR(VLOOKUP(B511,Dados!Q:S,3,0),"Não"))</f>
        <v/>
      </c>
    </row>
    <row r="512" spans="2:8" x14ac:dyDescent="0.25">
      <c r="B512" t="str">
        <f t="shared" si="17"/>
        <v/>
      </c>
      <c r="D512" t="str">
        <f>IF(A512="","Bipar",IFERROR(IF(INDEX(Dados!$A:$Q,MATCH(Bipagem!B512,Dados!$Q:$Q,0),3)="ENCAMINHADA","Baixada","Ajustar"),"Ajustar"))</f>
        <v>Bipar</v>
      </c>
      <c r="E512" s="7">
        <f t="shared" ca="1" si="16"/>
        <v>45677</v>
      </c>
      <c r="G512" t="str">
        <f>IF(A512="","",IFERROR(VLOOKUP(B512,Dados!Q:S,3,0),"Não"))</f>
        <v/>
      </c>
    </row>
    <row r="513" spans="2:7" x14ac:dyDescent="0.25">
      <c r="B513" t="str">
        <f t="shared" si="17"/>
        <v/>
      </c>
      <c r="D513" t="str">
        <f>IF(A513="","Bipar",IFERROR(IF(INDEX(Dados!$A:$Q,MATCH(Bipagem!B513,Dados!$Q:$Q,0),3)="ENCAMINHADA","Baixada","Ajustar"),"Ajustar"))</f>
        <v>Bipar</v>
      </c>
      <c r="E513" s="7">
        <f t="shared" ca="1" si="16"/>
        <v>45677</v>
      </c>
      <c r="G513" t="str">
        <f>IF(A513="","",IFERROR(VLOOKUP(B513,Dados!Q:S,3,0),"Não"))</f>
        <v/>
      </c>
    </row>
    <row r="514" spans="2:7" x14ac:dyDescent="0.25">
      <c r="B514" t="str">
        <f t="shared" si="17"/>
        <v/>
      </c>
      <c r="D514" t="str">
        <f>IF(A514="","Bipar",IFERROR(IF(INDEX(Dados!$A:$Q,MATCH(Bipagem!B514,Dados!$Q:$Q,0),3)="ENCAMINHADA","Baixada","Ajustar"),"Ajustar"))</f>
        <v>Bipar</v>
      </c>
      <c r="E514" s="7">
        <f t="shared" ca="1" si="16"/>
        <v>45677</v>
      </c>
      <c r="G514" t="str">
        <f>IF(A514="","",IFERROR(VLOOKUP(B514,Dados!Q:S,3,0),"Não"))</f>
        <v/>
      </c>
    </row>
    <row r="515" spans="2:7" x14ac:dyDescent="0.25">
      <c r="B515" t="str">
        <f t="shared" si="17"/>
        <v/>
      </c>
      <c r="D515" t="str">
        <f>IF(A515="","Bipar",IFERROR(IF(INDEX(Dados!$A:$Q,MATCH(Bipagem!B515,Dados!$Q:$Q,0),3)="ENCAMINHADA","Baixada","Ajustar"),"Ajustar"))</f>
        <v>Bipar</v>
      </c>
      <c r="E515" s="7">
        <f t="shared" ref="E515:E578" ca="1" si="18">TODAY()</f>
        <v>45677</v>
      </c>
      <c r="G515" t="str">
        <f>IF(A515="","",IFERROR(VLOOKUP(B515,Dados!Q:S,3,0),"Não"))</f>
        <v/>
      </c>
    </row>
    <row r="516" spans="2:7" x14ac:dyDescent="0.25">
      <c r="B516" t="str">
        <f t="shared" si="17"/>
        <v/>
      </c>
      <c r="D516" t="str">
        <f>IF(A516="","Bipar",IFERROR(IF(INDEX(Dados!$A:$Q,MATCH(Bipagem!B516,Dados!$Q:$Q,0),3)="ENCAMINHADA","Baixada","Ajustar"),"Ajustar"))</f>
        <v>Bipar</v>
      </c>
      <c r="E516" s="7">
        <f t="shared" ca="1" si="18"/>
        <v>45677</v>
      </c>
      <c r="G516" t="str">
        <f>IF(A516="","",IFERROR(VLOOKUP(B516,Dados!Q:S,3,0),"Não"))</f>
        <v/>
      </c>
    </row>
    <row r="517" spans="2:7" x14ac:dyDescent="0.25">
      <c r="B517" t="str">
        <f t="shared" si="17"/>
        <v/>
      </c>
      <c r="D517" t="str">
        <f>IF(A517="","Bipar",IFERROR(IF(INDEX(Dados!$A:$Q,MATCH(Bipagem!B517,Dados!$Q:$Q,0),3)="ENCAMINHADA","Baixada","Ajustar"),"Ajustar"))</f>
        <v>Bipar</v>
      </c>
      <c r="E517" s="7">
        <f t="shared" ca="1" si="18"/>
        <v>45677</v>
      </c>
      <c r="G517" t="str">
        <f>IF(A517="","",IFERROR(VLOOKUP(B517,Dados!Q:S,3,0),"Não"))</f>
        <v/>
      </c>
    </row>
    <row r="518" spans="2:7" x14ac:dyDescent="0.25">
      <c r="B518" t="str">
        <f t="shared" si="17"/>
        <v/>
      </c>
      <c r="D518" t="str">
        <f>IF(A518="","Bipar",IFERROR(IF(INDEX(Dados!$A:$Q,MATCH(Bipagem!B518,Dados!$Q:$Q,0),3)="ENCAMINHADA","Baixada","Ajustar"),"Ajustar"))</f>
        <v>Bipar</v>
      </c>
      <c r="E518" s="7">
        <f t="shared" ca="1" si="18"/>
        <v>45677</v>
      </c>
      <c r="G518" t="str">
        <f>IF(A518="","",IFERROR(VLOOKUP(B518,Dados!Q:S,3,0),"Não"))</f>
        <v/>
      </c>
    </row>
    <row r="519" spans="2:7" x14ac:dyDescent="0.25">
      <c r="B519" t="str">
        <f t="shared" si="17"/>
        <v/>
      </c>
      <c r="D519" t="str">
        <f>IF(A519="","Bipar",IFERROR(IF(INDEX(Dados!$A:$Q,MATCH(Bipagem!B519,Dados!$Q:$Q,0),3)="ENCAMINHADA","Baixada","Ajustar"),"Ajustar"))</f>
        <v>Bipar</v>
      </c>
      <c r="E519" s="7">
        <f t="shared" ca="1" si="18"/>
        <v>45677</v>
      </c>
      <c r="G519" t="str">
        <f>IF(A519="","",IFERROR(VLOOKUP(B519,Dados!Q:S,3,0),"Não"))</f>
        <v/>
      </c>
    </row>
    <row r="520" spans="2:7" x14ac:dyDescent="0.25">
      <c r="B520" t="str">
        <f t="shared" si="17"/>
        <v/>
      </c>
      <c r="D520" t="str">
        <f>IF(A520="","Bipar",IFERROR(IF(INDEX(Dados!$A:$Q,MATCH(Bipagem!B520,Dados!$Q:$Q,0),3)="ENCAMINHADA","Baixada","Ajustar"),"Ajustar"))</f>
        <v>Bipar</v>
      </c>
      <c r="E520" s="7">
        <f t="shared" ca="1" si="18"/>
        <v>45677</v>
      </c>
      <c r="G520" t="str">
        <f>IF(A520="","",IFERROR(VLOOKUP(B520,Dados!Q:S,3,0),"Não"))</f>
        <v/>
      </c>
    </row>
    <row r="521" spans="2:7" x14ac:dyDescent="0.25">
      <c r="B521" t="str">
        <f t="shared" si="17"/>
        <v/>
      </c>
      <c r="D521" t="str">
        <f>IF(A521="","Bipar",IFERROR(IF(INDEX(Dados!$A:$Q,MATCH(Bipagem!B521,Dados!$Q:$Q,0),3)="ENCAMINHADA","Baixada","Ajustar"),"Ajustar"))</f>
        <v>Bipar</v>
      </c>
      <c r="E521" s="7">
        <f t="shared" ca="1" si="18"/>
        <v>45677</v>
      </c>
      <c r="G521" t="str">
        <f>IF(A521="","",IFERROR(VLOOKUP(B521,Dados!Q:S,3,0),"Não"))</f>
        <v/>
      </c>
    </row>
    <row r="522" spans="2:7" x14ac:dyDescent="0.25">
      <c r="B522" t="str">
        <f t="shared" si="17"/>
        <v/>
      </c>
      <c r="D522" t="str">
        <f>IF(A522="","Bipar",IFERROR(IF(INDEX(Dados!$A:$Q,MATCH(Bipagem!B522,Dados!$Q:$Q,0),3)="ENCAMINHADA","Baixada","Ajustar"),"Ajustar"))</f>
        <v>Bipar</v>
      </c>
      <c r="E522" s="7">
        <f t="shared" ca="1" si="18"/>
        <v>45677</v>
      </c>
      <c r="G522" t="str">
        <f>IF(A522="","",IFERROR(VLOOKUP(B522,Dados!Q:S,3,0),"Não"))</f>
        <v/>
      </c>
    </row>
    <row r="523" spans="2:7" x14ac:dyDescent="0.25">
      <c r="B523" t="str">
        <f t="shared" si="17"/>
        <v/>
      </c>
      <c r="D523" t="str">
        <f>IF(A523="","Bipar",IFERROR(IF(INDEX(Dados!$A:$Q,MATCH(Bipagem!B523,Dados!$Q:$Q,0),3)="ENCAMINHADA","Baixada","Ajustar"),"Ajustar"))</f>
        <v>Bipar</v>
      </c>
      <c r="E523" s="7">
        <f t="shared" ca="1" si="18"/>
        <v>45677</v>
      </c>
      <c r="G523" t="str">
        <f>IF(A523="","",IFERROR(VLOOKUP(B523,Dados!Q:S,3,0),"Não"))</f>
        <v/>
      </c>
    </row>
    <row r="524" spans="2:7" x14ac:dyDescent="0.25">
      <c r="B524" t="str">
        <f t="shared" si="17"/>
        <v/>
      </c>
      <c r="D524" t="str">
        <f>IF(A524="","Bipar",IFERROR(IF(INDEX(Dados!$A:$Q,MATCH(Bipagem!B524,Dados!$Q:$Q,0),3)="ENCAMINHADA","Baixada","Ajustar"),"Ajustar"))</f>
        <v>Bipar</v>
      </c>
      <c r="E524" s="7">
        <f t="shared" ca="1" si="18"/>
        <v>45677</v>
      </c>
      <c r="G524" t="str">
        <f>IF(A524="","",IFERROR(VLOOKUP(B524,Dados!Q:S,3,0),"Não"))</f>
        <v/>
      </c>
    </row>
    <row r="525" spans="2:7" x14ac:dyDescent="0.25">
      <c r="B525" t="str">
        <f t="shared" si="17"/>
        <v/>
      </c>
      <c r="D525" t="str">
        <f>IF(A525="","Bipar",IFERROR(IF(INDEX(Dados!$A:$Q,MATCH(Bipagem!B525,Dados!$Q:$Q,0),3)="ENCAMINHADA","Baixada","Ajustar"),"Ajustar"))</f>
        <v>Bipar</v>
      </c>
      <c r="E525" s="7">
        <f t="shared" ca="1" si="18"/>
        <v>45677</v>
      </c>
      <c r="G525" t="str">
        <f>IF(A525="","",IFERROR(VLOOKUP(B525,Dados!Q:S,3,0),"Não"))</f>
        <v/>
      </c>
    </row>
    <row r="526" spans="2:7" x14ac:dyDescent="0.25">
      <c r="B526" t="str">
        <f t="shared" si="17"/>
        <v/>
      </c>
      <c r="D526" t="str">
        <f>IF(A526="","Bipar",IFERROR(IF(INDEX(Dados!$A:$Q,MATCH(Bipagem!B526,Dados!$Q:$Q,0),3)="ENCAMINHADA","Baixada","Ajustar"),"Ajustar"))</f>
        <v>Bipar</v>
      </c>
      <c r="E526" s="7">
        <f t="shared" ca="1" si="18"/>
        <v>45677</v>
      </c>
      <c r="G526" t="str">
        <f>IF(A526="","",IFERROR(VLOOKUP(B526,Dados!Q:S,3,0),"Não"))</f>
        <v/>
      </c>
    </row>
    <row r="527" spans="2:7" x14ac:dyDescent="0.25">
      <c r="B527" t="str">
        <f t="shared" si="17"/>
        <v/>
      </c>
      <c r="D527" t="str">
        <f>IF(A527="","Bipar",IFERROR(IF(INDEX(Dados!$A:$Q,MATCH(Bipagem!B527,Dados!$Q:$Q,0),3)="ENCAMINHADA","Baixada","Ajustar"),"Ajustar"))</f>
        <v>Bipar</v>
      </c>
      <c r="E527" s="7">
        <f t="shared" ca="1" si="18"/>
        <v>45677</v>
      </c>
      <c r="G527" t="str">
        <f>IF(A527="","",IFERROR(VLOOKUP(B527,Dados!Q:S,3,0),"Não"))</f>
        <v/>
      </c>
    </row>
    <row r="528" spans="2:7" x14ac:dyDescent="0.25">
      <c r="D528" t="str">
        <f>IF(A528="","Bipar",IFERROR(IF(INDEX(Dados!$A:$Q,MATCH(Bipagem!B528,Dados!$Q:$Q,0),3)="ENCAMINHADA","Baixada","Ajustar"),"Ajustar"))</f>
        <v>Bipar</v>
      </c>
      <c r="E528" s="7">
        <f t="shared" ca="1" si="18"/>
        <v>45677</v>
      </c>
      <c r="G528" t="str">
        <f>IF(A528="","",IFERROR(VLOOKUP(B528,Dados!Q:S,3,0),"Não"))</f>
        <v/>
      </c>
    </row>
    <row r="529" spans="2:8" x14ac:dyDescent="0.25">
      <c r="B529" t="str">
        <f t="shared" si="17"/>
        <v/>
      </c>
      <c r="D529" t="str">
        <f>IF(A529="","Bipar",IFERROR(IF(INDEX(Dados!$A:$Q,MATCH(Bipagem!B529,Dados!$Q:$Q,0),3)="ENCAMINHADA","Baixada","Ajustar"),"Ajustar"))</f>
        <v>Bipar</v>
      </c>
      <c r="E529" s="7">
        <f t="shared" ca="1" si="18"/>
        <v>45677</v>
      </c>
      <c r="G529" t="str">
        <f>IF(A529="","",IFERROR(VLOOKUP(B529,Dados!Q:S,3,0),"Não"))</f>
        <v/>
      </c>
      <c r="H529">
        <f>I1</f>
        <v>0</v>
      </c>
    </row>
    <row r="530" spans="2:8" x14ac:dyDescent="0.25">
      <c r="B530" t="str">
        <f t="shared" si="17"/>
        <v/>
      </c>
      <c r="D530" t="str">
        <f>IF(A530="","Bipar",IFERROR(IF(INDEX(Dados!$A:$Q,MATCH(Bipagem!B530,Dados!$Q:$Q,0),3)="ENCAMINHADA","Baixada","Ajustar"),"Ajustar"))</f>
        <v>Bipar</v>
      </c>
      <c r="E530" s="7">
        <f t="shared" ca="1" si="18"/>
        <v>45677</v>
      </c>
      <c r="G530" t="str">
        <f>IF(A530="","",IFERROR(VLOOKUP(B530,Dados!Q:S,3,0),"Não"))</f>
        <v/>
      </c>
    </row>
    <row r="531" spans="2:8" x14ac:dyDescent="0.25">
      <c r="B531" t="str">
        <f t="shared" si="17"/>
        <v/>
      </c>
      <c r="D531" t="str">
        <f>IF(A531="","Bipar",IFERROR(IF(INDEX(Dados!$A:$Q,MATCH(Bipagem!B531,Dados!$Q:$Q,0),3)="ENCAMINHADA","Baixada","Ajustar"),"Ajustar"))</f>
        <v>Bipar</v>
      </c>
      <c r="E531" s="7">
        <f t="shared" ca="1" si="18"/>
        <v>45677</v>
      </c>
      <c r="G531" t="str">
        <f>IF(A531="","",IFERROR(VLOOKUP(B531,Dados!Q:S,3,0),"Não"))</f>
        <v/>
      </c>
    </row>
    <row r="532" spans="2:8" x14ac:dyDescent="0.25">
      <c r="B532" t="str">
        <f t="shared" si="17"/>
        <v/>
      </c>
      <c r="D532" t="str">
        <f>IF(A532="","Bipar",IFERROR(IF(INDEX(Dados!$A:$Q,MATCH(Bipagem!B532,Dados!$Q:$Q,0),3)="ENCAMINHADA","Baixada","Ajustar"),"Ajustar"))</f>
        <v>Bipar</v>
      </c>
      <c r="E532" s="7">
        <f t="shared" ca="1" si="18"/>
        <v>45677</v>
      </c>
      <c r="G532" t="str">
        <f>IF(A532="","",IFERROR(VLOOKUP(B532,Dados!Q:S,3,0),"Não"))</f>
        <v/>
      </c>
    </row>
    <row r="533" spans="2:8" x14ac:dyDescent="0.25">
      <c r="B533" t="str">
        <f t="shared" si="17"/>
        <v/>
      </c>
      <c r="D533" t="str">
        <f>IF(A533="","Bipar",IFERROR(IF(INDEX(Dados!$A:$Q,MATCH(Bipagem!B533,Dados!$Q:$Q,0),3)="ENCAMINHADA","Baixada","Ajustar"),"Ajustar"))</f>
        <v>Bipar</v>
      </c>
      <c r="E533" s="7">
        <f t="shared" ca="1" si="18"/>
        <v>45677</v>
      </c>
      <c r="G533" t="str">
        <f>IF(A533="","",IFERROR(VLOOKUP(B533,Dados!Q:S,3,0),"Não"))</f>
        <v/>
      </c>
    </row>
    <row r="534" spans="2:8" x14ac:dyDescent="0.25">
      <c r="B534" t="str">
        <f t="shared" si="17"/>
        <v/>
      </c>
      <c r="D534" t="str">
        <f>IF(A534="","Bipar",IFERROR(IF(INDEX(Dados!$A:$Q,MATCH(Bipagem!B534,Dados!$Q:$Q,0),3)="ENCAMINHADA","Baixada","Ajustar"),"Ajustar"))</f>
        <v>Bipar</v>
      </c>
      <c r="E534" s="7">
        <f t="shared" ca="1" si="18"/>
        <v>45677</v>
      </c>
      <c r="G534" t="str">
        <f>IF(A534="","",IFERROR(VLOOKUP(B534,Dados!Q:S,3,0),"Não"))</f>
        <v/>
      </c>
    </row>
    <row r="535" spans="2:8" x14ac:dyDescent="0.25">
      <c r="B535" t="str">
        <f t="shared" si="17"/>
        <v/>
      </c>
      <c r="D535" t="str">
        <f>IF(A535="","Bipar",IFERROR(IF(INDEX(Dados!$A:$Q,MATCH(Bipagem!B535,Dados!$Q:$Q,0),3)="ENCAMINHADA","Baixada","Ajustar"),"Ajustar"))</f>
        <v>Bipar</v>
      </c>
      <c r="E535" s="7">
        <f t="shared" ca="1" si="18"/>
        <v>45677</v>
      </c>
      <c r="G535" t="str">
        <f>IF(A535="","",IFERROR(VLOOKUP(B535,Dados!Q:S,3,0),"Não"))</f>
        <v/>
      </c>
    </row>
    <row r="536" spans="2:8" x14ac:dyDescent="0.25">
      <c r="B536" t="str">
        <f t="shared" si="17"/>
        <v/>
      </c>
      <c r="D536" t="str">
        <f>IF(A536="","Bipar",IFERROR(IF(INDEX(Dados!$A:$Q,MATCH(Bipagem!B536,Dados!$Q:$Q,0),3)="ENCAMINHADA","Baixada","Ajustar"),"Ajustar"))</f>
        <v>Bipar</v>
      </c>
      <c r="E536" s="7">
        <f t="shared" ca="1" si="18"/>
        <v>45677</v>
      </c>
      <c r="G536" t="str">
        <f>IF(A536="","",IFERROR(VLOOKUP(B536,Dados!Q:S,3,0),"Não"))</f>
        <v/>
      </c>
    </row>
    <row r="537" spans="2:8" x14ac:dyDescent="0.25">
      <c r="B537" t="str">
        <f t="shared" si="17"/>
        <v/>
      </c>
      <c r="D537" t="str">
        <f>IF(A537="","Bipar",IFERROR(IF(INDEX(Dados!$A:$Q,MATCH(Bipagem!B537,Dados!$Q:$Q,0),3)="ENCAMINHADA","Baixada","Ajustar"),"Ajustar"))</f>
        <v>Bipar</v>
      </c>
      <c r="E537" s="7">
        <f t="shared" ca="1" si="18"/>
        <v>45677</v>
      </c>
      <c r="G537" t="str">
        <f>IF(A537="","",IFERROR(VLOOKUP(B537,Dados!Q:S,3,0),"Não"))</f>
        <v/>
      </c>
    </row>
    <row r="538" spans="2:8" x14ac:dyDescent="0.25">
      <c r="B538" t="str">
        <f t="shared" si="17"/>
        <v/>
      </c>
      <c r="D538" t="str">
        <f>IF(A538="","Bipar",IFERROR(IF(INDEX(Dados!$A:$Q,MATCH(Bipagem!B538,Dados!$Q:$Q,0),3)="ENCAMINHADA","Baixada","Ajustar"),"Ajustar"))</f>
        <v>Bipar</v>
      </c>
      <c r="E538" s="7">
        <f t="shared" ca="1" si="18"/>
        <v>45677</v>
      </c>
      <c r="G538" t="str">
        <f>IF(A538="","",IFERROR(VLOOKUP(B538,Dados!Q:S,3,0),"Não"))</f>
        <v/>
      </c>
    </row>
    <row r="539" spans="2:8" x14ac:dyDescent="0.25">
      <c r="B539" t="str">
        <f t="shared" si="17"/>
        <v/>
      </c>
      <c r="D539" t="str">
        <f>IF(A539="","Bipar",IFERROR(IF(INDEX(Dados!$A:$Q,MATCH(Bipagem!B539,Dados!$Q:$Q,0),3)="ENCAMINHADA","Baixada","Ajustar"),"Ajustar"))</f>
        <v>Bipar</v>
      </c>
      <c r="E539" s="7">
        <f t="shared" ca="1" si="18"/>
        <v>45677</v>
      </c>
      <c r="G539" t="str">
        <f>IF(A539="","",IFERROR(VLOOKUP(B539,Dados!Q:S,3,0),"Não"))</f>
        <v/>
      </c>
    </row>
    <row r="540" spans="2:8" x14ac:dyDescent="0.25">
      <c r="B540" t="str">
        <f t="shared" si="17"/>
        <v/>
      </c>
      <c r="D540" t="str">
        <f>IF(A540="","Bipar",IFERROR(IF(INDEX(Dados!$A:$Q,MATCH(Bipagem!B540,Dados!$Q:$Q,0),3)="ENCAMINHADA","Baixada","Ajustar"),"Ajustar"))</f>
        <v>Bipar</v>
      </c>
      <c r="E540" s="7">
        <f t="shared" ca="1" si="18"/>
        <v>45677</v>
      </c>
      <c r="G540" t="str">
        <f>IF(A540="","",IFERROR(VLOOKUP(B540,Dados!Q:S,3,0),"Não"))</f>
        <v/>
      </c>
    </row>
    <row r="541" spans="2:8" x14ac:dyDescent="0.25">
      <c r="B541" t="str">
        <f t="shared" si="17"/>
        <v/>
      </c>
      <c r="D541" t="str">
        <f>IF(A541="","Bipar",IFERROR(IF(INDEX(Dados!$A:$Q,MATCH(Bipagem!B541,Dados!$Q:$Q,0),3)="ENCAMINHADA","Baixada","Ajustar"),"Ajustar"))</f>
        <v>Bipar</v>
      </c>
      <c r="E541" s="7">
        <f t="shared" ca="1" si="18"/>
        <v>45677</v>
      </c>
      <c r="G541" t="str">
        <f>IF(A541="","",IFERROR(VLOOKUP(B541,Dados!Q:S,3,0),"Não"))</f>
        <v/>
      </c>
    </row>
    <row r="542" spans="2:8" x14ac:dyDescent="0.25">
      <c r="B542" t="str">
        <f t="shared" si="17"/>
        <v/>
      </c>
      <c r="D542" t="str">
        <f>IF(A542="","Bipar",IFERROR(IF(INDEX(Dados!$A:$Q,MATCH(Bipagem!B542,Dados!$Q:$Q,0),3)="ENCAMINHADA","Baixada","Ajustar"),"Ajustar"))</f>
        <v>Bipar</v>
      </c>
      <c r="E542" s="7">
        <f t="shared" ca="1" si="18"/>
        <v>45677</v>
      </c>
      <c r="G542" t="str">
        <f>IF(A542="","",IFERROR(VLOOKUP(B542,Dados!Q:S,3,0),"Não"))</f>
        <v/>
      </c>
    </row>
    <row r="543" spans="2:8" x14ac:dyDescent="0.25">
      <c r="B543" t="str">
        <f t="shared" si="17"/>
        <v/>
      </c>
      <c r="D543" t="str">
        <f>IF(A543="","Bipar",IFERROR(IF(INDEX(Dados!$A:$Q,MATCH(Bipagem!B543,Dados!$Q:$Q,0),3)="ENCAMINHADA","Baixada","Ajustar"),"Ajustar"))</f>
        <v>Bipar</v>
      </c>
      <c r="E543" s="7">
        <f t="shared" ca="1" si="18"/>
        <v>45677</v>
      </c>
      <c r="G543" t="str">
        <f>IF(A543="","",IFERROR(VLOOKUP(B543,Dados!Q:S,3,0),"Não"))</f>
        <v/>
      </c>
    </row>
    <row r="544" spans="2:8" x14ac:dyDescent="0.25">
      <c r="B544" t="str">
        <f t="shared" si="17"/>
        <v/>
      </c>
      <c r="D544" t="str">
        <f>IF(A544="","Bipar",IFERROR(IF(INDEX(Dados!$A:$Q,MATCH(Bipagem!B544,Dados!$Q:$Q,0),3)="ENCAMINHADA","Baixada","Ajustar"),"Ajustar"))</f>
        <v>Bipar</v>
      </c>
      <c r="E544" s="7">
        <f t="shared" ca="1" si="18"/>
        <v>45677</v>
      </c>
      <c r="G544" t="str">
        <f>IF(A544="","",IFERROR(VLOOKUP(B544,Dados!Q:S,3,0),"Não"))</f>
        <v/>
      </c>
    </row>
    <row r="545" spans="2:8" x14ac:dyDescent="0.25">
      <c r="B545" t="str">
        <f t="shared" si="17"/>
        <v/>
      </c>
      <c r="D545" t="str">
        <f>IF(A545="","Bipar",IFERROR(IF(INDEX(Dados!$A:$Q,MATCH(Bipagem!B545,Dados!$Q:$Q,0),3)="ENCAMINHADA","Baixada","Ajustar"),"Ajustar"))</f>
        <v>Bipar</v>
      </c>
      <c r="E545" s="7">
        <f t="shared" ca="1" si="18"/>
        <v>45677</v>
      </c>
      <c r="G545" t="str">
        <f>IF(A545="","",IFERROR(VLOOKUP(B545,Dados!Q:S,3,0),"Não"))</f>
        <v/>
      </c>
    </row>
    <row r="546" spans="2:8" x14ac:dyDescent="0.25">
      <c r="B546" t="str">
        <f t="shared" si="17"/>
        <v/>
      </c>
      <c r="D546" t="str">
        <f>IF(A546="","Bipar",IFERROR(IF(INDEX(Dados!$A:$Q,MATCH(Bipagem!B546,Dados!$Q:$Q,0),3)="ENCAMINHADA","Baixada","Ajustar"),"Ajustar"))</f>
        <v>Bipar</v>
      </c>
      <c r="E546" s="7">
        <f t="shared" ca="1" si="18"/>
        <v>45677</v>
      </c>
      <c r="G546" t="str">
        <f>IF(A546="","",IFERROR(VLOOKUP(B546,Dados!Q:S,3,0),"Não"))</f>
        <v/>
      </c>
    </row>
    <row r="547" spans="2:8" x14ac:dyDescent="0.25">
      <c r="B547" t="str">
        <f t="shared" si="17"/>
        <v/>
      </c>
      <c r="D547" t="str">
        <f>IF(A547="","Bipar",IFERROR(IF(INDEX(Dados!$A:$Q,MATCH(Bipagem!B547,Dados!$Q:$Q,0),3)="ENCAMINHADA","Baixada","Ajustar"),"Ajustar"))</f>
        <v>Bipar</v>
      </c>
      <c r="E547" s="7">
        <f t="shared" ca="1" si="18"/>
        <v>45677</v>
      </c>
      <c r="G547" t="str">
        <f>IF(A547="","",IFERROR(VLOOKUP(B547,Dados!Q:S,3,0),"Não"))</f>
        <v/>
      </c>
    </row>
    <row r="548" spans="2:8" x14ac:dyDescent="0.25">
      <c r="B548" t="str">
        <f t="shared" si="17"/>
        <v/>
      </c>
      <c r="D548" t="str">
        <f>IF(A548="","Bipar",IFERROR(IF(INDEX(Dados!$A:$Q,MATCH(Bipagem!B548,Dados!$Q:$Q,0),3)="ENCAMINHADA","Baixada","Ajustar"),"Ajustar"))</f>
        <v>Bipar</v>
      </c>
      <c r="E548" s="7">
        <f t="shared" ca="1" si="18"/>
        <v>45677</v>
      </c>
      <c r="G548" t="str">
        <f>IF(A548="","",IFERROR(VLOOKUP(B548,Dados!Q:S,3,0),"Não"))</f>
        <v/>
      </c>
    </row>
    <row r="549" spans="2:8" x14ac:dyDescent="0.25">
      <c r="B549" t="str">
        <f t="shared" si="17"/>
        <v/>
      </c>
      <c r="D549" t="str">
        <f>IF(A549="","Bipar",IFERROR(IF(INDEX(Dados!$A:$Q,MATCH(Bipagem!B549,Dados!$Q:$Q,0),3)="ENCAMINHADA","Baixada","Ajustar"),"Ajustar"))</f>
        <v>Bipar</v>
      </c>
      <c r="E549" s="7">
        <f t="shared" ca="1" si="18"/>
        <v>45677</v>
      </c>
      <c r="G549" t="str">
        <f>IF(A549="","",IFERROR(VLOOKUP(B549,Dados!Q:S,3,0),"Não"))</f>
        <v/>
      </c>
    </row>
    <row r="550" spans="2:8" x14ac:dyDescent="0.25">
      <c r="B550" t="str">
        <f t="shared" ref="B550:B584" si="19">RIGHT(A550,18)</f>
        <v/>
      </c>
      <c r="D550" t="str">
        <f>IF(A550="","Bipar",IFERROR(IF(INDEX(Dados!$A:$Q,MATCH(Bipagem!B550,Dados!$Q:$Q,0),3)="ENCAMINHADA","Baixada","Ajustar"),"Ajustar"))</f>
        <v>Bipar</v>
      </c>
      <c r="E550" s="7">
        <f t="shared" ca="1" si="18"/>
        <v>45677</v>
      </c>
      <c r="G550" t="str">
        <f>IF(A550="","",IFERROR(VLOOKUP(B550,Dados!Q:S,3,0),"Não"))</f>
        <v/>
      </c>
    </row>
    <row r="551" spans="2:8" x14ac:dyDescent="0.25">
      <c r="B551" t="str">
        <f t="shared" si="19"/>
        <v/>
      </c>
      <c r="D551" t="str">
        <f>IF(A551="","Bipar",IFERROR(IF(INDEX(Dados!$A:$Q,MATCH(Bipagem!B551,Dados!$Q:$Q,0),3)="ENCAMINHADA","Baixada","Ajustar"),"Ajustar"))</f>
        <v>Bipar</v>
      </c>
      <c r="E551" s="7">
        <f t="shared" ca="1" si="18"/>
        <v>45677</v>
      </c>
      <c r="G551" t="str">
        <f>IF(A551="","",IFERROR(VLOOKUP(B551,Dados!Q:S,3,0),"Não"))</f>
        <v/>
      </c>
    </row>
    <row r="552" spans="2:8" x14ac:dyDescent="0.25">
      <c r="B552" t="str">
        <f t="shared" si="19"/>
        <v/>
      </c>
      <c r="D552" t="str">
        <f>IF(A552="","Bipar",IFERROR(IF(INDEX(Dados!$A:$Q,MATCH(Bipagem!B552,Dados!$Q:$Q,0),3)="ENCAMINHADA","Baixada","Ajustar"),"Ajustar"))</f>
        <v>Bipar</v>
      </c>
      <c r="E552" s="7">
        <f t="shared" ca="1" si="18"/>
        <v>45677</v>
      </c>
      <c r="G552" t="str">
        <f>IF(A552="","",IFERROR(VLOOKUP(B552,Dados!Q:S,3,0),"Não"))</f>
        <v/>
      </c>
    </row>
    <row r="553" spans="2:8" x14ac:dyDescent="0.25">
      <c r="B553" t="str">
        <f t="shared" si="19"/>
        <v/>
      </c>
      <c r="D553" t="str">
        <f>IF(A553="","Bipar",IFERROR(IF(INDEX(Dados!$A:$Q,MATCH(Bipagem!B553,Dados!$Q:$Q,0),3)="ENCAMINHADA","Baixada","Ajustar"),"Ajustar"))</f>
        <v>Bipar</v>
      </c>
      <c r="E553" s="7">
        <f t="shared" ca="1" si="18"/>
        <v>45677</v>
      </c>
      <c r="G553" t="str">
        <f>IF(A553="","",IFERROR(VLOOKUP(B553,Dados!Q:S,3,0),"Não"))</f>
        <v/>
      </c>
    </row>
    <row r="554" spans="2:8" x14ac:dyDescent="0.25">
      <c r="B554" t="str">
        <f t="shared" si="19"/>
        <v/>
      </c>
      <c r="D554" t="str">
        <f>IF(A554="","Bipar",IFERROR(IF(INDEX(Dados!$A:$Q,MATCH(Bipagem!B554,Dados!$Q:$Q,0),3)="ENCAMINHADA","Baixada","Ajustar"),"Ajustar"))</f>
        <v>Bipar</v>
      </c>
      <c r="E554" s="7">
        <f t="shared" ca="1" si="18"/>
        <v>45677</v>
      </c>
      <c r="G554" t="str">
        <f>IF(A554="","",IFERROR(VLOOKUP(B554,Dados!Q:S,3,0),"Não"))</f>
        <v/>
      </c>
    </row>
    <row r="555" spans="2:8" x14ac:dyDescent="0.25">
      <c r="B555" t="str">
        <f t="shared" si="19"/>
        <v/>
      </c>
      <c r="D555" t="str">
        <f>IF(A555="","Bipar",IFERROR(IF(INDEX(Dados!$A:$Q,MATCH(Bipagem!B555,Dados!$Q:$Q,0),3)="ENCAMINHADA","Baixada","Ajustar"),"Ajustar"))</f>
        <v>Bipar</v>
      </c>
      <c r="E555" s="7">
        <f t="shared" ca="1" si="18"/>
        <v>45677</v>
      </c>
      <c r="G555" t="str">
        <f>IF(A555="","",IFERROR(VLOOKUP(B555,Dados!Q:S,3,0),"Não"))</f>
        <v/>
      </c>
    </row>
    <row r="556" spans="2:8" x14ac:dyDescent="0.25">
      <c r="B556" t="str">
        <f t="shared" si="19"/>
        <v/>
      </c>
      <c r="D556" t="str">
        <f>IF(A556="","Bipar",IFERROR(IF(INDEX(Dados!$A:$Q,MATCH(Bipagem!B556,Dados!$Q:$Q,0),3)="ENCAMINHADA","Baixada","Ajustar"),"Ajustar"))</f>
        <v>Bipar</v>
      </c>
      <c r="E556" s="7">
        <f t="shared" ca="1" si="18"/>
        <v>45677</v>
      </c>
      <c r="G556" t="str">
        <f>IF(A556="","",IFERROR(VLOOKUP(B556,Dados!Q:S,3,0),"Não"))</f>
        <v/>
      </c>
    </row>
    <row r="557" spans="2:8" x14ac:dyDescent="0.25">
      <c r="B557" t="str">
        <f t="shared" si="19"/>
        <v/>
      </c>
      <c r="D557" t="str">
        <f>IF(A557="","Bipar",IFERROR(IF(INDEX(Dados!$A:$Q,MATCH(Bipagem!B557,Dados!$Q:$Q,0),3)="ENCAMINHADA","Baixada","Ajustar"),"Ajustar"))</f>
        <v>Bipar</v>
      </c>
      <c r="E557" s="7">
        <f t="shared" ca="1" si="18"/>
        <v>45677</v>
      </c>
      <c r="G557" t="str">
        <f>IF(A557="","",IFERROR(VLOOKUP(B557,Dados!Q:S,3,0),"Não"))</f>
        <v/>
      </c>
    </row>
    <row r="558" spans="2:8" x14ac:dyDescent="0.25">
      <c r="B558" t="str">
        <f t="shared" si="19"/>
        <v/>
      </c>
      <c r="D558" t="str">
        <f>IF(A558="","Bipar",IFERROR(IF(INDEX(Dados!$A:$Q,MATCH(Bipagem!B558,Dados!$Q:$Q,0),3)="ENCAMINHADA","Baixada","Ajustar"),"Ajustar"))</f>
        <v>Bipar</v>
      </c>
      <c r="E558" s="7">
        <f t="shared" ca="1" si="18"/>
        <v>45677</v>
      </c>
      <c r="G558" t="str">
        <f>IF(A558="","",IFERROR(VLOOKUP(B558,Dados!Q:S,3,0),"Não"))</f>
        <v/>
      </c>
    </row>
    <row r="559" spans="2:8" x14ac:dyDescent="0.25">
      <c r="D559" t="str">
        <f>IF(A559="","Bipar",IFERROR(IF(INDEX(Dados!$A:$Q,MATCH(Bipagem!B559,Dados!$Q:$Q,0),3)="ENCAMINHADA","Baixada","Ajustar"),"Ajustar"))</f>
        <v>Bipar</v>
      </c>
      <c r="E559" s="7">
        <f t="shared" ca="1" si="18"/>
        <v>45677</v>
      </c>
      <c r="G559" t="str">
        <f>IF(A559="","",IFERROR(VLOOKUP(B559,Dados!Q:S,3,0),"Não"))</f>
        <v/>
      </c>
    </row>
    <row r="560" spans="2:8" x14ac:dyDescent="0.25">
      <c r="B560" t="str">
        <f t="shared" si="19"/>
        <v/>
      </c>
      <c r="D560" t="str">
        <f>IF(A560="","Bipar",IFERROR(IF(INDEX(Dados!$A:$Q,MATCH(Bipagem!B560,Dados!$Q:$Q,0),3)="ENCAMINHADA","Baixada","Ajustar"),"Ajustar"))</f>
        <v>Bipar</v>
      </c>
      <c r="E560" s="7">
        <f t="shared" ca="1" si="18"/>
        <v>45677</v>
      </c>
      <c r="G560" t="str">
        <f>IF(A560="","",IFERROR(VLOOKUP(B560,Dados!Q:S,3,0),"Não"))</f>
        <v/>
      </c>
      <c r="H560">
        <f>I1</f>
        <v>0</v>
      </c>
    </row>
    <row r="561" spans="2:7" x14ac:dyDescent="0.25">
      <c r="B561" t="str">
        <f t="shared" si="19"/>
        <v/>
      </c>
      <c r="D561" t="str">
        <f>IF(A561="","Bipar",IFERROR(IF(INDEX(Dados!$A:$Q,MATCH(Bipagem!B561,Dados!$Q:$Q,0),3)="ENCAMINHADA","Baixada","Ajustar"),"Ajustar"))</f>
        <v>Bipar</v>
      </c>
      <c r="E561" s="7">
        <f t="shared" ca="1" si="18"/>
        <v>45677</v>
      </c>
      <c r="G561" t="str">
        <f>IF(A561="","",IFERROR(VLOOKUP(B561,Dados!Q:S,3,0),"Não"))</f>
        <v/>
      </c>
    </row>
    <row r="562" spans="2:7" x14ac:dyDescent="0.25">
      <c r="B562" t="str">
        <f t="shared" si="19"/>
        <v/>
      </c>
      <c r="D562" t="str">
        <f>IF(A562="","Bipar",IFERROR(IF(INDEX(Dados!$A:$Q,MATCH(Bipagem!B562,Dados!$Q:$Q,0),3)="ENCAMINHADA","Baixada","Ajustar"),"Ajustar"))</f>
        <v>Bipar</v>
      </c>
      <c r="E562" s="7">
        <f t="shared" ca="1" si="18"/>
        <v>45677</v>
      </c>
      <c r="G562" t="str">
        <f>IF(A562="","",IFERROR(VLOOKUP(B562,Dados!Q:S,3,0),"Não"))</f>
        <v/>
      </c>
    </row>
    <row r="563" spans="2:7" x14ac:dyDescent="0.25">
      <c r="B563" t="str">
        <f t="shared" si="19"/>
        <v/>
      </c>
      <c r="D563" t="str">
        <f>IF(A563="","Bipar",IFERROR(IF(INDEX(Dados!$A:$Q,MATCH(Bipagem!B563,Dados!$Q:$Q,0),3)="ENCAMINHADA","Baixada","Ajustar"),"Ajustar"))</f>
        <v>Bipar</v>
      </c>
      <c r="E563" s="7">
        <f t="shared" ca="1" si="18"/>
        <v>45677</v>
      </c>
      <c r="G563" t="str">
        <f>IF(A563="","",IFERROR(VLOOKUP(B563,Dados!Q:S,3,0),"Não"))</f>
        <v/>
      </c>
    </row>
    <row r="564" spans="2:7" x14ac:dyDescent="0.25">
      <c r="B564" t="str">
        <f t="shared" si="19"/>
        <v/>
      </c>
      <c r="D564" t="str">
        <f>IF(A564="","Bipar",IFERROR(IF(INDEX(Dados!$A:$Q,MATCH(Bipagem!B564,Dados!$Q:$Q,0),3)="ENCAMINHADA","Baixada","Ajustar"),"Ajustar"))</f>
        <v>Bipar</v>
      </c>
      <c r="E564" s="7">
        <f t="shared" ca="1" si="18"/>
        <v>45677</v>
      </c>
      <c r="G564" t="str">
        <f>IF(A564="","",IFERROR(VLOOKUP(B564,Dados!Q:S,3,0),"Não"))</f>
        <v/>
      </c>
    </row>
    <row r="565" spans="2:7" x14ac:dyDescent="0.25">
      <c r="B565" t="str">
        <f t="shared" si="19"/>
        <v/>
      </c>
      <c r="D565" t="str">
        <f>IF(A565="","Bipar",IFERROR(IF(INDEX(Dados!$A:$Q,MATCH(Bipagem!B565,Dados!$Q:$Q,0),3)="ENCAMINHADA","Baixada","Ajustar"),"Ajustar"))</f>
        <v>Bipar</v>
      </c>
      <c r="E565" s="7">
        <f t="shared" ca="1" si="18"/>
        <v>45677</v>
      </c>
      <c r="G565" t="str">
        <f>IF(A565="","",IFERROR(VLOOKUP(B565,Dados!Q:S,3,0),"Não"))</f>
        <v/>
      </c>
    </row>
    <row r="566" spans="2:7" x14ac:dyDescent="0.25">
      <c r="B566" t="str">
        <f t="shared" si="19"/>
        <v/>
      </c>
      <c r="D566" t="str">
        <f>IF(A566="","Bipar",IFERROR(IF(INDEX(Dados!$A:$Q,MATCH(Bipagem!B566,Dados!$Q:$Q,0),3)="ENCAMINHADA","Baixada","Ajustar"),"Ajustar"))</f>
        <v>Bipar</v>
      </c>
      <c r="E566" s="7">
        <f t="shared" ca="1" si="18"/>
        <v>45677</v>
      </c>
      <c r="G566" t="str">
        <f>IF(A566="","",IFERROR(VLOOKUP(B566,Dados!Q:S,3,0),"Não"))</f>
        <v/>
      </c>
    </row>
    <row r="567" spans="2:7" x14ac:dyDescent="0.25">
      <c r="B567" t="str">
        <f t="shared" si="19"/>
        <v/>
      </c>
      <c r="D567" t="str">
        <f>IF(A567="","Bipar",IFERROR(IF(INDEX(Dados!$A:$Q,MATCH(Bipagem!B567,Dados!$Q:$Q,0),3)="ENCAMINHADA","Baixada","Ajustar"),"Ajustar"))</f>
        <v>Bipar</v>
      </c>
      <c r="E567" s="7">
        <f t="shared" ca="1" si="18"/>
        <v>45677</v>
      </c>
      <c r="G567" t="str">
        <f>IF(A567="","",IFERROR(VLOOKUP(B567,Dados!Q:S,3,0),"Não"))</f>
        <v/>
      </c>
    </row>
    <row r="568" spans="2:7" x14ac:dyDescent="0.25">
      <c r="B568" t="str">
        <f t="shared" si="19"/>
        <v/>
      </c>
      <c r="D568" t="str">
        <f>IF(A568="","Bipar",IFERROR(IF(INDEX(Dados!$A:$Q,MATCH(Bipagem!B568,Dados!$Q:$Q,0),3)="ENCAMINHADA","Baixada","Ajustar"),"Ajustar"))</f>
        <v>Bipar</v>
      </c>
      <c r="E568" s="7">
        <f t="shared" ca="1" si="18"/>
        <v>45677</v>
      </c>
      <c r="G568" t="str">
        <f>IF(A568="","",IFERROR(VLOOKUP(B568,Dados!Q:S,3,0),"Não"))</f>
        <v/>
      </c>
    </row>
    <row r="569" spans="2:7" x14ac:dyDescent="0.25">
      <c r="B569" t="str">
        <f t="shared" si="19"/>
        <v/>
      </c>
      <c r="D569" t="str">
        <f>IF(A569="","Bipar",IFERROR(IF(INDEX(Dados!$A:$Q,MATCH(Bipagem!B569,Dados!$Q:$Q,0),3)="ENCAMINHADA","Baixada","Ajustar"),"Ajustar"))</f>
        <v>Bipar</v>
      </c>
      <c r="E569" s="7">
        <f t="shared" ca="1" si="18"/>
        <v>45677</v>
      </c>
      <c r="G569" t="str">
        <f>IF(A569="","",IFERROR(VLOOKUP(B569,Dados!Q:S,3,0),"Não"))</f>
        <v/>
      </c>
    </row>
    <row r="570" spans="2:7" x14ac:dyDescent="0.25">
      <c r="B570" t="str">
        <f t="shared" si="19"/>
        <v/>
      </c>
      <c r="D570" t="str">
        <f>IF(A570="","Bipar",IFERROR(IF(INDEX(Dados!$A:$Q,MATCH(Bipagem!B570,Dados!$Q:$Q,0),3)="ENCAMINHADA","Baixada","Ajustar"),"Ajustar"))</f>
        <v>Bipar</v>
      </c>
      <c r="E570" s="7">
        <f t="shared" ca="1" si="18"/>
        <v>45677</v>
      </c>
      <c r="G570" t="str">
        <f>IF(A570="","",IFERROR(VLOOKUP(B570,Dados!Q:S,3,0),"Não"))</f>
        <v/>
      </c>
    </row>
    <row r="571" spans="2:7" x14ac:dyDescent="0.25">
      <c r="B571" t="str">
        <f t="shared" si="19"/>
        <v/>
      </c>
      <c r="D571" t="str">
        <f>IF(A571="","Bipar",IFERROR(IF(INDEX(Dados!$A:$Q,MATCH(Bipagem!B571,Dados!$Q:$Q,0),3)="ENCAMINHADA","Baixada","Ajustar"),"Ajustar"))</f>
        <v>Bipar</v>
      </c>
      <c r="E571" s="7">
        <f t="shared" ca="1" si="18"/>
        <v>45677</v>
      </c>
      <c r="G571" t="str">
        <f>IF(A571="","",IFERROR(VLOOKUP(B571,Dados!Q:S,3,0),"Não"))</f>
        <v/>
      </c>
    </row>
    <row r="572" spans="2:7" x14ac:dyDescent="0.25">
      <c r="B572" t="str">
        <f t="shared" si="19"/>
        <v/>
      </c>
      <c r="D572" t="str">
        <f>IF(A572="","Bipar",IFERROR(IF(INDEX(Dados!$A:$Q,MATCH(Bipagem!B572,Dados!$Q:$Q,0),3)="ENCAMINHADA","Baixada","Ajustar"),"Ajustar"))</f>
        <v>Bipar</v>
      </c>
      <c r="E572" s="7">
        <f t="shared" ca="1" si="18"/>
        <v>45677</v>
      </c>
      <c r="G572" t="str">
        <f>IF(A572="","",IFERROR(VLOOKUP(B572,Dados!Q:S,3,0),"Não"))</f>
        <v/>
      </c>
    </row>
    <row r="573" spans="2:7" x14ac:dyDescent="0.25">
      <c r="B573" t="str">
        <f t="shared" si="19"/>
        <v/>
      </c>
      <c r="D573" t="str">
        <f>IF(A573="","Bipar",IFERROR(IF(INDEX(Dados!$A:$Q,MATCH(Bipagem!B573,Dados!$Q:$Q,0),3)="ENCAMINHADA","Baixada","Ajustar"),"Ajustar"))</f>
        <v>Bipar</v>
      </c>
      <c r="E573" s="7">
        <f t="shared" ca="1" si="18"/>
        <v>45677</v>
      </c>
      <c r="G573" t="str">
        <f>IF(A573="","",IFERROR(VLOOKUP(B573,Dados!Q:S,3,0),"Não"))</f>
        <v/>
      </c>
    </row>
    <row r="574" spans="2:7" x14ac:dyDescent="0.25">
      <c r="B574" t="str">
        <f t="shared" si="19"/>
        <v/>
      </c>
      <c r="D574" t="str">
        <f>IF(A574="","Bipar",IFERROR(IF(INDEX(Dados!$A:$Q,MATCH(Bipagem!B574,Dados!$Q:$Q,0),3)="ENCAMINHADA","Baixada","Ajustar"),"Ajustar"))</f>
        <v>Bipar</v>
      </c>
      <c r="E574" s="7">
        <f t="shared" ca="1" si="18"/>
        <v>45677</v>
      </c>
      <c r="G574" t="str">
        <f>IF(A574="","",IFERROR(VLOOKUP(B574,Dados!Q:S,3,0),"Não"))</f>
        <v/>
      </c>
    </row>
    <row r="575" spans="2:7" x14ac:dyDescent="0.25">
      <c r="B575" t="str">
        <f t="shared" si="19"/>
        <v/>
      </c>
      <c r="D575" t="str">
        <f>IF(A575="","Bipar",IFERROR(IF(INDEX(Dados!$A:$Q,MATCH(Bipagem!B575,Dados!$Q:$Q,0),3)="ENCAMINHADA","Baixada","Ajustar"),"Ajustar"))</f>
        <v>Bipar</v>
      </c>
      <c r="E575" s="7">
        <f t="shared" ca="1" si="18"/>
        <v>45677</v>
      </c>
      <c r="G575" t="str">
        <f>IF(A575="","",IFERROR(VLOOKUP(B575,Dados!Q:S,3,0),"Não"))</f>
        <v/>
      </c>
    </row>
    <row r="576" spans="2:7" x14ac:dyDescent="0.25">
      <c r="B576" t="str">
        <f t="shared" si="19"/>
        <v/>
      </c>
      <c r="D576" t="str">
        <f>IF(A576="","Bipar",IFERROR(IF(INDEX(Dados!$A:$Q,MATCH(Bipagem!B576,Dados!$Q:$Q,0),3)="ENCAMINHADA","Baixada","Ajustar"),"Ajustar"))</f>
        <v>Bipar</v>
      </c>
      <c r="E576" s="7">
        <f t="shared" ca="1" si="18"/>
        <v>45677</v>
      </c>
      <c r="G576" t="str">
        <f>IF(A576="","",IFERROR(VLOOKUP(B576,Dados!Q:S,3,0),"Não"))</f>
        <v/>
      </c>
    </row>
    <row r="577" spans="2:8" x14ac:dyDescent="0.25">
      <c r="B577" t="str">
        <f t="shared" si="19"/>
        <v/>
      </c>
      <c r="D577" t="str">
        <f>IF(A577="","Bipar",IFERROR(IF(INDEX(Dados!$A:$Q,MATCH(Bipagem!B577,Dados!$Q:$Q,0),3)="ENCAMINHADA","Baixada","Ajustar"),"Ajustar"))</f>
        <v>Bipar</v>
      </c>
      <c r="E577" s="7">
        <f t="shared" ca="1" si="18"/>
        <v>45677</v>
      </c>
      <c r="G577" t="str">
        <f>IF(A577="","",IFERROR(VLOOKUP(B577,Dados!Q:S,3,0),"Não"))</f>
        <v/>
      </c>
    </row>
    <row r="578" spans="2:8" x14ac:dyDescent="0.25">
      <c r="B578" t="str">
        <f t="shared" si="19"/>
        <v/>
      </c>
      <c r="D578" t="str">
        <f>IF(A578="","Bipar",IFERROR(IF(INDEX(Dados!$A:$Q,MATCH(Bipagem!B578,Dados!$Q:$Q,0),3)="ENCAMINHADA","Baixada","Ajustar"),"Ajustar"))</f>
        <v>Bipar</v>
      </c>
      <c r="E578" s="7">
        <f t="shared" ca="1" si="18"/>
        <v>45677</v>
      </c>
      <c r="G578" t="str">
        <f>IF(A578="","",IFERROR(VLOOKUP(B578,Dados!Q:S,3,0),"Não"))</f>
        <v/>
      </c>
    </row>
    <row r="579" spans="2:8" x14ac:dyDescent="0.25">
      <c r="B579" t="str">
        <f t="shared" si="19"/>
        <v/>
      </c>
      <c r="D579" t="str">
        <f>IF(A579="","Bipar",IFERROR(IF(INDEX(Dados!$A:$Q,MATCH(Bipagem!B579,Dados!$Q:$Q,0),3)="ENCAMINHADA","Baixada","Ajustar"),"Ajustar"))</f>
        <v>Bipar</v>
      </c>
      <c r="E579" s="7">
        <f t="shared" ref="E579:E589" ca="1" si="20">TODAY()</f>
        <v>45677</v>
      </c>
      <c r="G579" t="str">
        <f>IF(A579="","",IFERROR(VLOOKUP(B579,Dados!Q:S,3,0),"Não"))</f>
        <v/>
      </c>
    </row>
    <row r="580" spans="2:8" x14ac:dyDescent="0.25">
      <c r="B580" t="str">
        <f t="shared" si="19"/>
        <v/>
      </c>
      <c r="D580" t="str">
        <f>IF(A580="","Bipar",IFERROR(IF(INDEX(Dados!$A:$Q,MATCH(Bipagem!B580,Dados!$Q:$Q,0),3)="ENCAMINHADA","Baixada","Ajustar"),"Ajustar"))</f>
        <v>Bipar</v>
      </c>
      <c r="E580" s="7">
        <f t="shared" ca="1" si="20"/>
        <v>45677</v>
      </c>
      <c r="G580" t="str">
        <f>IF(A580="","",IFERROR(VLOOKUP(B580,Dados!Q:S,3,0),"Não"))</f>
        <v/>
      </c>
    </row>
    <row r="581" spans="2:8" x14ac:dyDescent="0.25">
      <c r="B581" t="str">
        <f t="shared" si="19"/>
        <v/>
      </c>
      <c r="D581" t="str">
        <f>IF(A581="","Bipar",IFERROR(IF(INDEX(Dados!$A:$Q,MATCH(Bipagem!B581,Dados!$Q:$Q,0),3)="ENCAMINHADA","Baixada","Ajustar"),"Ajustar"))</f>
        <v>Bipar</v>
      </c>
      <c r="E581" s="7">
        <f t="shared" ca="1" si="20"/>
        <v>45677</v>
      </c>
      <c r="G581" t="str">
        <f>IF(A581="","",IFERROR(VLOOKUP(B581,Dados!Q:S,3,0),"Não"))</f>
        <v/>
      </c>
    </row>
    <row r="582" spans="2:8" x14ac:dyDescent="0.25">
      <c r="B582" t="str">
        <f t="shared" si="19"/>
        <v/>
      </c>
      <c r="D582" t="str">
        <f>IF(A582="","Bipar",IFERROR(IF(INDEX(Dados!$A:$Q,MATCH(Bipagem!B582,Dados!$Q:$Q,0),3)="ENCAMINHADA","Baixada","Ajustar"),"Ajustar"))</f>
        <v>Bipar</v>
      </c>
      <c r="E582" s="7">
        <f t="shared" ca="1" si="20"/>
        <v>45677</v>
      </c>
      <c r="G582" t="str">
        <f>IF(A582="","",IFERROR(VLOOKUP(B582,Dados!Q:S,3,0),"Não"))</f>
        <v/>
      </c>
    </row>
    <row r="583" spans="2:8" x14ac:dyDescent="0.25">
      <c r="B583" t="str">
        <f t="shared" si="19"/>
        <v/>
      </c>
      <c r="D583" t="str">
        <f>IF(A583="","Bipar",IFERROR(IF(INDEX(Dados!$A:$Q,MATCH(Bipagem!B583,Dados!$Q:$Q,0),3)="ENCAMINHADA","Baixada","Ajustar"),"Ajustar"))</f>
        <v>Bipar</v>
      </c>
      <c r="E583" s="7">
        <f t="shared" ca="1" si="20"/>
        <v>45677</v>
      </c>
      <c r="G583" t="str">
        <f>IF(A583="","",IFERROR(VLOOKUP(B583,Dados!Q:S,3,0),"Não"))</f>
        <v/>
      </c>
    </row>
    <row r="584" spans="2:8" x14ac:dyDescent="0.25">
      <c r="B584" t="str">
        <f t="shared" si="19"/>
        <v/>
      </c>
      <c r="D584" t="str">
        <f>IF(A584="","Bipar",IFERROR(IF(INDEX(Dados!$A:$Q,MATCH(Bipagem!B584,Dados!$Q:$Q,0),3)="ENCAMINHADA","Baixada","Ajustar"),"Ajustar"))</f>
        <v>Bipar</v>
      </c>
      <c r="E584" s="7">
        <f t="shared" ca="1" si="20"/>
        <v>45677</v>
      </c>
      <c r="G584" t="str">
        <f>IF(A584="","",IFERROR(VLOOKUP(B584,Dados!Q:S,3,0),"Não"))</f>
        <v/>
      </c>
    </row>
    <row r="585" spans="2:8" x14ac:dyDescent="0.25">
      <c r="B585" t="str">
        <f>RIGHT(A585,18)</f>
        <v/>
      </c>
      <c r="D585" t="str">
        <f>IF(A585="","Bipar",IFERROR(IF(INDEX(Dados!$A:$Q,MATCH(Bipagem!B585,Dados!$Q:$Q,0),3)="ENCAMINHADA","Baixada","Ajustar"),"Ajustar"))</f>
        <v>Bipar</v>
      </c>
      <c r="E585" s="7">
        <f t="shared" ca="1" si="20"/>
        <v>45677</v>
      </c>
      <c r="G585" t="str">
        <f>IF(A585="","",IFERROR(VLOOKUP(B585,Dados!Q:S,3,0),"Não"))</f>
        <v/>
      </c>
    </row>
    <row r="586" spans="2:8" x14ac:dyDescent="0.25">
      <c r="B586" t="str">
        <f t="shared" ref="B586:B589" si="21">RIGHT(A586,18)</f>
        <v/>
      </c>
      <c r="D586" t="str">
        <f>IF(A586="","Bipar",IFERROR(IF(INDEX(Dados!$A:$Q,MATCH(Bipagem!B586,Dados!$Q:$Q,0),3)="ENCAMINHADA","Baixada","Ajustar"),"Ajustar"))</f>
        <v>Bipar</v>
      </c>
      <c r="E586" s="7">
        <f t="shared" ca="1" si="20"/>
        <v>45677</v>
      </c>
      <c r="G586" t="str">
        <f>IF(A586="","",IFERROR(VLOOKUP(B586,Dados!Q:S,3,0),"Não"))</f>
        <v/>
      </c>
    </row>
    <row r="587" spans="2:8" x14ac:dyDescent="0.25">
      <c r="B587" t="str">
        <f t="shared" si="21"/>
        <v/>
      </c>
      <c r="D587" t="str">
        <f>IF(A587="","Bipar",IFERROR(IF(INDEX(Dados!$A:$Q,MATCH(Bipagem!B587,Dados!$Q:$Q,0),3)="ENCAMINHADA","Baixada","Ajustar"),"Ajustar"))</f>
        <v>Bipar</v>
      </c>
      <c r="E587" s="7">
        <f t="shared" ca="1" si="20"/>
        <v>45677</v>
      </c>
      <c r="G587" t="str">
        <f>IF(A587="","",IFERROR(VLOOKUP(B587,Dados!Q:S,3,0),"Não"))</f>
        <v/>
      </c>
    </row>
    <row r="588" spans="2:8" x14ac:dyDescent="0.25">
      <c r="B588" t="str">
        <f t="shared" si="21"/>
        <v/>
      </c>
      <c r="D588" t="str">
        <f>IF(A588="","Bipar",IFERROR(IF(INDEX(Dados!$A:$Q,MATCH(Bipagem!B588,Dados!$Q:$Q,0),3)="ENCAMINHADA","Baixada","Ajustar"),"Ajustar"))</f>
        <v>Bipar</v>
      </c>
      <c r="E588" s="7">
        <f t="shared" ca="1" si="20"/>
        <v>45677</v>
      </c>
      <c r="G588" t="str">
        <f>IF(A588="","",IFERROR(VLOOKUP(B588,Dados!Q:S,3,0),"Não"))</f>
        <v/>
      </c>
    </row>
    <row r="589" spans="2:8" x14ac:dyDescent="0.25">
      <c r="B589" t="str">
        <f t="shared" si="21"/>
        <v/>
      </c>
      <c r="D589" t="str">
        <f>IF(A589="","Bipar",IFERROR(IF(INDEX(Dados!$A:$Q,MATCH(Bipagem!B589,Dados!$Q:$Q,0),3)="ENCAMINHADA","Baixada","Ajustar"),"Ajustar"))</f>
        <v>Bipar</v>
      </c>
      <c r="E589" s="7">
        <f t="shared" ca="1" si="20"/>
        <v>45677</v>
      </c>
      <c r="G589" t="str">
        <f>IF(A589="","",IFERROR(VLOOKUP(B589,Dados!Q:S,3,0),"Não"))</f>
        <v/>
      </c>
      <c r="H589">
        <f>I1</f>
        <v>0</v>
      </c>
    </row>
    <row r="590" spans="2:8" x14ac:dyDescent="0.25">
      <c r="H590" s="10"/>
    </row>
  </sheetData>
  <conditionalFormatting sqref="A2:E589">
    <cfRule type="expression" dxfId="37" priority="81">
      <formula>$A2&lt;&gt;""</formula>
    </cfRule>
  </conditionalFormatting>
  <conditionalFormatting sqref="B1:B1048576">
    <cfRule type="duplicateValues" dxfId="36" priority="192"/>
  </conditionalFormatting>
  <conditionalFormatting sqref="C1:C1048576">
    <cfRule type="duplicateValues" dxfId="35" priority="191"/>
  </conditionalFormatting>
  <conditionalFormatting sqref="D1 D587:D1048576">
    <cfRule type="containsText" dxfId="34" priority="195" operator="containsText" text="Bipar">
      <formula>NOT(ISERROR(SEARCH("Bipar",D1)))</formula>
    </cfRule>
    <cfRule type="containsText" dxfId="33" priority="194" operator="containsText" text="Encaminhada">
      <formula>NOT(ISERROR(SEARCH("Encaminhada",D1)))</formula>
    </cfRule>
  </conditionalFormatting>
  <conditionalFormatting sqref="D2:D589">
    <cfRule type="containsText" dxfId="32" priority="82" operator="containsText" text="Ajustar">
      <formula>NOT(ISERROR(SEARCH("Ajustar",D2)))</formula>
    </cfRule>
    <cfRule type="containsText" dxfId="31" priority="83" operator="containsText" text="Baixada">
      <formula>NOT(ISERROR(SEARCH("Baixada",D2)))</formula>
    </cfRule>
    <cfRule type="containsText" dxfId="30" priority="84" operator="containsText" text="Bipar">
      <formula>NOT(ISERROR(SEARCH("Bipar",D2)))</formula>
    </cfRule>
  </conditionalFormatting>
  <conditionalFormatting sqref="D587:D1048576 D1">
    <cfRule type="containsText" dxfId="29" priority="193" operator="containsText" text="Não">
      <formula>NOT(ISERROR(SEARCH("Não",D1)))</formula>
    </cfRule>
  </conditionalFormatting>
  <conditionalFormatting sqref="G1:H1048576">
    <cfRule type="containsText" dxfId="28" priority="8" operator="containsText" text="N910">
      <formula>NOT(ISERROR(SEARCH("N910",G1)))</formula>
    </cfRule>
    <cfRule type="containsText" dxfId="27" priority="9" operator="containsText" text="Não">
      <formula>NOT(ISERROR(SEARCH("Não",G1)))</formula>
    </cfRule>
    <cfRule type="containsText" dxfId="26" priority="10" operator="containsText" text="IWL251">
      <formula>NOT(ISERROR(SEARCH("IWL251",G1)))</formula>
    </cfRule>
    <cfRule type="containsText" dxfId="25" priority="13" operator="containsText" text="sunmi">
      <formula>NOT(ISERROR(SEARCH("sunmi",G1)))</formula>
    </cfRule>
    <cfRule type="containsText" dxfId="24" priority="14" operator="containsText" text="iwl285">
      <formula>NOT(ISERROR(SEARCH("iwl285",G1)))</formula>
    </cfRule>
    <cfRule type="containsText" dxfId="23" priority="15" operator="containsText" text="mp20">
      <formula>NOT(ISERROR(SEARCH("mp20",G1)))</formula>
    </cfRule>
    <cfRule type="containsText" dxfId="22" priority="16" operator="containsText" text="link2500 wi-fi">
      <formula>NOT(ISERROR(SEARCH("link2500 wi-fi",G1)))</formula>
    </cfRule>
    <cfRule type="containsText" dxfId="21" priority="17" operator="containsText" text="ppc 920 dual">
      <formula>NOT(ISERROR(SEARCH("ppc 920 dual",G1)))</formula>
    </cfRule>
    <cfRule type="containsText" dxfId="20" priority="18" operator="containsText" text="SP630 pro">
      <formula>NOT(ISERROR(SEARCH("SP630 pro",G1)))</formula>
    </cfRule>
    <cfRule type="containsText" dxfId="19" priority="1" operator="containsText" text="ict250">
      <formula>NOT(ISERROR(SEARCH("ict250",G1)))</formula>
    </cfRule>
    <cfRule type="containsText" dxfId="18" priority="20" operator="containsText" text="D195">
      <formula>NOT(ISERROR(SEARCH("D195",G1)))</formula>
    </cfRule>
    <cfRule type="containsText" dxfId="17" priority="21" operator="containsText" text="sp630 3g">
      <formula>NOT(ISERROR(SEARCH("sp630 3g",G1)))</formula>
    </cfRule>
    <cfRule type="containsText" dxfId="16" priority="22" operator="containsText" text="vx685">
      <formula>NOT(ISERROR(SEARCH("vx685",G1)))</formula>
    </cfRule>
    <cfRule type="containsText" dxfId="15" priority="23" operator="containsText" text="A8">
      <formula>NOT(ISERROR(SEARCH("A8",G1)))</formula>
    </cfRule>
    <cfRule type="containsText" dxfId="14" priority="24" operator="containsText" text="MOVE 5000">
      <formula>NOT(ISERROR(SEARCH("MOVE 5000",G1)))</formula>
    </cfRule>
    <cfRule type="containsText" dxfId="13" priority="25" operator="containsText" text="SP930">
      <formula>NOT(ISERROR(SEARCH("SP930",G1)))</formula>
    </cfRule>
    <cfRule type="containsText" dxfId="12" priority="26" operator="containsText" text="C680">
      <formula>NOT(ISERROR(SEARCH("C680",G1)))</formula>
    </cfRule>
    <cfRule type="containsText" dxfId="11" priority="27" operator="containsText" text="MP35">
      <formula>NOT(ISERROR(SEARCH("MP35",G1)))</formula>
    </cfRule>
    <cfRule type="containsText" dxfId="10" priority="2" operator="containsText" text="mobi pin">
      <formula>NOT(ISERROR(SEARCH("mobi pin",G1)))</formula>
    </cfRule>
    <cfRule type="containsText" dxfId="9" priority="3" operator="containsText" text="V510">
      <formula>NOT(ISERROR(SEARCH("V510",G1)))</formula>
    </cfRule>
    <cfRule type="containsText" dxfId="8" priority="4" operator="containsText" text="link2500 2g">
      <formula>NOT(ISERROR(SEARCH("link2500 2g",G1)))</formula>
    </cfRule>
    <cfRule type="containsText" dxfId="7" priority="5" operator="containsText" text="E265">
      <formula>NOT(ISERROR(SEARCH("E265",G1)))</formula>
    </cfRule>
    <cfRule type="containsText" dxfId="6" priority="6" operator="containsText" text="PPC 930">
      <formula>NOT(ISERROR(SEARCH("PPC 930",G1)))</formula>
    </cfRule>
    <cfRule type="containsText" dxfId="5" priority="7" operator="containsText" text="IPP320 usb">
      <formula>NOT(ISERROR(SEARCH("IPP320 usb",G1)))</formula>
    </cfRule>
    <cfRule type="containsText" dxfId="4" priority="19" operator="containsText" text="s920">
      <formula>NOT(ISERROR(SEARCH("s920",G1)))</formula>
    </cfRule>
  </conditionalFormatting>
  <conditionalFormatting sqref="H1:H1048576">
    <cfRule type="containsText" dxfId="3" priority="11" operator="containsText" text="iwl285">
      <formula>NOT(ISERROR(SEARCH("iwl285",H1)))</formula>
    </cfRule>
    <cfRule type="containsText" dxfId="2" priority="12" operator="containsText" text="mp20">
      <formula>NOT(ISERROR(SEARCH("mp20",H1)))</formula>
    </cfRule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4329-4120-4F8B-9E2C-6A23C3D1C454}">
  <dimension ref="A1"/>
  <sheetViews>
    <sheetView workbookViewId="0"/>
  </sheetViews>
  <sheetFormatPr defaultRowHeight="15" x14ac:dyDescent="0.25"/>
  <cols>
    <col min="1" max="1" width="24.42578125" customWidth="1"/>
    <col min="2" max="2" width="17" customWidth="1"/>
  </cols>
  <sheetData/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0B7B-B15A-4AB9-8E26-D62A752C5456}">
  <dimension ref="A1:E26"/>
  <sheetViews>
    <sheetView workbookViewId="0">
      <selection activeCell="A2" sqref="A2"/>
    </sheetView>
  </sheetViews>
  <sheetFormatPr defaultRowHeight="15" x14ac:dyDescent="0.25"/>
  <cols>
    <col min="1" max="1" width="16.140625" style="3" customWidth="1"/>
    <col min="2" max="2" width="25.5703125" customWidth="1"/>
    <col min="3" max="3" width="2.5703125" style="4" customWidth="1"/>
    <col min="4" max="4" width="18.140625" style="3" customWidth="1"/>
    <col min="5" max="5" width="20.7109375" customWidth="1"/>
  </cols>
  <sheetData>
    <row r="1" spans="1:5" x14ac:dyDescent="0.25">
      <c r="A1" s="3" t="s">
        <v>5</v>
      </c>
      <c r="B1" t="s">
        <v>6</v>
      </c>
      <c r="D1" s="3" t="s">
        <v>7</v>
      </c>
      <c r="E1" t="s">
        <v>6</v>
      </c>
    </row>
    <row r="2" spans="1:5" x14ac:dyDescent="0.25">
      <c r="B2" t="str">
        <f t="shared" ref="B2:B26" si="0">MID(A2,13,24)</f>
        <v/>
      </c>
      <c r="E2" t="str">
        <f t="shared" ref="E2:E26" si="1">MID(D2,11,12)</f>
        <v/>
      </c>
    </row>
    <row r="3" spans="1:5" x14ac:dyDescent="0.25">
      <c r="B3" t="str">
        <f t="shared" si="0"/>
        <v/>
      </c>
      <c r="E3" t="str">
        <f t="shared" si="1"/>
        <v/>
      </c>
    </row>
    <row r="4" spans="1:5" x14ac:dyDescent="0.25">
      <c r="B4" t="str">
        <f t="shared" si="0"/>
        <v/>
      </c>
      <c r="E4" t="str">
        <f t="shared" si="1"/>
        <v/>
      </c>
    </row>
    <row r="5" spans="1:5" x14ac:dyDescent="0.25">
      <c r="B5" t="str">
        <f t="shared" si="0"/>
        <v/>
      </c>
      <c r="E5" t="str">
        <f t="shared" si="1"/>
        <v/>
      </c>
    </row>
    <row r="6" spans="1:5" x14ac:dyDescent="0.25">
      <c r="B6" t="str">
        <f t="shared" si="0"/>
        <v/>
      </c>
      <c r="E6" t="str">
        <f t="shared" si="1"/>
        <v/>
      </c>
    </row>
    <row r="7" spans="1:5" x14ac:dyDescent="0.25">
      <c r="B7" t="str">
        <f t="shared" si="0"/>
        <v/>
      </c>
      <c r="E7" t="str">
        <f t="shared" si="1"/>
        <v/>
      </c>
    </row>
    <row r="8" spans="1:5" x14ac:dyDescent="0.25">
      <c r="B8" t="str">
        <f t="shared" si="0"/>
        <v/>
      </c>
      <c r="E8" t="str">
        <f t="shared" si="1"/>
        <v/>
      </c>
    </row>
    <row r="9" spans="1:5" x14ac:dyDescent="0.25">
      <c r="B9" t="str">
        <f t="shared" si="0"/>
        <v/>
      </c>
      <c r="E9" t="str">
        <f t="shared" si="1"/>
        <v/>
      </c>
    </row>
    <row r="10" spans="1:5" x14ac:dyDescent="0.25">
      <c r="B10" t="str">
        <f t="shared" si="0"/>
        <v/>
      </c>
      <c r="E10" t="str">
        <f t="shared" si="1"/>
        <v/>
      </c>
    </row>
    <row r="11" spans="1:5" x14ac:dyDescent="0.25">
      <c r="B11" t="str">
        <f t="shared" si="0"/>
        <v/>
      </c>
      <c r="E11" t="str">
        <f t="shared" si="1"/>
        <v/>
      </c>
    </row>
    <row r="12" spans="1:5" x14ac:dyDescent="0.25">
      <c r="B12" t="str">
        <f t="shared" si="0"/>
        <v/>
      </c>
      <c r="E12" t="str">
        <f t="shared" si="1"/>
        <v/>
      </c>
    </row>
    <row r="13" spans="1:5" x14ac:dyDescent="0.25">
      <c r="B13" t="str">
        <f t="shared" si="0"/>
        <v/>
      </c>
      <c r="E13" t="str">
        <f t="shared" si="1"/>
        <v/>
      </c>
    </row>
    <row r="14" spans="1:5" x14ac:dyDescent="0.25">
      <c r="B14" t="str">
        <f t="shared" si="0"/>
        <v/>
      </c>
      <c r="E14" t="str">
        <f t="shared" si="1"/>
        <v/>
      </c>
    </row>
    <row r="15" spans="1:5" x14ac:dyDescent="0.25">
      <c r="B15" t="str">
        <f t="shared" si="0"/>
        <v/>
      </c>
      <c r="E15" t="str">
        <f t="shared" si="1"/>
        <v/>
      </c>
    </row>
    <row r="16" spans="1:5" x14ac:dyDescent="0.25">
      <c r="B16" t="str">
        <f t="shared" si="0"/>
        <v/>
      </c>
      <c r="E16" t="str">
        <f t="shared" si="1"/>
        <v/>
      </c>
    </row>
    <row r="17" spans="2:5" x14ac:dyDescent="0.25">
      <c r="B17" t="str">
        <f t="shared" si="0"/>
        <v/>
      </c>
      <c r="E17" t="str">
        <f t="shared" si="1"/>
        <v/>
      </c>
    </row>
    <row r="18" spans="2:5" x14ac:dyDescent="0.25">
      <c r="B18" t="str">
        <f t="shared" si="0"/>
        <v/>
      </c>
      <c r="E18" t="str">
        <f t="shared" si="1"/>
        <v/>
      </c>
    </row>
    <row r="19" spans="2:5" x14ac:dyDescent="0.25">
      <c r="B19" t="str">
        <f t="shared" si="0"/>
        <v/>
      </c>
      <c r="E19" t="str">
        <f t="shared" si="1"/>
        <v/>
      </c>
    </row>
    <row r="20" spans="2:5" x14ac:dyDescent="0.25">
      <c r="B20" t="str">
        <f t="shared" si="0"/>
        <v/>
      </c>
      <c r="E20" t="str">
        <f t="shared" si="1"/>
        <v/>
      </c>
    </row>
    <row r="21" spans="2:5" x14ac:dyDescent="0.25">
      <c r="B21" t="str">
        <f t="shared" si="0"/>
        <v/>
      </c>
      <c r="E21" t="str">
        <f t="shared" si="1"/>
        <v/>
      </c>
    </row>
    <row r="22" spans="2:5" x14ac:dyDescent="0.25">
      <c r="B22" t="str">
        <f t="shared" si="0"/>
        <v/>
      </c>
      <c r="E22" t="str">
        <f t="shared" si="1"/>
        <v/>
      </c>
    </row>
    <row r="23" spans="2:5" x14ac:dyDescent="0.25">
      <c r="B23" t="str">
        <f t="shared" si="0"/>
        <v/>
      </c>
      <c r="E23" t="str">
        <f t="shared" si="1"/>
        <v/>
      </c>
    </row>
    <row r="24" spans="2:5" x14ac:dyDescent="0.25">
      <c r="B24" t="str">
        <f t="shared" si="0"/>
        <v/>
      </c>
      <c r="E24" t="str">
        <f t="shared" si="1"/>
        <v/>
      </c>
    </row>
    <row r="25" spans="2:5" x14ac:dyDescent="0.25">
      <c r="B25" t="str">
        <f t="shared" si="0"/>
        <v/>
      </c>
      <c r="E25" t="str">
        <f t="shared" si="1"/>
        <v/>
      </c>
    </row>
    <row r="26" spans="2:5" x14ac:dyDescent="0.25">
      <c r="B26" t="str">
        <f t="shared" si="0"/>
        <v/>
      </c>
      <c r="E26" t="str">
        <f t="shared" si="1"/>
        <v/>
      </c>
    </row>
  </sheetData>
  <conditionalFormatting sqref="B1:B1048576">
    <cfRule type="duplicateValues" dxfId="1" priority="2"/>
  </conditionalFormatting>
  <conditionalFormatting sqref="E1:E1048576">
    <cfRule type="duplicateValues" dxfId="0" priority="1"/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Bipagem</vt:lpstr>
      <vt:lpstr>Dados</vt:lpstr>
      <vt:lpstr>Recupera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Abermandes Da Silva Trindade Junior</dc:creator>
  <cp:lastModifiedBy>Anderson Fernandes</cp:lastModifiedBy>
  <dcterms:created xsi:type="dcterms:W3CDTF">2024-06-26T11:06:36Z</dcterms:created>
  <dcterms:modified xsi:type="dcterms:W3CDTF">2025-01-20T13:04:52Z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c0042-2eac-4db0-82d5-cc3711135060_Enabled">
    <vt:lpwstr>true</vt:lpwstr>
  </property>
  <property fmtid="{D5CDD505-2E9C-101B-9397-08002B2CF9AE}" pid="3" name="MSIP_Label_3c3c0042-2eac-4db0-82d5-cc3711135060_SetDate">
    <vt:lpwstr>2024-10-30T10:18:49Z</vt:lpwstr>
  </property>
  <property fmtid="{D5CDD505-2E9C-101B-9397-08002B2CF9AE}" pid="4" name="MSIP_Label_3c3c0042-2eac-4db0-82d5-cc3711135060_Method">
    <vt:lpwstr>Privileged</vt:lpwstr>
  </property>
  <property fmtid="{D5CDD505-2E9C-101B-9397-08002B2CF9AE}" pid="5" name="MSIP_Label_3c3c0042-2eac-4db0-82d5-cc3711135060_Name">
    <vt:lpwstr>Interno</vt:lpwstr>
  </property>
  <property fmtid="{D5CDD505-2E9C-101B-9397-08002B2CF9AE}" pid="6" name="MSIP_Label_3c3c0042-2eac-4db0-82d5-cc3711135060_SiteId">
    <vt:lpwstr>e5f40a80-024e-4c35-95a6-53b198d83766</vt:lpwstr>
  </property>
  <property fmtid="{D5CDD505-2E9C-101B-9397-08002B2CF9AE}" pid="7" name="MSIP_Label_3c3c0042-2eac-4db0-82d5-cc3711135060_ActionId">
    <vt:lpwstr>d65ddd30-d787-484a-9e0a-d9cf3b12e61d</vt:lpwstr>
  </property>
  <property fmtid="{D5CDD505-2E9C-101B-9397-08002B2CF9AE}" pid="8" name="MSIP_Label_3c3c0042-2eac-4db0-82d5-cc3711135060_ContentBits">
    <vt:lpwstr>2</vt:lpwstr>
  </property>
</Properties>
</file>