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85d3922a7820e6/Documentos/Clases 2021-2/Estadistica/"/>
    </mc:Choice>
  </mc:AlternateContent>
  <xr:revisionPtr revIDLastSave="129" documentId="8_{9480809A-D684-44F5-AADD-E509C6E040C0}" xr6:coauthVersionLast="46" xr6:coauthVersionMax="46" xr10:uidLastSave="{18C233CE-1743-4387-8640-4605E5478396}"/>
  <bookViews>
    <workbookView xWindow="-120" yWindow="-120" windowWidth="20730" windowHeight="11160" xr2:uid="{7D09C118-4E3C-4C4B-94FC-C6336160698A}"/>
  </bookViews>
  <sheets>
    <sheet name="Regresion lineal" sheetId="1" r:id="rId1"/>
    <sheet name="Correlacion" sheetId="2" r:id="rId2"/>
    <sheet name="Posibilidades" sheetId="3" r:id="rId3"/>
    <sheet name="Problema de bayes" sheetId="4" r:id="rId4"/>
    <sheet name="Hoja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4" l="1"/>
  <c r="F24" i="5"/>
  <c r="G20" i="4"/>
  <c r="E15" i="5"/>
  <c r="F15" i="5" s="1"/>
  <c r="E12" i="5"/>
  <c r="F12" i="5" s="1"/>
  <c r="E10" i="5"/>
  <c r="F10" i="5" s="1"/>
  <c r="E7" i="5"/>
  <c r="F7" i="5" s="1"/>
  <c r="E5" i="5"/>
  <c r="F5" i="5" s="1"/>
  <c r="E2" i="5"/>
  <c r="E7" i="4"/>
  <c r="E5" i="4"/>
  <c r="E2" i="4"/>
  <c r="E15" i="4"/>
  <c r="F12" i="4"/>
  <c r="F7" i="4"/>
  <c r="E10" i="4"/>
  <c r="F10" i="4" s="1"/>
  <c r="E12" i="4"/>
  <c r="F15" i="4"/>
  <c r="F2" i="4"/>
  <c r="B29" i="4" s="1"/>
  <c r="L3" i="2"/>
  <c r="K6" i="2"/>
  <c r="M14" i="2"/>
  <c r="M13" i="2"/>
  <c r="K9" i="2"/>
  <c r="I12" i="2"/>
  <c r="I11" i="2"/>
  <c r="I5" i="2"/>
  <c r="I4" i="2"/>
  <c r="B11" i="2"/>
  <c r="A11" i="2"/>
  <c r="B10" i="2"/>
  <c r="C10" i="2"/>
  <c r="D10" i="2"/>
  <c r="E10" i="2"/>
  <c r="A10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E2" i="2"/>
  <c r="D2" i="2"/>
  <c r="C2" i="2"/>
  <c r="C12" i="1"/>
  <c r="B12" i="1"/>
  <c r="E3" i="1"/>
  <c r="E5" i="1"/>
  <c r="E9" i="1"/>
  <c r="B11" i="1"/>
  <c r="D4" i="1"/>
  <c r="D5" i="1"/>
  <c r="D6" i="1"/>
  <c r="D7" i="1"/>
  <c r="D8" i="1"/>
  <c r="D9" i="1"/>
  <c r="D10" i="1"/>
  <c r="D3" i="1"/>
  <c r="E4" i="1"/>
  <c r="E6" i="1"/>
  <c r="E7" i="1"/>
  <c r="E8" i="1"/>
  <c r="E10" i="1"/>
  <c r="E16" i="5" l="1"/>
  <c r="F2" i="5"/>
  <c r="B25" i="4"/>
  <c r="E16" i="4"/>
  <c r="F5" i="4"/>
  <c r="B21" i="4"/>
  <c r="L11" i="2"/>
  <c r="D11" i="1"/>
  <c r="E11" i="1"/>
  <c r="C11" i="1"/>
  <c r="C14" i="1" l="1"/>
  <c r="C15" i="1" s="1"/>
  <c r="B21" i="1" l="1"/>
  <c r="B20" i="1"/>
</calcChain>
</file>

<file path=xl/sharedStrings.xml><?xml version="1.0" encoding="utf-8"?>
<sst xmlns="http://schemas.openxmlformats.org/spreadsheetml/2006/main" count="96" uniqueCount="79">
  <si>
    <t>horas t</t>
  </si>
  <si>
    <t>produccion Yt</t>
  </si>
  <si>
    <t>t*t</t>
  </si>
  <si>
    <t>t*Yt</t>
  </si>
  <si>
    <t>FORMULAS</t>
  </si>
  <si>
    <t>PENDIENTE DE LA ECUACION</t>
  </si>
  <si>
    <t>PUNTO DE CORTE O INTERCEPTO VERTICAL</t>
  </si>
  <si>
    <t>ECUACION DE LINEA DE TENDENCIA</t>
  </si>
  <si>
    <t>CORTE</t>
  </si>
  <si>
    <t>ECUACION</t>
  </si>
  <si>
    <t>SUMAS</t>
  </si>
  <si>
    <t>PROMEDIOS</t>
  </si>
  <si>
    <t>PENDIENTE</t>
  </si>
  <si>
    <t>SUMA</t>
  </si>
  <si>
    <t>PROMEDIO</t>
  </si>
  <si>
    <t>150,8+2,8452*t</t>
  </si>
  <si>
    <t>la linea de regrecion se hace para proyectar posibles eventos a futuro.</t>
  </si>
  <si>
    <t>T10</t>
  </si>
  <si>
    <t>T12</t>
  </si>
  <si>
    <t>T= TIEMPO</t>
  </si>
  <si>
    <t>PROBLEMA DE REGRESION LINEAL Y LINEA DE TENDENCIA.</t>
  </si>
  <si>
    <t>Tiendas X</t>
  </si>
  <si>
    <t>Ventas Horas Y</t>
  </si>
  <si>
    <t>X*X</t>
  </si>
  <si>
    <t>Y*Y</t>
  </si>
  <si>
    <t>X*Y</t>
  </si>
  <si>
    <t>Totales</t>
  </si>
  <si>
    <t>Promedios</t>
  </si>
  <si>
    <t>Regresion de X en Y</t>
  </si>
  <si>
    <t>ECUACIONES</t>
  </si>
  <si>
    <t>Y= 28 + 3* X</t>
  </si>
  <si>
    <t>REGRESION DE Y EN X</t>
  </si>
  <si>
    <t>X= 3,3354 + 0,0387*Y</t>
  </si>
  <si>
    <t>Covariana</t>
  </si>
  <si>
    <t>Desviacion estandar de la X</t>
  </si>
  <si>
    <t xml:space="preserve">DESVIACION ESTANDAR DE Y </t>
  </si>
  <si>
    <t>Pearson</t>
  </si>
  <si>
    <t>R°</t>
  </si>
  <si>
    <t>R</t>
  </si>
  <si>
    <t>puestos</t>
  </si>
  <si>
    <t>permutacion de 6 en 10</t>
  </si>
  <si>
    <t>Si hay un amesa de seis puestos, para sentar a 10 personas, como se debe de organizar de una forma ordenada (cargos administrativo, conocimiento)</t>
  </si>
  <si>
    <t xml:space="preserve">personas </t>
  </si>
  <si>
    <t>n= numero de datos</t>
  </si>
  <si>
    <t>r= rango de los procesos, la cantidad</t>
  </si>
  <si>
    <t>D</t>
  </si>
  <si>
    <t>Maquina 1</t>
  </si>
  <si>
    <t>B</t>
  </si>
  <si>
    <t>Maquina 2</t>
  </si>
  <si>
    <t>Maquina 3</t>
  </si>
  <si>
    <t>15/80</t>
  </si>
  <si>
    <t>65/80</t>
  </si>
  <si>
    <t xml:space="preserve"> 12/70</t>
  </si>
  <si>
    <t>58/70</t>
  </si>
  <si>
    <t xml:space="preserve"> 5/50</t>
  </si>
  <si>
    <t>45/50</t>
  </si>
  <si>
    <t>PROBABILIDAD</t>
  </si>
  <si>
    <t>PORCENTAJE</t>
  </si>
  <si>
    <t>R1/</t>
  </si>
  <si>
    <t>El porcentaje de piexas defectuosas</t>
  </si>
  <si>
    <t>R2/</t>
  </si>
  <si>
    <t>probabilidades de piexas buenas</t>
  </si>
  <si>
    <t>R3/</t>
  </si>
  <si>
    <t>Bayes</t>
  </si>
  <si>
    <t>Ley condicional</t>
  </si>
  <si>
    <t>maquina con mas % de piezas defectuosas</t>
  </si>
  <si>
    <t>parte/todo</t>
  </si>
  <si>
    <t>si se toma una pieza buena al azar cual es la probabilidad que hubiera sido fabricada por la maq2</t>
  </si>
  <si>
    <t>piezas buenas de la maquina dos sobre todas las piezas buenas</t>
  </si>
  <si>
    <t>si se toma una pieza mala al azar cual es la probabilidad de haber sido fabricada con la maq3</t>
  </si>
  <si>
    <t>marca 1</t>
  </si>
  <si>
    <t>Marca 2</t>
  </si>
  <si>
    <t>Marca 3</t>
  </si>
  <si>
    <t>25/60</t>
  </si>
  <si>
    <t>35/60</t>
  </si>
  <si>
    <t xml:space="preserve"> 20/30</t>
  </si>
  <si>
    <t xml:space="preserve"> 10/30</t>
  </si>
  <si>
    <t xml:space="preserve"> 10/10</t>
  </si>
  <si>
    <t>0/10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</si>
</sst>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3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i/>
      <u/>
      <sz val="11"/>
      <color theme="1"/>
      <name val="Calibri"/>
      <family val="2"/>
      <scheme val="minor"/>
    </font>
    <font>
      <sz val="1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164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3" xfId="0" applyBorder="1"/>
    <xf numFmtId="17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173" fontId="0" fillId="0" borderId="0" xfId="0" applyNumberFormat="1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68401137357830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'Regresion lineal'!$C$2</c:f>
              <c:strCache>
                <c:ptCount val="1"/>
                <c:pt idx="0">
                  <c:v>produccion Yt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055664916885394"/>
                  <c:y val="-0.34402814231554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'Regresion lineal'!$B$3:$B$10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'Regresion lineal'!$C$3:$C$10</c:f>
              <c:numCache>
                <c:formatCode>General</c:formatCode>
                <c:ptCount val="8"/>
                <c:pt idx="0">
                  <c:v>140</c:v>
                </c:pt>
                <c:pt idx="1">
                  <c:v>158</c:v>
                </c:pt>
                <c:pt idx="2">
                  <c:v>189</c:v>
                </c:pt>
                <c:pt idx="3">
                  <c:v>150</c:v>
                </c:pt>
                <c:pt idx="4">
                  <c:v>166</c:v>
                </c:pt>
                <c:pt idx="5">
                  <c:v>168</c:v>
                </c:pt>
                <c:pt idx="6">
                  <c:v>155</c:v>
                </c:pt>
                <c:pt idx="7">
                  <c:v>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67-4806-B269-21B3210B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51199"/>
        <c:axId val="218754111"/>
      </c:scatterChart>
      <c:valAx>
        <c:axId val="21875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8754111"/>
        <c:crosses val="autoZero"/>
        <c:crossBetween val="midCat"/>
      </c:valAx>
      <c:valAx>
        <c:axId val="218754111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8751199"/>
        <c:crosses val="autoZero"/>
        <c:crossBetween val="midCat"/>
        <c:majorUnit val="20"/>
        <c:min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561975</xdr:colOff>
      <xdr:row>5</xdr:row>
      <xdr:rowOff>0</xdr:rowOff>
    </xdr:from>
    <xdr:to>
      <xdr:col>15</xdr:col>
      <xdr:colOff>704463</xdr:colOff>
      <xdr:row>9</xdr:row>
      <xdr:rowOff>164561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BC961C-D1EA-4769-9A5D-945D31FA9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0" y="952500"/>
          <a:ext cx="2428488" cy="92656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15</xdr:col>
      <xdr:colOff>676000</xdr:colOff>
      <xdr:row>16</xdr:row>
      <xdr:rowOff>104667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383BDE-1BE4-4486-AA23-7898049B6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8775" y="2286000"/>
          <a:ext cx="2200000" cy="86666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16</xdr:col>
      <xdr:colOff>317502</xdr:colOff>
      <xdr:row>21</xdr:row>
      <xdr:rowOff>76200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F04BF8F-9F7D-4A90-B92F-8EA316C09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48775" y="3429000"/>
          <a:ext cx="2603502" cy="647700"/>
        </a:xfrm>
        <a:prstGeom prst="rect">
          <a:avLst/>
        </a:prstGeom>
      </xdr:spPr>
    </xdr:pic>
    <xdr:clientData/>
  </xdr:twoCellAnchor>
  <xdr:twoCellAnchor>
    <xdr:from>
      <xdr:col>6</xdr:col>
      <xdr:colOff>509587</xdr:colOff>
      <xdr:row>0</xdr:row>
      <xdr:rowOff>142875</xdr:rowOff>
    </xdr:from>
    <xdr:to>
      <xdr:col>12</xdr:col>
      <xdr:colOff>509587</xdr:colOff>
      <xdr:row>15</xdr:row>
      <xdr:rowOff>28575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AE66AD6-C2D2-4012-9050-F3E8CEBD0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4</xdr:col>
      <xdr:colOff>656737</xdr:colOff>
      <xdr:row>29</xdr:row>
      <xdr:rowOff>152048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34A1C1-6973-44D4-B955-66BF6DBE5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0"/>
          <a:ext cx="3904762" cy="2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5</xdr:col>
      <xdr:colOff>418546</xdr:colOff>
      <xdr:row>40</xdr:row>
      <xdr:rowOff>171190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DDF957F-BD8A-4EC6-A5B3-9A113ADFA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0"/>
          <a:ext cx="4428571" cy="20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14</xdr:col>
      <xdr:colOff>37275</xdr:colOff>
      <xdr:row>33</xdr:row>
      <xdr:rowOff>171071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E4C4316-0E01-4E1A-9A3B-DB3F75C6E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72025" y="3429000"/>
          <a:ext cx="6600000" cy="30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638175</xdr:colOff>
      <xdr:row>4</xdr:row>
      <xdr:rowOff>0</xdr:rowOff>
    </xdr:from>
    <xdr:to>
      <xdr:col>10</xdr:col>
      <xdr:colOff>666750</xdr:colOff>
      <xdr:row>9</xdr:row>
      <xdr:rowOff>41629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1345282-1CB5-4506-ACF6-C545854F4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2175" y="762000"/>
          <a:ext cx="2314575" cy="994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655F-3F15-48E6-8E20-2612F516AF52}">
  <dimension ref="A1:O21"/>
  <sheetViews>
    <sheetView tabSelected="1" workbookViewId="0">
      <selection activeCell="C3" sqref="C3"/>
    </sheetView>
  </sheetViews>
  <sheetFormatPr baseColWidth="10" defaultRowHeight="15" x14ac:dyDescent="0.25"/>
  <cols>
    <col min="1" max="1" width="13.85546875" bestFit="1" customWidth="1"/>
    <col min="3" max="3" width="13" bestFit="1" customWidth="1"/>
  </cols>
  <sheetData>
    <row r="1" spans="1:15" x14ac:dyDescent="0.25">
      <c r="B1" t="s">
        <v>20</v>
      </c>
    </row>
    <row r="2" spans="1:15" x14ac:dyDescent="0.25">
      <c r="B2" t="s">
        <v>0</v>
      </c>
      <c r="C2" t="s">
        <v>1</v>
      </c>
      <c r="D2" t="s">
        <v>2</v>
      </c>
      <c r="E2" t="s">
        <v>3</v>
      </c>
    </row>
    <row r="3" spans="1:15" x14ac:dyDescent="0.25">
      <c r="B3" s="1">
        <v>1</v>
      </c>
      <c r="C3">
        <v>140</v>
      </c>
      <c r="D3">
        <f>B3*B3</f>
        <v>1</v>
      </c>
      <c r="E3">
        <f>B3*C3</f>
        <v>140</v>
      </c>
    </row>
    <row r="4" spans="1:15" x14ac:dyDescent="0.25">
      <c r="B4" s="1">
        <v>2</v>
      </c>
      <c r="C4">
        <v>158</v>
      </c>
      <c r="D4">
        <f t="shared" ref="D4:D10" si="0">B4*B4</f>
        <v>4</v>
      </c>
      <c r="E4">
        <f t="shared" ref="E4:E10" si="1">B4*C4</f>
        <v>316</v>
      </c>
      <c r="O4" t="s">
        <v>4</v>
      </c>
    </row>
    <row r="5" spans="1:15" x14ac:dyDescent="0.25">
      <c r="B5" s="1">
        <v>3</v>
      </c>
      <c r="C5">
        <v>189</v>
      </c>
      <c r="D5">
        <f t="shared" si="0"/>
        <v>9</v>
      </c>
      <c r="E5">
        <f t="shared" si="1"/>
        <v>567</v>
      </c>
      <c r="N5" t="s">
        <v>5</v>
      </c>
    </row>
    <row r="6" spans="1:15" x14ac:dyDescent="0.25">
      <c r="B6" s="1">
        <v>4</v>
      </c>
      <c r="C6">
        <v>150</v>
      </c>
      <c r="D6">
        <f t="shared" si="0"/>
        <v>16</v>
      </c>
      <c r="E6">
        <f t="shared" si="1"/>
        <v>600</v>
      </c>
    </row>
    <row r="7" spans="1:15" x14ac:dyDescent="0.25">
      <c r="B7" s="1">
        <v>5</v>
      </c>
      <c r="C7">
        <v>166</v>
      </c>
      <c r="D7">
        <f t="shared" si="0"/>
        <v>25</v>
      </c>
      <c r="E7">
        <f t="shared" si="1"/>
        <v>830</v>
      </c>
    </row>
    <row r="8" spans="1:15" x14ac:dyDescent="0.25">
      <c r="B8" s="1">
        <v>6</v>
      </c>
      <c r="C8">
        <v>168</v>
      </c>
      <c r="D8">
        <f t="shared" si="0"/>
        <v>36</v>
      </c>
      <c r="E8">
        <f t="shared" si="1"/>
        <v>1008</v>
      </c>
    </row>
    <row r="9" spans="1:15" x14ac:dyDescent="0.25">
      <c r="B9" s="1">
        <v>7</v>
      </c>
      <c r="C9">
        <v>155</v>
      </c>
      <c r="D9">
        <f t="shared" si="0"/>
        <v>49</v>
      </c>
      <c r="E9">
        <f t="shared" si="1"/>
        <v>1085</v>
      </c>
    </row>
    <row r="10" spans="1:15" x14ac:dyDescent="0.25">
      <c r="B10" s="1">
        <v>8</v>
      </c>
      <c r="C10">
        <v>183</v>
      </c>
      <c r="D10">
        <f t="shared" si="0"/>
        <v>64</v>
      </c>
      <c r="E10">
        <f t="shared" si="1"/>
        <v>1464</v>
      </c>
    </row>
    <row r="11" spans="1:15" x14ac:dyDescent="0.25">
      <c r="A11" t="s">
        <v>13</v>
      </c>
      <c r="B11" s="2">
        <f>SUM(B3:B10)</f>
        <v>36</v>
      </c>
      <c r="C11" s="2">
        <f t="shared" ref="C11:E11" si="2">SUM(C3:C10)</f>
        <v>1309</v>
      </c>
      <c r="D11" s="2">
        <f t="shared" si="2"/>
        <v>204</v>
      </c>
      <c r="E11" s="2">
        <f t="shared" si="2"/>
        <v>6010</v>
      </c>
      <c r="F11" t="s">
        <v>10</v>
      </c>
    </row>
    <row r="12" spans="1:15" x14ac:dyDescent="0.25">
      <c r="A12" t="s">
        <v>14</v>
      </c>
      <c r="B12">
        <f>AVERAGE(B3:B10)</f>
        <v>4.5</v>
      </c>
      <c r="C12">
        <f t="shared" ref="C12" si="3">AVERAGE(C3:C10)</f>
        <v>163.625</v>
      </c>
      <c r="F12" t="s">
        <v>11</v>
      </c>
      <c r="N12" t="s">
        <v>6</v>
      </c>
    </row>
    <row r="14" spans="1:15" x14ac:dyDescent="0.25">
      <c r="B14" t="s">
        <v>12</v>
      </c>
      <c r="C14">
        <f>(E11-B11*C11/8)/(D11-B11*B11/8)</f>
        <v>2.8452380952380953</v>
      </c>
    </row>
    <row r="15" spans="1:15" x14ac:dyDescent="0.25">
      <c r="B15" t="s">
        <v>8</v>
      </c>
      <c r="C15" s="3">
        <f>C12-C14*B12</f>
        <v>150.82142857142858</v>
      </c>
    </row>
    <row r="16" spans="1:15" x14ac:dyDescent="0.25">
      <c r="B16" t="s">
        <v>9</v>
      </c>
      <c r="C16" t="s">
        <v>15</v>
      </c>
    </row>
    <row r="18" spans="1:14" x14ac:dyDescent="0.25">
      <c r="A18" t="s">
        <v>16</v>
      </c>
      <c r="G18" t="s">
        <v>19</v>
      </c>
      <c r="N18" t="s">
        <v>7</v>
      </c>
    </row>
    <row r="20" spans="1:14" x14ac:dyDescent="0.25">
      <c r="A20" t="s">
        <v>17</v>
      </c>
      <c r="B20" s="3">
        <f>C15+C14*10</f>
        <v>179.27380952380955</v>
      </c>
    </row>
    <row r="21" spans="1:14" x14ac:dyDescent="0.25">
      <c r="A21" t="s">
        <v>18</v>
      </c>
      <c r="B21" s="3">
        <f>C15+C14*12</f>
        <v>184.96428571428572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26D89-ECF0-4E25-AFA7-02E86988999B}">
  <dimension ref="A1:M14"/>
  <sheetViews>
    <sheetView topLeftCell="A7" workbookViewId="0">
      <selection activeCell="J11" sqref="J11"/>
    </sheetView>
  </sheetViews>
  <sheetFormatPr baseColWidth="10" defaultRowHeight="15" x14ac:dyDescent="0.25"/>
  <cols>
    <col min="1" max="1" width="11.85546875" bestFit="1" customWidth="1"/>
    <col min="2" max="2" width="14" bestFit="1" customWidth="1"/>
    <col min="6" max="7" width="11.42578125" style="6"/>
    <col min="8" max="8" width="18.42578125" bestFit="1" customWidth="1"/>
  </cols>
  <sheetData>
    <row r="1" spans="1:13" x14ac:dyDescent="0.25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5"/>
      <c r="G1" s="5"/>
    </row>
    <row r="2" spans="1:13" x14ac:dyDescent="0.25">
      <c r="A2" s="4">
        <v>3</v>
      </c>
      <c r="B2" s="4">
        <v>50</v>
      </c>
      <c r="C2" s="4">
        <f>A2*A2</f>
        <v>9</v>
      </c>
      <c r="D2" s="4">
        <f>B2*B2</f>
        <v>2500</v>
      </c>
      <c r="E2" s="4">
        <f>A2*B2</f>
        <v>150</v>
      </c>
      <c r="F2" s="5"/>
      <c r="G2" s="5"/>
      <c r="H2" s="10" t="s">
        <v>28</v>
      </c>
    </row>
    <row r="3" spans="1:13" x14ac:dyDescent="0.25">
      <c r="A3" s="4">
        <v>5</v>
      </c>
      <c r="B3" s="4">
        <v>34</v>
      </c>
      <c r="C3" s="4">
        <f t="shared" ref="C3:C9" si="0">A3*A3</f>
        <v>25</v>
      </c>
      <c r="D3" s="4">
        <f t="shared" ref="D3:D9" si="1">B3*B3</f>
        <v>1156</v>
      </c>
      <c r="E3" s="4">
        <f t="shared" ref="E3:E9" si="2">A3*B3</f>
        <v>170</v>
      </c>
      <c r="F3" s="5"/>
      <c r="G3" s="5"/>
      <c r="K3" s="10" t="s">
        <v>33</v>
      </c>
      <c r="L3">
        <f>(E10/8)-A11*B11</f>
        <v>10.5</v>
      </c>
    </row>
    <row r="4" spans="1:13" x14ac:dyDescent="0.25">
      <c r="A4" s="4">
        <v>2</v>
      </c>
      <c r="B4" s="4">
        <v>19</v>
      </c>
      <c r="C4" s="4">
        <f t="shared" si="0"/>
        <v>4</v>
      </c>
      <c r="D4" s="4">
        <f t="shared" si="1"/>
        <v>361</v>
      </c>
      <c r="E4" s="4">
        <f t="shared" si="2"/>
        <v>38</v>
      </c>
      <c r="F4" s="5"/>
      <c r="G4" s="5"/>
      <c r="H4" s="10" t="s">
        <v>12</v>
      </c>
      <c r="I4">
        <f>(E10-A10*B10/8)/(C10-A10*A10/8)</f>
        <v>3</v>
      </c>
    </row>
    <row r="5" spans="1:13" x14ac:dyDescent="0.25">
      <c r="A5" s="4">
        <v>7</v>
      </c>
      <c r="B5" s="4">
        <v>34</v>
      </c>
      <c r="C5" s="4">
        <f t="shared" si="0"/>
        <v>49</v>
      </c>
      <c r="D5" s="4">
        <f t="shared" si="1"/>
        <v>1156</v>
      </c>
      <c r="E5" s="4">
        <f t="shared" si="2"/>
        <v>238</v>
      </c>
      <c r="F5" s="5"/>
      <c r="G5" s="5"/>
      <c r="H5" s="10" t="s">
        <v>8</v>
      </c>
      <c r="I5">
        <f>B11-I4*A11</f>
        <v>28</v>
      </c>
      <c r="K5" s="10" t="s">
        <v>34</v>
      </c>
    </row>
    <row r="6" spans="1:13" x14ac:dyDescent="0.25">
      <c r="A6" s="4">
        <v>4</v>
      </c>
      <c r="B6" s="4">
        <v>42</v>
      </c>
      <c r="C6" s="4">
        <f t="shared" si="0"/>
        <v>16</v>
      </c>
      <c r="D6" s="4">
        <f t="shared" si="1"/>
        <v>1764</v>
      </c>
      <c r="E6" s="4">
        <f t="shared" si="2"/>
        <v>168</v>
      </c>
      <c r="F6" s="5"/>
      <c r="G6" s="5"/>
      <c r="H6" s="10" t="s">
        <v>29</v>
      </c>
      <c r="I6" t="s">
        <v>30</v>
      </c>
      <c r="K6">
        <f>SQRT(C10/8-A11*A11)</f>
        <v>1.8708286933869707</v>
      </c>
    </row>
    <row r="7" spans="1:13" x14ac:dyDescent="0.25">
      <c r="A7" s="4">
        <v>6</v>
      </c>
      <c r="B7" s="4">
        <v>80</v>
      </c>
      <c r="C7" s="4">
        <f t="shared" si="0"/>
        <v>36</v>
      </c>
      <c r="D7" s="4">
        <f t="shared" si="1"/>
        <v>6400</v>
      </c>
      <c r="E7" s="4">
        <f t="shared" si="2"/>
        <v>480</v>
      </c>
      <c r="F7" s="5"/>
      <c r="G7" s="5"/>
    </row>
    <row r="8" spans="1:13" x14ac:dyDescent="0.25">
      <c r="A8" s="4">
        <v>8</v>
      </c>
      <c r="B8" s="4">
        <v>45</v>
      </c>
      <c r="C8" s="4">
        <f t="shared" si="0"/>
        <v>64</v>
      </c>
      <c r="D8" s="4">
        <f t="shared" si="1"/>
        <v>2025</v>
      </c>
      <c r="E8" s="4">
        <f t="shared" si="2"/>
        <v>360</v>
      </c>
      <c r="F8" s="5"/>
      <c r="G8" s="5"/>
      <c r="K8" s="10" t="s">
        <v>35</v>
      </c>
    </row>
    <row r="9" spans="1:13" x14ac:dyDescent="0.25">
      <c r="A9" s="4">
        <v>5</v>
      </c>
      <c r="B9" s="4">
        <v>40</v>
      </c>
      <c r="C9" s="4">
        <f t="shared" si="0"/>
        <v>25</v>
      </c>
      <c r="D9" s="4">
        <f t="shared" si="1"/>
        <v>1600</v>
      </c>
      <c r="E9" s="4">
        <f t="shared" si="2"/>
        <v>200</v>
      </c>
      <c r="F9" s="5"/>
      <c r="G9" s="5"/>
      <c r="H9" s="10" t="s">
        <v>31</v>
      </c>
      <c r="K9">
        <f>SQRT(D10/8-B11*B11)</f>
        <v>16.469669092000604</v>
      </c>
    </row>
    <row r="10" spans="1:13" x14ac:dyDescent="0.25">
      <c r="A10" s="8">
        <f>SUM(A2:A9)</f>
        <v>40</v>
      </c>
      <c r="B10" s="8">
        <f t="shared" ref="B10:E10" si="3">SUM(B2:B9)</f>
        <v>344</v>
      </c>
      <c r="C10" s="8">
        <f t="shared" si="3"/>
        <v>228</v>
      </c>
      <c r="D10" s="8">
        <f t="shared" si="3"/>
        <v>16962</v>
      </c>
      <c r="E10" s="8">
        <f t="shared" si="3"/>
        <v>1804</v>
      </c>
      <c r="F10" s="6" t="s">
        <v>26</v>
      </c>
    </row>
    <row r="11" spans="1:13" x14ac:dyDescent="0.25">
      <c r="A11" s="9">
        <f>AVERAGE(A2:A9)</f>
        <v>5</v>
      </c>
      <c r="B11" s="9">
        <f>AVERAGE(B2:B9)</f>
        <v>43</v>
      </c>
      <c r="C11" s="7"/>
      <c r="D11" s="7"/>
      <c r="E11" s="7"/>
      <c r="F11" s="6" t="s">
        <v>27</v>
      </c>
      <c r="H11" s="10" t="s">
        <v>12</v>
      </c>
      <c r="I11">
        <f>(E10-B10*A10/8)/(D10-B10*B10/8)</f>
        <v>3.870967741935484E-2</v>
      </c>
      <c r="K11" s="10" t="s">
        <v>36</v>
      </c>
      <c r="L11">
        <f>L3/(K6*K9)</f>
        <v>0.3407771005482389</v>
      </c>
    </row>
    <row r="12" spans="1:13" x14ac:dyDescent="0.25">
      <c r="H12" s="10" t="s">
        <v>8</v>
      </c>
      <c r="I12">
        <f>A11-I11*B11</f>
        <v>3.3354838709677419</v>
      </c>
    </row>
    <row r="13" spans="1:13" x14ac:dyDescent="0.25">
      <c r="H13" s="10" t="s">
        <v>29</v>
      </c>
      <c r="I13" t="s">
        <v>32</v>
      </c>
      <c r="L13" s="10" t="s">
        <v>37</v>
      </c>
      <c r="M13">
        <f>I4*I11</f>
        <v>0.11612903225806452</v>
      </c>
    </row>
    <row r="14" spans="1:13" x14ac:dyDescent="0.25">
      <c r="L14" s="10" t="s">
        <v>38</v>
      </c>
      <c r="M14">
        <f>SQRT(M13)</f>
        <v>0.3407771005482389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37F54-F4FF-411F-B9A8-5EA67FAA2F6A}">
  <dimension ref="B2:L7"/>
  <sheetViews>
    <sheetView workbookViewId="0">
      <selection activeCell="I12" sqref="I12"/>
    </sheetView>
  </sheetViews>
  <sheetFormatPr baseColWidth="10" defaultRowHeight="15" x14ac:dyDescent="0.25"/>
  <sheetData>
    <row r="2" spans="2:12" x14ac:dyDescent="0.25">
      <c r="B2" t="s">
        <v>41</v>
      </c>
    </row>
    <row r="4" spans="2:12" x14ac:dyDescent="0.25">
      <c r="B4" t="s">
        <v>39</v>
      </c>
      <c r="C4">
        <v>6</v>
      </c>
    </row>
    <row r="5" spans="2:12" x14ac:dyDescent="0.25">
      <c r="B5" t="s">
        <v>42</v>
      </c>
      <c r="C5">
        <v>10</v>
      </c>
    </row>
    <row r="6" spans="2:12" x14ac:dyDescent="0.25">
      <c r="B6" t="s">
        <v>40</v>
      </c>
      <c r="L6" t="s">
        <v>43</v>
      </c>
    </row>
    <row r="7" spans="2:12" x14ac:dyDescent="0.25">
      <c r="L7" t="s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27A5-2860-493C-8317-2EA2918CC416}">
  <dimension ref="A1:H29"/>
  <sheetViews>
    <sheetView topLeftCell="A2" workbookViewId="0">
      <selection activeCell="F25" sqref="F25"/>
    </sheetView>
  </sheetViews>
  <sheetFormatPr baseColWidth="10" defaultRowHeight="15" x14ac:dyDescent="0.25"/>
  <cols>
    <col min="5" max="5" width="14.140625" bestFit="1" customWidth="1"/>
  </cols>
  <sheetData>
    <row r="1" spans="1:6" x14ac:dyDescent="0.25">
      <c r="E1" t="s">
        <v>56</v>
      </c>
      <c r="F1" t="s">
        <v>57</v>
      </c>
    </row>
    <row r="2" spans="1:6" x14ac:dyDescent="0.25">
      <c r="B2" s="11" t="s">
        <v>45</v>
      </c>
      <c r="C2" s="12">
        <v>15</v>
      </c>
      <c r="D2" s="7" t="s">
        <v>50</v>
      </c>
      <c r="E2" s="12">
        <f>C2/200</f>
        <v>7.4999999999999997E-2</v>
      </c>
      <c r="F2" s="12">
        <f>E2*100</f>
        <v>7.5</v>
      </c>
    </row>
    <row r="3" spans="1:6" x14ac:dyDescent="0.25">
      <c r="A3" s="12" t="s">
        <v>46</v>
      </c>
      <c r="B3" s="13">
        <v>80</v>
      </c>
      <c r="C3" s="14"/>
      <c r="D3" s="7"/>
    </row>
    <row r="4" spans="1:6" x14ac:dyDescent="0.25">
      <c r="B4" s="11"/>
      <c r="C4" s="14"/>
      <c r="D4" s="7"/>
    </row>
    <row r="5" spans="1:6" x14ac:dyDescent="0.25">
      <c r="B5" s="11" t="s">
        <v>47</v>
      </c>
      <c r="C5" s="12">
        <v>65</v>
      </c>
      <c r="D5" s="7" t="s">
        <v>51</v>
      </c>
      <c r="E5" s="12">
        <f>C5/200</f>
        <v>0.32500000000000001</v>
      </c>
      <c r="F5" s="12">
        <f t="shared" ref="F5:F15" si="0">E5*100</f>
        <v>32.5</v>
      </c>
    </row>
    <row r="6" spans="1:6" x14ac:dyDescent="0.25">
      <c r="B6" s="11"/>
      <c r="D6" s="7"/>
    </row>
    <row r="7" spans="1:6" x14ac:dyDescent="0.25">
      <c r="B7" s="11" t="s">
        <v>45</v>
      </c>
      <c r="C7" s="12">
        <v>12</v>
      </c>
      <c r="D7" s="15" t="s">
        <v>52</v>
      </c>
      <c r="E7" s="12">
        <f>C7/200</f>
        <v>0.06</v>
      </c>
      <c r="F7" s="12">
        <f t="shared" si="0"/>
        <v>6</v>
      </c>
    </row>
    <row r="8" spans="1:6" x14ac:dyDescent="0.25">
      <c r="A8" s="12" t="s">
        <v>48</v>
      </c>
      <c r="B8" s="13">
        <v>70</v>
      </c>
      <c r="C8" s="14"/>
      <c r="D8" s="7"/>
    </row>
    <row r="9" spans="1:6" x14ac:dyDescent="0.25">
      <c r="B9" s="11"/>
      <c r="C9" s="14"/>
      <c r="D9" s="7"/>
    </row>
    <row r="10" spans="1:6" x14ac:dyDescent="0.25">
      <c r="B10" s="11" t="s">
        <v>47</v>
      </c>
      <c r="C10" s="12">
        <v>58</v>
      </c>
      <c r="D10" s="7" t="s">
        <v>53</v>
      </c>
      <c r="E10" s="12">
        <f t="shared" ref="E5:E15" si="1">C10/200</f>
        <v>0.28999999999999998</v>
      </c>
      <c r="F10" s="12">
        <f t="shared" si="0"/>
        <v>28.999999999999996</v>
      </c>
    </row>
    <row r="11" spans="1:6" x14ac:dyDescent="0.25">
      <c r="B11" s="11"/>
      <c r="D11" s="7"/>
    </row>
    <row r="12" spans="1:6" x14ac:dyDescent="0.25">
      <c r="B12" s="11" t="s">
        <v>45</v>
      </c>
      <c r="C12" s="12">
        <v>5</v>
      </c>
      <c r="D12" s="15" t="s">
        <v>54</v>
      </c>
      <c r="E12" s="12">
        <f t="shared" si="1"/>
        <v>2.5000000000000001E-2</v>
      </c>
      <c r="F12" s="12">
        <f t="shared" si="0"/>
        <v>2.5</v>
      </c>
    </row>
    <row r="13" spans="1:6" x14ac:dyDescent="0.25">
      <c r="A13" s="12" t="s">
        <v>49</v>
      </c>
      <c r="B13" s="13">
        <v>50</v>
      </c>
      <c r="C13" s="14"/>
      <c r="D13" s="7"/>
    </row>
    <row r="14" spans="1:6" x14ac:dyDescent="0.25">
      <c r="B14" s="11"/>
      <c r="C14" s="14"/>
      <c r="D14" s="7"/>
    </row>
    <row r="15" spans="1:6" x14ac:dyDescent="0.25">
      <c r="B15" s="11" t="s">
        <v>47</v>
      </c>
      <c r="C15" s="12">
        <v>45</v>
      </c>
      <c r="D15" s="7" t="s">
        <v>55</v>
      </c>
      <c r="E15" s="12">
        <f>C15/200</f>
        <v>0.22500000000000001</v>
      </c>
      <c r="F15" s="12">
        <f t="shared" si="0"/>
        <v>22.5</v>
      </c>
    </row>
    <row r="16" spans="1:6" x14ac:dyDescent="0.25">
      <c r="E16" s="2">
        <f>SUM(E2:E15)</f>
        <v>1</v>
      </c>
    </row>
    <row r="17" spans="1:8" x14ac:dyDescent="0.25">
      <c r="E17" s="2"/>
    </row>
    <row r="18" spans="1:8" ht="16.5" x14ac:dyDescent="0.25">
      <c r="B18" s="10" t="s">
        <v>64</v>
      </c>
      <c r="E18" s="2"/>
      <c r="G18" s="16"/>
    </row>
    <row r="19" spans="1:8" ht="16.5" x14ac:dyDescent="0.25">
      <c r="A19" t="s">
        <v>58</v>
      </c>
      <c r="B19" t="s">
        <v>59</v>
      </c>
      <c r="F19" s="17" t="s">
        <v>63</v>
      </c>
      <c r="G19" s="16" t="s">
        <v>67</v>
      </c>
    </row>
    <row r="20" spans="1:8" ht="16.5" x14ac:dyDescent="0.25">
      <c r="F20" t="s">
        <v>66</v>
      </c>
      <c r="G20" s="16">
        <f>E10/(E5+E10+E15)</f>
        <v>0.34523809523809523</v>
      </c>
      <c r="H20" t="s">
        <v>68</v>
      </c>
    </row>
    <row r="21" spans="1:8" x14ac:dyDescent="0.25">
      <c r="B21">
        <f>F2+F7+F12</f>
        <v>16</v>
      </c>
    </row>
    <row r="22" spans="1:8" ht="16.5" x14ac:dyDescent="0.3">
      <c r="F22" s="18"/>
    </row>
    <row r="23" spans="1:8" x14ac:dyDescent="0.25">
      <c r="A23" t="s">
        <v>60</v>
      </c>
      <c r="B23" t="s">
        <v>61</v>
      </c>
      <c r="F23" t="s">
        <v>69</v>
      </c>
    </row>
    <row r="24" spans="1:8" x14ac:dyDescent="0.25">
      <c r="F24">
        <f>E12/(E2+E7+E12)</f>
        <v>0.15625</v>
      </c>
    </row>
    <row r="25" spans="1:8" x14ac:dyDescent="0.25">
      <c r="B25">
        <f>E5+E10+E15</f>
        <v>0.84</v>
      </c>
    </row>
    <row r="27" spans="1:8" x14ac:dyDescent="0.25">
      <c r="A27" t="s">
        <v>62</v>
      </c>
      <c r="B27" t="s">
        <v>65</v>
      </c>
    </row>
    <row r="29" spans="1:8" x14ac:dyDescent="0.25">
      <c r="B29">
        <f>MAX(F2,F7,F12)</f>
        <v>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B6B3-5479-458A-9B15-A2EC4DCED6D4}">
  <dimension ref="A1:F24"/>
  <sheetViews>
    <sheetView topLeftCell="A2" workbookViewId="0">
      <selection activeCell="F24" sqref="F24"/>
    </sheetView>
  </sheetViews>
  <sheetFormatPr baseColWidth="10" defaultRowHeight="15" x14ac:dyDescent="0.25"/>
  <cols>
    <col min="6" max="6" width="18.85546875" bestFit="1" customWidth="1"/>
  </cols>
  <sheetData>
    <row r="1" spans="1:6" x14ac:dyDescent="0.25">
      <c r="E1" t="s">
        <v>56</v>
      </c>
      <c r="F1" t="s">
        <v>57</v>
      </c>
    </row>
    <row r="2" spans="1:6" x14ac:dyDescent="0.25">
      <c r="B2" s="11" t="s">
        <v>45</v>
      </c>
      <c r="C2" s="12">
        <v>25</v>
      </c>
      <c r="D2" s="7" t="s">
        <v>73</v>
      </c>
      <c r="E2" s="12">
        <f>C2/100</f>
        <v>0.25</v>
      </c>
      <c r="F2" s="12">
        <f>E2*100</f>
        <v>25</v>
      </c>
    </row>
    <row r="3" spans="1:6" x14ac:dyDescent="0.25">
      <c r="A3" s="12" t="s">
        <v>70</v>
      </c>
      <c r="B3" s="13">
        <v>60</v>
      </c>
      <c r="C3" s="14"/>
      <c r="D3" s="7"/>
    </row>
    <row r="4" spans="1:6" x14ac:dyDescent="0.25">
      <c r="B4" s="11"/>
      <c r="C4" s="14"/>
      <c r="D4" s="7"/>
    </row>
    <row r="5" spans="1:6" x14ac:dyDescent="0.25">
      <c r="B5" s="11" t="s">
        <v>47</v>
      </c>
      <c r="C5" s="12">
        <v>35</v>
      </c>
      <c r="D5" s="7" t="s">
        <v>74</v>
      </c>
      <c r="E5" s="12">
        <f>C5/100</f>
        <v>0.35</v>
      </c>
      <c r="F5" s="12">
        <f t="shared" ref="F5:F15" si="0">E5*100</f>
        <v>35</v>
      </c>
    </row>
    <row r="6" spans="1:6" x14ac:dyDescent="0.25">
      <c r="B6" s="11"/>
      <c r="D6" s="7"/>
    </row>
    <row r="7" spans="1:6" x14ac:dyDescent="0.25">
      <c r="B7" s="11" t="s">
        <v>45</v>
      </c>
      <c r="C7" s="12">
        <v>20</v>
      </c>
      <c r="D7" s="15" t="s">
        <v>75</v>
      </c>
      <c r="E7" s="12">
        <f>C7/100</f>
        <v>0.2</v>
      </c>
      <c r="F7" s="12">
        <f t="shared" si="0"/>
        <v>20</v>
      </c>
    </row>
    <row r="8" spans="1:6" x14ac:dyDescent="0.25">
      <c r="A8" s="12" t="s">
        <v>71</v>
      </c>
      <c r="B8" s="13">
        <v>30</v>
      </c>
      <c r="C8" s="14"/>
      <c r="D8" s="7"/>
    </row>
    <row r="9" spans="1:6" x14ac:dyDescent="0.25">
      <c r="B9" s="11"/>
      <c r="C9" s="14"/>
      <c r="D9" s="7"/>
    </row>
    <row r="10" spans="1:6" x14ac:dyDescent="0.25">
      <c r="B10" s="11" t="s">
        <v>47</v>
      </c>
      <c r="C10" s="12">
        <v>10</v>
      </c>
      <c r="D10" s="15" t="s">
        <v>76</v>
      </c>
      <c r="E10" s="12">
        <f>C10/100</f>
        <v>0.1</v>
      </c>
      <c r="F10" s="12">
        <f t="shared" si="0"/>
        <v>10</v>
      </c>
    </row>
    <row r="11" spans="1:6" x14ac:dyDescent="0.25">
      <c r="B11" s="11"/>
      <c r="D11" s="7"/>
    </row>
    <row r="12" spans="1:6" x14ac:dyDescent="0.25">
      <c r="B12" s="11" t="s">
        <v>45</v>
      </c>
      <c r="C12" s="12">
        <v>10</v>
      </c>
      <c r="D12" s="15" t="s">
        <v>77</v>
      </c>
      <c r="E12" s="12">
        <f>C12/100</f>
        <v>0.1</v>
      </c>
      <c r="F12" s="12">
        <f t="shared" si="0"/>
        <v>10</v>
      </c>
    </row>
    <row r="13" spans="1:6" x14ac:dyDescent="0.25">
      <c r="A13" s="12" t="s">
        <v>72</v>
      </c>
      <c r="B13" s="13">
        <v>10</v>
      </c>
      <c r="C13" s="14"/>
      <c r="D13" s="7"/>
    </row>
    <row r="14" spans="1:6" x14ac:dyDescent="0.25">
      <c r="B14" s="11"/>
      <c r="C14" s="14"/>
      <c r="D14" s="7"/>
    </row>
    <row r="15" spans="1:6" x14ac:dyDescent="0.25">
      <c r="B15" s="11" t="s">
        <v>47</v>
      </c>
      <c r="C15" s="12">
        <v>0</v>
      </c>
      <c r="D15" s="7" t="s">
        <v>78</v>
      </c>
      <c r="E15" s="12">
        <f>C15/100</f>
        <v>0</v>
      </c>
      <c r="F15" s="12">
        <f t="shared" si="0"/>
        <v>0</v>
      </c>
    </row>
    <row r="16" spans="1:6" x14ac:dyDescent="0.25">
      <c r="E16" s="2">
        <f>SUM(E2:E15)</f>
        <v>1</v>
      </c>
    </row>
    <row r="24" spans="6:6" x14ac:dyDescent="0.25">
      <c r="F24" s="19">
        <f>E12/(E2+E7+E12)</f>
        <v>0.18181818181818182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Regresion lineal</vt:lpstr>
      <vt:lpstr>Correlacion</vt:lpstr>
      <vt:lpstr>Posibilidades</vt:lpstr>
      <vt:lpstr>Problema de bayes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Emilse Castro Herrera</cp:lastModifiedBy>
  <dcterms:created xsi:type="dcterms:W3CDTF">2021-09-22T01:06:00Z</dcterms:created>
  <dcterms:modified xsi:type="dcterms:W3CDTF">2021-10-08T01:20:46Z</dcterms:modified>
</cp:coreProperties>
</file>