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amire\Downloads\"/>
    </mc:Choice>
  </mc:AlternateContent>
  <xr:revisionPtr revIDLastSave="0" documentId="13_ncr:1_{1ED9DE62-E5F2-4C4E-BD69-8F5CEAFAB758}" xr6:coauthVersionLast="47" xr6:coauthVersionMax="47" xr10:uidLastSave="{00000000-0000-0000-0000-000000000000}"/>
  <bookViews>
    <workbookView xWindow="-120" yWindow="-120" windowWidth="20730" windowHeight="11160" xr2:uid="{7D09C118-4E3C-4C4B-94FC-C6336160698A}"/>
  </bookViews>
  <sheets>
    <sheet name="Diagrama dispersion" sheetId="1" r:id="rId1"/>
    <sheet name="Correlacion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1" i="6" l="1"/>
  <c r="I12" i="6"/>
  <c r="I11" i="6"/>
  <c r="K9" i="6"/>
  <c r="K6" i="6"/>
  <c r="L3" i="6"/>
  <c r="I5" i="6"/>
  <c r="I4" i="6"/>
  <c r="B17" i="6"/>
  <c r="A17" i="6"/>
  <c r="E16" i="6"/>
  <c r="D16" i="6"/>
  <c r="C16" i="6"/>
  <c r="B16" i="6"/>
  <c r="A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D9" i="6"/>
  <c r="D10" i="6"/>
  <c r="D11" i="6"/>
  <c r="D12" i="6"/>
  <c r="D13" i="6"/>
  <c r="D14" i="6"/>
  <c r="D15" i="6"/>
  <c r="C9" i="6"/>
  <c r="C10" i="6"/>
  <c r="C11" i="6"/>
  <c r="C12" i="6"/>
  <c r="C13" i="6"/>
  <c r="C14" i="6"/>
  <c r="C15" i="6"/>
  <c r="C8" i="6"/>
  <c r="C7" i="6"/>
  <c r="C6" i="6"/>
  <c r="C5" i="6"/>
  <c r="C4" i="6"/>
  <c r="C3" i="6"/>
  <c r="C2" i="6"/>
  <c r="D8" i="6"/>
  <c r="D7" i="6"/>
  <c r="D6" i="6"/>
  <c r="D5" i="6"/>
  <c r="D4" i="6"/>
  <c r="D3" i="6"/>
  <c r="D2" i="6"/>
  <c r="C21" i="1" l="1"/>
  <c r="C20" i="1"/>
  <c r="E17" i="1"/>
  <c r="D17" i="1"/>
  <c r="C17" i="1"/>
  <c r="B17" i="1"/>
  <c r="E16" i="1"/>
  <c r="E15" i="1"/>
  <c r="E14" i="1"/>
  <c r="E13" i="1"/>
  <c r="E12" i="1"/>
  <c r="E11" i="1"/>
  <c r="E10" i="1"/>
  <c r="E9" i="1"/>
  <c r="E8" i="1"/>
  <c r="E7" i="1"/>
  <c r="E6" i="1"/>
  <c r="C18" i="1"/>
  <c r="B18" i="1"/>
  <c r="E5" i="1"/>
  <c r="E4" i="1"/>
  <c r="E3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<sst xmlns="http://schemas.openxmlformats.org/spreadsheetml/2006/main" count="32" uniqueCount="25">
  <si>
    <t>t*t</t>
  </si>
  <si>
    <t>t*Yt</t>
  </si>
  <si>
    <t>CORTE</t>
  </si>
  <si>
    <t>ECUACION</t>
  </si>
  <si>
    <t>PENDIENTE</t>
  </si>
  <si>
    <t>SUMA</t>
  </si>
  <si>
    <t>PROMEDIO</t>
  </si>
  <si>
    <t>PROBLEMA DE REGRESION LINEAL Y LINEA DE TENDENCIA.</t>
  </si>
  <si>
    <t>X*X</t>
  </si>
  <si>
    <t>Y*Y</t>
  </si>
  <si>
    <t>X*Y</t>
  </si>
  <si>
    <t>Totales</t>
  </si>
  <si>
    <t>Promedios</t>
  </si>
  <si>
    <t>Regresion de X en Y</t>
  </si>
  <si>
    <t>ECUACIONES</t>
  </si>
  <si>
    <t>REGRESION DE Y EN X</t>
  </si>
  <si>
    <t>Covariana</t>
  </si>
  <si>
    <t>Desviacion estandar de la X</t>
  </si>
  <si>
    <t xml:space="preserve">DESVIACION ESTANDAR DE Y </t>
  </si>
  <si>
    <t>Area (mt2)</t>
  </si>
  <si>
    <t>Ventas Anuales (Millones de pesos</t>
  </si>
  <si>
    <t xml:space="preserve"> -68,6+3,9638*x</t>
  </si>
  <si>
    <t>Y= -68,6 + 3,9638* X</t>
  </si>
  <si>
    <t>X= 28,5 + 0,2324*Y</t>
  </si>
  <si>
    <t>Coeficiente de correlacion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</si>
</sst>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164" fontId="0" fillId="0" borderId="0" xfId="0" applyNumberFormat="1"/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165" fontId="0" fillId="0" borderId="0" xfId="0" applyNumberFormat="1"/>
    <xf numFmtId="0" fontId="0" fillId="0" borderId="0" xfId="0" applyAlignment="1">
      <alignment horizontal="center" vertical="top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9684011373578304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'Diagrama dispersion'!$C$2</c:f>
              <c:strCache>
                <c:ptCount val="1"/>
                <c:pt idx="0">
                  <c:v>Ventas Anuales (Millones de pesos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5055664916885394"/>
                  <c:y val="-0.344028142315543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'Diagrama dispersion'!$B$3:$B$16</c:f>
              <c:numCache>
                <c:formatCode>General</c:formatCode>
                <c:ptCount val="14"/>
                <c:pt idx="0">
                  <c:v>226</c:v>
                </c:pt>
                <c:pt idx="1">
                  <c:v>176</c:v>
                </c:pt>
                <c:pt idx="2">
                  <c:v>191</c:v>
                </c:pt>
                <c:pt idx="3">
                  <c:v>207</c:v>
                </c:pt>
                <c:pt idx="4">
                  <c:v>200</c:v>
                </c:pt>
                <c:pt idx="5">
                  <c:v>260</c:v>
                </c:pt>
                <c:pt idx="6">
                  <c:v>135</c:v>
                </c:pt>
                <c:pt idx="7">
                  <c:v>215</c:v>
                </c:pt>
                <c:pt idx="8">
                  <c:v>49</c:v>
                </c:pt>
                <c:pt idx="9">
                  <c:v>70</c:v>
                </c:pt>
                <c:pt idx="10">
                  <c:v>124</c:v>
                </c:pt>
                <c:pt idx="11">
                  <c:v>282</c:v>
                </c:pt>
                <c:pt idx="12">
                  <c:v>80</c:v>
                </c:pt>
                <c:pt idx="13">
                  <c:v>25</c:v>
                </c:pt>
              </c:numCache>
            </c:numRef>
          </c:xVal>
          <c:yVal>
            <c:numRef>
              <c:f>'Diagrama dispersion'!$C$3:$C$16</c:f>
              <c:numCache>
                <c:formatCode>General</c:formatCode>
                <c:ptCount val="14"/>
                <c:pt idx="0">
                  <c:v>758</c:v>
                </c:pt>
                <c:pt idx="1">
                  <c:v>625</c:v>
                </c:pt>
                <c:pt idx="2">
                  <c:v>478</c:v>
                </c:pt>
                <c:pt idx="3">
                  <c:v>789</c:v>
                </c:pt>
                <c:pt idx="4">
                  <c:v>645</c:v>
                </c:pt>
                <c:pt idx="5">
                  <c:v>1035</c:v>
                </c:pt>
                <c:pt idx="6">
                  <c:v>648</c:v>
                </c:pt>
                <c:pt idx="7">
                  <c:v>815</c:v>
                </c:pt>
                <c:pt idx="8">
                  <c:v>135</c:v>
                </c:pt>
                <c:pt idx="9">
                  <c:v>225</c:v>
                </c:pt>
                <c:pt idx="10">
                  <c:v>421</c:v>
                </c:pt>
                <c:pt idx="11">
                  <c:v>1120</c:v>
                </c:pt>
                <c:pt idx="12">
                  <c:v>150</c:v>
                </c:pt>
                <c:pt idx="13">
                  <c:v>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667-4806-B269-21B3210B71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751199"/>
        <c:axId val="218754111"/>
      </c:scatterChart>
      <c:valAx>
        <c:axId val="218751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8754111"/>
        <c:crosses val="autoZero"/>
        <c:crossBetween val="midCat"/>
      </c:valAx>
      <c:valAx>
        <c:axId val="218754111"/>
        <c:scaling>
          <c:orientation val="minMax"/>
          <c:min val="1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8751199"/>
        <c:crosses val="autoZero"/>
        <c:crossBetween val="midCat"/>
        <c:majorUnit val="20"/>
        <c:minorUnit val="4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0</xdr:row>
      <xdr:rowOff>171450</xdr:rowOff>
    </xdr:from>
    <xdr:to>
      <xdr:col>12</xdr:col>
      <xdr:colOff>638174</xdr:colOff>
      <xdr:row>21</xdr:row>
      <xdr:rowOff>57150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6AE66AD6-C2D2-4012-9050-F3E8CEBD00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2655F-3F15-48E6-8E20-2612F516AF52}">
  <dimension ref="A1:E27"/>
  <sheetViews>
    <sheetView tabSelected="1" topLeftCell="A6" workbookViewId="0">
      <selection activeCell="D22" sqref="D22"/>
    </sheetView>
  </sheetViews>
  <sheetFormatPr baseColWidth="10" defaultRowHeight="15" x14ac:dyDescent="0.25"/>
  <cols>
    <col min="1" max="1" width="13.85546875" bestFit="1" customWidth="1"/>
    <col min="3" max="3" width="20.28515625" customWidth="1"/>
  </cols>
  <sheetData>
    <row r="1" spans="2:5" x14ac:dyDescent="0.25">
      <c r="B1" t="s">
        <v>7</v>
      </c>
    </row>
    <row r="2" spans="2:5" ht="29.25" customHeight="1" x14ac:dyDescent="0.25">
      <c r="B2" t="s">
        <v>19</v>
      </c>
      <c r="C2" s="9" t="s">
        <v>20</v>
      </c>
      <c r="D2" t="s">
        <v>0</v>
      </c>
      <c r="E2" t="s">
        <v>1</v>
      </c>
    </row>
    <row r="3" spans="2:5" x14ac:dyDescent="0.25">
      <c r="B3" s="1">
        <v>226</v>
      </c>
      <c r="C3">
        <v>758</v>
      </c>
      <c r="D3">
        <f t="shared" ref="D3:D16" si="0">B3*B3</f>
        <v>51076</v>
      </c>
      <c r="E3">
        <f t="shared" ref="E3:E16" si="1">B3*C3</f>
        <v>171308</v>
      </c>
    </row>
    <row r="4" spans="2:5" x14ac:dyDescent="0.25">
      <c r="B4" s="1">
        <v>176</v>
      </c>
      <c r="C4">
        <v>625</v>
      </c>
      <c r="D4">
        <f t="shared" si="0"/>
        <v>30976</v>
      </c>
      <c r="E4">
        <f t="shared" si="1"/>
        <v>110000</v>
      </c>
    </row>
    <row r="5" spans="2:5" x14ac:dyDescent="0.25">
      <c r="B5" s="1">
        <v>191</v>
      </c>
      <c r="C5">
        <v>478</v>
      </c>
      <c r="D5">
        <f t="shared" si="0"/>
        <v>36481</v>
      </c>
      <c r="E5">
        <f t="shared" si="1"/>
        <v>91298</v>
      </c>
    </row>
    <row r="6" spans="2:5" x14ac:dyDescent="0.25">
      <c r="B6" s="1">
        <v>207</v>
      </c>
      <c r="C6">
        <v>789</v>
      </c>
      <c r="D6">
        <f t="shared" si="0"/>
        <v>42849</v>
      </c>
      <c r="E6">
        <f t="shared" si="1"/>
        <v>163323</v>
      </c>
    </row>
    <row r="7" spans="2:5" x14ac:dyDescent="0.25">
      <c r="B7" s="1">
        <v>200</v>
      </c>
      <c r="C7">
        <v>645</v>
      </c>
      <c r="D7">
        <f t="shared" si="0"/>
        <v>40000</v>
      </c>
      <c r="E7">
        <f t="shared" si="1"/>
        <v>129000</v>
      </c>
    </row>
    <row r="8" spans="2:5" x14ac:dyDescent="0.25">
      <c r="B8" s="1">
        <v>260</v>
      </c>
      <c r="C8">
        <v>1035</v>
      </c>
      <c r="D8">
        <f t="shared" si="0"/>
        <v>67600</v>
      </c>
      <c r="E8">
        <f t="shared" si="1"/>
        <v>269100</v>
      </c>
    </row>
    <row r="9" spans="2:5" x14ac:dyDescent="0.25">
      <c r="B9" s="1">
        <v>135</v>
      </c>
      <c r="C9">
        <v>648</v>
      </c>
      <c r="D9">
        <f t="shared" si="0"/>
        <v>18225</v>
      </c>
      <c r="E9">
        <f t="shared" si="1"/>
        <v>87480</v>
      </c>
    </row>
    <row r="10" spans="2:5" x14ac:dyDescent="0.25">
      <c r="B10" s="1">
        <v>215</v>
      </c>
      <c r="C10">
        <v>815</v>
      </c>
      <c r="D10">
        <f t="shared" si="0"/>
        <v>46225</v>
      </c>
      <c r="E10">
        <f t="shared" si="1"/>
        <v>175225</v>
      </c>
    </row>
    <row r="11" spans="2:5" x14ac:dyDescent="0.25">
      <c r="B11" s="1">
        <v>49</v>
      </c>
      <c r="C11">
        <v>135</v>
      </c>
      <c r="D11">
        <f t="shared" si="0"/>
        <v>2401</v>
      </c>
      <c r="E11">
        <f t="shared" si="1"/>
        <v>6615</v>
      </c>
    </row>
    <row r="12" spans="2:5" x14ac:dyDescent="0.25">
      <c r="B12" s="1">
        <v>70</v>
      </c>
      <c r="C12">
        <v>225</v>
      </c>
      <c r="D12">
        <f t="shared" si="0"/>
        <v>4900</v>
      </c>
      <c r="E12">
        <f t="shared" si="1"/>
        <v>15750</v>
      </c>
    </row>
    <row r="13" spans="2:5" x14ac:dyDescent="0.25">
      <c r="B13" s="1">
        <v>124</v>
      </c>
      <c r="C13">
        <v>421</v>
      </c>
      <c r="D13">
        <f t="shared" si="0"/>
        <v>15376</v>
      </c>
      <c r="E13">
        <f t="shared" si="1"/>
        <v>52204</v>
      </c>
    </row>
    <row r="14" spans="2:5" x14ac:dyDescent="0.25">
      <c r="B14" s="1">
        <v>282</v>
      </c>
      <c r="C14">
        <v>1120</v>
      </c>
      <c r="D14">
        <f t="shared" si="0"/>
        <v>79524</v>
      </c>
      <c r="E14">
        <f t="shared" si="1"/>
        <v>315840</v>
      </c>
    </row>
    <row r="15" spans="2:5" x14ac:dyDescent="0.25">
      <c r="B15" s="1">
        <v>80</v>
      </c>
      <c r="C15">
        <v>150</v>
      </c>
      <c r="D15">
        <f t="shared" si="0"/>
        <v>6400</v>
      </c>
      <c r="E15">
        <f t="shared" si="1"/>
        <v>12000</v>
      </c>
    </row>
    <row r="16" spans="2:5" x14ac:dyDescent="0.25">
      <c r="B16" s="1">
        <v>25</v>
      </c>
      <c r="C16">
        <v>75</v>
      </c>
      <c r="D16">
        <f t="shared" si="0"/>
        <v>625</v>
      </c>
      <c r="E16">
        <f t="shared" si="1"/>
        <v>1875</v>
      </c>
    </row>
    <row r="17" spans="1:5" x14ac:dyDescent="0.25">
      <c r="A17" t="s">
        <v>5</v>
      </c>
      <c r="B17" s="2">
        <f>SUM(B3:B16)</f>
        <v>2240</v>
      </c>
      <c r="C17" s="2">
        <f>SUM(C3:C16)</f>
        <v>7919</v>
      </c>
      <c r="D17" s="2">
        <f>SUM(D3:D16)</f>
        <v>442658</v>
      </c>
      <c r="E17" s="2">
        <f>SUM(E3:E16)</f>
        <v>1601018</v>
      </c>
    </row>
    <row r="18" spans="1:5" x14ac:dyDescent="0.25">
      <c r="A18" t="s">
        <v>6</v>
      </c>
      <c r="B18">
        <f>AVERAGE(B3:B16)</f>
        <v>160</v>
      </c>
      <c r="C18">
        <f>AVERAGE(C3:C16)</f>
        <v>565.64285714285711</v>
      </c>
    </row>
    <row r="20" spans="1:5" x14ac:dyDescent="0.25">
      <c r="B20" t="s">
        <v>4</v>
      </c>
      <c r="C20" s="10">
        <f>(E17-B17*C17/14)/(D17-B17*B17/14)</f>
        <v>3.9637541835790073</v>
      </c>
    </row>
    <row r="21" spans="1:5" x14ac:dyDescent="0.25">
      <c r="B21" t="s">
        <v>2</v>
      </c>
      <c r="C21" s="3">
        <f>C18-C20*B18</f>
        <v>-68.557812229784076</v>
      </c>
    </row>
    <row r="22" spans="1:5" x14ac:dyDescent="0.25">
      <c r="B22" t="s">
        <v>3</v>
      </c>
      <c r="C22" t="s">
        <v>21</v>
      </c>
    </row>
    <row r="26" spans="1:5" x14ac:dyDescent="0.25">
      <c r="B26" s="3"/>
    </row>
    <row r="27" spans="1:5" x14ac:dyDescent="0.25">
      <c r="B27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63C76-A1C0-4BC3-9050-996D0C54693C}">
  <dimension ref="A1:L17"/>
  <sheetViews>
    <sheetView workbookViewId="0">
      <selection activeCell="L11" sqref="L11"/>
    </sheetView>
  </sheetViews>
  <sheetFormatPr baseColWidth="10" defaultRowHeight="15" x14ac:dyDescent="0.25"/>
  <cols>
    <col min="1" max="1" width="12.28515625" customWidth="1"/>
    <col min="2" max="2" width="15.5703125" customWidth="1"/>
    <col min="11" max="11" width="27" bestFit="1" customWidth="1"/>
  </cols>
  <sheetData>
    <row r="1" spans="1:12" x14ac:dyDescent="0.25">
      <c r="A1" s="4" t="s">
        <v>19</v>
      </c>
      <c r="B1" s="4" t="s">
        <v>20</v>
      </c>
      <c r="C1" s="4" t="s">
        <v>8</v>
      </c>
      <c r="D1" s="4" t="s">
        <v>9</v>
      </c>
      <c r="E1" s="4" t="s">
        <v>10</v>
      </c>
      <c r="F1" s="11"/>
      <c r="G1" s="11"/>
    </row>
    <row r="2" spans="1:12" x14ac:dyDescent="0.25">
      <c r="A2" s="4">
        <v>226</v>
      </c>
      <c r="B2" s="4">
        <v>758</v>
      </c>
      <c r="C2" s="4">
        <f>A2*A2</f>
        <v>51076</v>
      </c>
      <c r="D2" s="4">
        <f>B2*B2</f>
        <v>574564</v>
      </c>
      <c r="E2" s="4">
        <f t="shared" ref="E2:E15" si="0">A2*B2</f>
        <v>171308</v>
      </c>
      <c r="F2" s="11"/>
      <c r="G2" s="11"/>
      <c r="H2" s="8" t="s">
        <v>13</v>
      </c>
    </row>
    <row r="3" spans="1:12" x14ac:dyDescent="0.25">
      <c r="A3" s="4">
        <v>176</v>
      </c>
      <c r="B3" s="4">
        <v>625</v>
      </c>
      <c r="C3" s="4">
        <f t="shared" ref="C3:C8" si="1">A3*A3</f>
        <v>30976</v>
      </c>
      <c r="D3" s="4">
        <f t="shared" ref="D3:D15" si="2">B3*B3</f>
        <v>390625</v>
      </c>
      <c r="E3" s="4">
        <f t="shared" si="0"/>
        <v>110000</v>
      </c>
      <c r="F3" s="11"/>
      <c r="G3" s="11"/>
      <c r="K3" s="8" t="s">
        <v>16</v>
      </c>
      <c r="L3">
        <f>(E16/14)-A17*B17</f>
        <v>23855.571428571435</v>
      </c>
    </row>
    <row r="4" spans="1:12" x14ac:dyDescent="0.25">
      <c r="A4" s="4">
        <v>191</v>
      </c>
      <c r="B4" s="4">
        <v>478</v>
      </c>
      <c r="C4" s="4">
        <f t="shared" si="1"/>
        <v>36481</v>
      </c>
      <c r="D4" s="4">
        <f t="shared" si="2"/>
        <v>228484</v>
      </c>
      <c r="E4" s="4">
        <f t="shared" si="0"/>
        <v>91298</v>
      </c>
      <c r="F4" s="11"/>
      <c r="G4" s="11"/>
      <c r="H4" s="8" t="s">
        <v>4</v>
      </c>
      <c r="I4">
        <f>(E16-A16*B16/14)/(C16-A16*A16/14)</f>
        <v>3.9637541835790073</v>
      </c>
    </row>
    <row r="5" spans="1:12" x14ac:dyDescent="0.25">
      <c r="A5" s="4">
        <v>207</v>
      </c>
      <c r="B5" s="4">
        <v>789</v>
      </c>
      <c r="C5" s="4">
        <f t="shared" si="1"/>
        <v>42849</v>
      </c>
      <c r="D5" s="4">
        <f t="shared" si="2"/>
        <v>622521</v>
      </c>
      <c r="E5" s="4">
        <f t="shared" si="0"/>
        <v>163323</v>
      </c>
      <c r="F5" s="11"/>
      <c r="G5" s="11"/>
      <c r="H5" s="8" t="s">
        <v>2</v>
      </c>
      <c r="I5">
        <f>B17-I4*A17</f>
        <v>-68.557812229784076</v>
      </c>
      <c r="K5" s="8" t="s">
        <v>17</v>
      </c>
    </row>
    <row r="6" spans="1:12" x14ac:dyDescent="0.25">
      <c r="A6" s="4">
        <v>200</v>
      </c>
      <c r="B6" s="4">
        <v>645</v>
      </c>
      <c r="C6" s="4">
        <f t="shared" si="1"/>
        <v>40000</v>
      </c>
      <c r="D6" s="4">
        <f t="shared" si="2"/>
        <v>416025</v>
      </c>
      <c r="E6" s="4">
        <f t="shared" si="0"/>
        <v>129000</v>
      </c>
      <c r="F6" s="11"/>
      <c r="G6" s="11"/>
      <c r="H6" s="8" t="s">
        <v>14</v>
      </c>
      <c r="I6" t="s">
        <v>22</v>
      </c>
      <c r="K6">
        <f>SQRT(C16/14-A17*A17)</f>
        <v>77.578531640065037</v>
      </c>
    </row>
    <row r="7" spans="1:12" x14ac:dyDescent="0.25">
      <c r="A7" s="4">
        <v>260</v>
      </c>
      <c r="B7" s="4">
        <v>1035</v>
      </c>
      <c r="C7" s="4">
        <f t="shared" si="1"/>
        <v>67600</v>
      </c>
      <c r="D7" s="4">
        <f t="shared" si="2"/>
        <v>1071225</v>
      </c>
      <c r="E7" s="4">
        <f t="shared" si="0"/>
        <v>269100</v>
      </c>
      <c r="F7" s="11"/>
      <c r="G7" s="11"/>
    </row>
    <row r="8" spans="1:12" x14ac:dyDescent="0.25">
      <c r="A8" s="4">
        <v>135</v>
      </c>
      <c r="B8" s="4">
        <v>648</v>
      </c>
      <c r="C8" s="4">
        <f t="shared" si="1"/>
        <v>18225</v>
      </c>
      <c r="D8" s="4">
        <f t="shared" si="2"/>
        <v>419904</v>
      </c>
      <c r="E8" s="4">
        <f t="shared" si="0"/>
        <v>87480</v>
      </c>
      <c r="F8" s="11"/>
      <c r="G8" s="11"/>
      <c r="K8" s="8" t="s">
        <v>18</v>
      </c>
    </row>
    <row r="9" spans="1:12" x14ac:dyDescent="0.25">
      <c r="A9" s="4">
        <v>215</v>
      </c>
      <c r="B9" s="4">
        <v>815</v>
      </c>
      <c r="C9" s="4">
        <f t="shared" ref="C9:C15" si="3">A9*A9</f>
        <v>46225</v>
      </c>
      <c r="D9" s="4">
        <f t="shared" si="2"/>
        <v>664225</v>
      </c>
      <c r="E9" s="4">
        <f t="shared" si="0"/>
        <v>175225</v>
      </c>
      <c r="F9" s="11"/>
      <c r="G9" s="11"/>
      <c r="H9" s="8" t="s">
        <v>15</v>
      </c>
      <c r="K9">
        <f>SQRT(D16/14-B17*B17)</f>
        <v>320.36399100818727</v>
      </c>
    </row>
    <row r="10" spans="1:12" x14ac:dyDescent="0.25">
      <c r="A10" s="4">
        <v>49</v>
      </c>
      <c r="B10" s="4">
        <v>135</v>
      </c>
      <c r="C10" s="4">
        <f t="shared" si="3"/>
        <v>2401</v>
      </c>
      <c r="D10" s="4">
        <f t="shared" si="2"/>
        <v>18225</v>
      </c>
      <c r="E10" s="4">
        <f t="shared" si="0"/>
        <v>6615</v>
      </c>
      <c r="F10" s="11"/>
      <c r="G10" s="11"/>
    </row>
    <row r="11" spans="1:12" x14ac:dyDescent="0.25">
      <c r="A11" s="4">
        <v>70</v>
      </c>
      <c r="B11" s="4">
        <v>225</v>
      </c>
      <c r="C11" s="4">
        <f t="shared" si="3"/>
        <v>4900</v>
      </c>
      <c r="D11" s="4">
        <f t="shared" si="2"/>
        <v>50625</v>
      </c>
      <c r="E11" s="4">
        <f t="shared" si="0"/>
        <v>15750</v>
      </c>
      <c r="F11" s="11"/>
      <c r="G11" s="11"/>
      <c r="H11" s="8" t="s">
        <v>4</v>
      </c>
      <c r="I11">
        <f>(E16-B16*A16/14)/(D16-B16*B16/14)</f>
        <v>0.23243548632847788</v>
      </c>
      <c r="K11" s="8" t="s">
        <v>24</v>
      </c>
      <c r="L11" s="12">
        <f>L3/(K6*K9)</f>
        <v>0.95985266126980429</v>
      </c>
    </row>
    <row r="12" spans="1:12" x14ac:dyDescent="0.25">
      <c r="A12" s="4">
        <v>124</v>
      </c>
      <c r="B12" s="4">
        <v>421</v>
      </c>
      <c r="C12" s="4">
        <f t="shared" si="3"/>
        <v>15376</v>
      </c>
      <c r="D12" s="4">
        <f t="shared" si="2"/>
        <v>177241</v>
      </c>
      <c r="E12" s="4">
        <f t="shared" si="0"/>
        <v>52204</v>
      </c>
      <c r="F12" s="11"/>
      <c r="G12" s="11"/>
      <c r="H12" s="8" t="s">
        <v>2</v>
      </c>
      <c r="I12">
        <f>A17-I11*B17</f>
        <v>28.524527411770265</v>
      </c>
    </row>
    <row r="13" spans="1:12" x14ac:dyDescent="0.25">
      <c r="A13" s="4">
        <v>282</v>
      </c>
      <c r="B13" s="4">
        <v>1120</v>
      </c>
      <c r="C13" s="4">
        <f t="shared" si="3"/>
        <v>79524</v>
      </c>
      <c r="D13" s="4">
        <f t="shared" si="2"/>
        <v>1254400</v>
      </c>
      <c r="E13" s="4">
        <f t="shared" si="0"/>
        <v>315840</v>
      </c>
      <c r="F13" s="11"/>
      <c r="G13" s="11"/>
      <c r="H13" s="8" t="s">
        <v>14</v>
      </c>
      <c r="I13" t="s">
        <v>23</v>
      </c>
      <c r="L13" s="8"/>
    </row>
    <row r="14" spans="1:12" x14ac:dyDescent="0.25">
      <c r="A14" s="4">
        <v>80</v>
      </c>
      <c r="B14" s="4">
        <v>150</v>
      </c>
      <c r="C14" s="4">
        <f t="shared" si="3"/>
        <v>6400</v>
      </c>
      <c r="D14" s="4">
        <f t="shared" si="2"/>
        <v>22500</v>
      </c>
      <c r="E14" s="4">
        <f t="shared" si="0"/>
        <v>12000</v>
      </c>
      <c r="F14" s="11"/>
      <c r="G14" s="11"/>
      <c r="L14" s="8"/>
    </row>
    <row r="15" spans="1:12" x14ac:dyDescent="0.25">
      <c r="A15" s="4">
        <v>25</v>
      </c>
      <c r="B15" s="4">
        <v>75</v>
      </c>
      <c r="C15" s="4">
        <f t="shared" si="3"/>
        <v>625</v>
      </c>
      <c r="D15" s="4">
        <f t="shared" si="2"/>
        <v>5625</v>
      </c>
      <c r="E15" s="4">
        <f t="shared" si="0"/>
        <v>1875</v>
      </c>
      <c r="F15" s="11"/>
      <c r="G15" s="11"/>
    </row>
    <row r="16" spans="1:12" x14ac:dyDescent="0.25">
      <c r="A16" s="6">
        <f>SUM(A2:A15)</f>
        <v>2240</v>
      </c>
      <c r="B16" s="6">
        <f>SUM(B2:B15)</f>
        <v>7919</v>
      </c>
      <c r="C16" s="6">
        <f>SUM(C2:C15)</f>
        <v>442658</v>
      </c>
      <c r="D16" s="6">
        <f>SUM(D2:D15)</f>
        <v>5916189</v>
      </c>
      <c r="E16" s="6">
        <f>SUM(E2:E15)</f>
        <v>1601018</v>
      </c>
      <c r="F16" t="s">
        <v>11</v>
      </c>
    </row>
    <row r="17" spans="1:6" x14ac:dyDescent="0.25">
      <c r="A17" s="7">
        <f>AVERAGE(A2:A15)</f>
        <v>160</v>
      </c>
      <c r="B17" s="7">
        <f>AVERAGE(B2:B15)</f>
        <v>565.64285714285711</v>
      </c>
      <c r="C17" s="5"/>
      <c r="D17" s="5"/>
      <c r="E17" s="5"/>
      <c r="F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Diagrama dispersion</vt:lpstr>
      <vt:lpstr>Correlacion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Anderson Danilo Ramirez Mendez</cp:lastModifiedBy>
  <dcterms:created xsi:type="dcterms:W3CDTF">2021-09-22T01:06:00Z</dcterms:created>
  <dcterms:modified xsi:type="dcterms:W3CDTF">2021-10-08T01:52:07Z</dcterms:modified>
</cp:coreProperties>
</file>