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rvidor" sheetId="1" r:id="rId4"/>
    <sheet state="visible" name="Pc" sheetId="2" r:id="rId5"/>
    <sheet state="visible" name="Pantallas" sheetId="3" r:id="rId6"/>
    <sheet state="visible" name="Mouse" sheetId="4" r:id="rId7"/>
    <sheet state="visible" name="Teclados" sheetId="5" r:id="rId8"/>
    <sheet state="visible" name="Visual Enterprise" sheetId="6" r:id="rId9"/>
    <sheet state="visible" name="Office" sheetId="7" r:id="rId10"/>
    <sheet state="visible" name="SQLserver" sheetId="8" r:id="rId11"/>
    <sheet state="visible" name="WindowsServer 2022" sheetId="9" r:id="rId12"/>
    <sheet state="visible" name="Acrobat Reader" sheetId="10" r:id="rId13"/>
    <sheet state="visible" name="Adove photoshop" sheetId="11" r:id="rId14"/>
    <sheet state="visible" name="Hosting y dominio" sheetId="12" r:id="rId15"/>
    <sheet state="visible" name="Internet" sheetId="13" r:id="rId16"/>
  </sheets>
  <definedNames/>
  <calcPr/>
  <extLst>
    <ext uri="GoogleSheetsCustomDataVersion2">
      <go:sheetsCustomData xmlns:go="http://customooxmlschemas.google.com/" r:id="rId17" roundtripDataChecksum="UuYmJ1I2Hs0gtcSO/OCIOnOx5idhuFzh21oiJ6d6sUI="/>
    </ext>
  </extLst>
</workbook>
</file>

<file path=xl/sharedStrings.xml><?xml version="1.0" encoding="utf-8"?>
<sst xmlns="http://schemas.openxmlformats.org/spreadsheetml/2006/main" count="417" uniqueCount="280">
  <si>
    <t>CUADRO DE COTIZACIONES</t>
  </si>
  <si>
    <t xml:space="preserve">Cuadro Comparativo de Cotizaciones </t>
  </si>
  <si>
    <t xml:space="preserve">Presupuestos (a)
</t>
  </si>
  <si>
    <t>Empresa
(Quantyc S.A.S)</t>
  </si>
  <si>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</si>
  <si>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</si>
  <si>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</si>
  <si>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</si>
  <si>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</si>
  <si>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t>Tipo de cambio</t>
  </si>
  <si>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</si>
  <si>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</si>
  <si>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Nº 1</t>
  </si>
  <si>
    <t>SYSTORE COLOMBIA</t>
  </si>
  <si>
    <t>https://systorecolombia.com/torre/898-servidor-dell-power-edge-t150-xeon-e2324g-16gb-1tb-72k-t150anh1y23v2.html</t>
  </si>
  <si>
    <t>Servidor Dell Power Edge T150 Xeon E2336G 16Gb 4tb 7.2K T150ANH1Y23V1</t>
  </si>
  <si>
    <t>CONTADO</t>
  </si>
  <si>
    <t>EstadoNuevo en Caja SelladoTiempo de EntregaEntrega InmediataBahias de Discos4 Bahias para discos 3.5" o 2.5"ProcesadorIntel Xeon E-2336 2.9 Ghz Hasta 4.8Ghz 12MB Cache 6 Núcleos 12 HilosMemoria Ram16GBDdr43200mhzCapacidad Disco4 TbInterfaz de ConexiónSata 6gb/sVelocidad Rotación7.200 rpmECCSiSistema OperativoSin Sistema OperativoSlot de Memoria Ram4 Slots de memoria ram hasta 64gbPuerto Red Gigabit2Voltaje1.2vAccesoriosSin Teclado ni MouseOtros Puertos9 USB totales(USB 2.0 Ports), 1xVGAQuemador de DvdNoFuente de poderCableada Sencilla 290W (Max.1 Fuente No Hot-Plug)Controladora RaidPERC H330Garantia12 Meses</t>
  </si>
  <si>
    <t xml:space="preserve">Nº2 </t>
  </si>
  <si>
    <t>M&amp;M SYSTECH</t>
  </si>
  <si>
    <t>https://mymsystech.com.co/servidores/5168-servidor-dell-poweredge-t150.html?srsltid=AfmBOooLUTjd01gjLwxbYjLhNFVbca2MkqvohhgIvqkfrCM5pm8uzacU</t>
  </si>
  <si>
    <t>Nº 3</t>
  </si>
  <si>
    <t>Mycrocell Colombia S.A.S</t>
  </si>
  <si>
    <t>https://microcell.co/servidor-dell/27182-servidor-dell-emc-poweredge-t150-xeon-e2336g-16gb-4tb-torre.html?srsltid=AfmBOooCIJYp4p83CCcxpuF15cVaOXT6Y65tki6Pyup9uyIBdsxDjz7p</t>
  </si>
  <si>
    <t>Servidor Dell EMC PowerEdge T150 Xeon E2336G 16GB 4TB Torre</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</si>
  <si>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</si>
  <si>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</si>
  <si>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</si>
  <si>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</si>
  <si>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</si>
  <si>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</si>
  <si>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</si>
  <si>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</si>
  <si>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</si>
  <si>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</si>
  <si>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Mercado Libre</t>
  </si>
  <si>
    <t>https://www.mercadolibre.com.co/portatil-asus-vivobook-oled-e1504fa-ryzen5-7520u-ram-16gb-ssd-512gb-fhd-156-negro/p/MCO44966185#polycard_client=search-nordic&amp;searchVariation=MCO44966185&amp;position=17&amp;search_layout=stack&amp;type=product&amp;tracking_id=08b8ecf0-cb86-4a97-a488-6a70a2ad4fe3&amp;wid=MCO2812190428&amp;sid=search</t>
  </si>
  <si>
    <t>Portátil Asus Vivobook Oled E1504FA Ryzen5 7520u RAM 16gb SSD 512gb FHD 15.6" - Negro</t>
  </si>
  <si>
    <t>Producto Nuevo
Modelo E1504FA-L1745
SKU 90NB0ZR2-M02DU0
Marca ASUS
Color Negro
PROCESADOR:
RYZEN 5 7520U
4 NUCLEOS / 8 HILOS
FRECUENCIA BASE 2.8GHZ
FREC. MAX NUCLEOS PERFORMANCE 4.3GHz
MEMORIA TOTAL:
LPDDR5 16GB
ALMACENAMIENTO:
512GB PCIe® NVMe™ M.2
TARJETA DE VÍDEO:
AMD Radeon Graphics
PANTALLA:
15,6", FHD (1920 x 1080) OLED 16:9, Tiempo de respuesta 0.2ms, tasa de refresco 60Hz, 400 nits, 600nits HDR de brillo máximo
SISTEMA OPERATIVO:
Free Dos
PUERTOS:
1x USB 2.0 Tipo-A
1x USB 3.2 Gen 1 Tipo A
1x USB 3.2 Gen 1 Tipo C
1x 3.5mm Conector de audio combinado
1x DC-in
DIMENSIONES:
36.03 x 23.25 x 1.79 cm
1.63 Kg
CÁMARA:
HD 720p
AUDIO Y PARLANTES:
Altavoces estéreo, 1.5W x2
TECLADO:
No Retroiluminado, español
CONECTIVIDAD:
Wi-Fi 5(802.11ac) Dual Band 1x1 + BT 5.1
BATERIA PRINCIPAL:
Capacidad de la batería: 42Wh
ALIMENTACIÓN
Adaptador de CA de 4,5, 45 W, Salida: 19 V CC, 2,37 A, 45 W, Entrada: 100~240 V CA 50/60 Hz universal</t>
  </si>
  <si>
    <t>ASUS</t>
  </si>
  <si>
    <t>https://www.asus.com/co/laptops/for-home/vivobook/vivobook-go-15-oled-e1504f/</t>
  </si>
  <si>
    <t>ASUS Vivobook Go 15 (E1504F)</t>
  </si>
  <si>
    <t>Modelo
E1504FA
Color
Cool Silver
Green Gray
Sistema Operativo
Without OS
Windows 11 Home - ASUS recomienda Windows 11 Pro para empresas
Keep OS
Procesador
AMD Ryzen™ 5 7520U Mobile de 2,8 GHz (4 núcleos/8 hilos, caché de 4 MB, impulso máximo de hasta 4,3 GHz)
AMD Ryzen™ 3 7320U Mobile 2,4 GHz (4 núcleos/8 subprocesos, caché de 4 MB, impulso máximo de hasta 4,1 GHz)
Gráficos
AMD Radeon™ Graphics
Pantalla
15,6", FHD (1920 x 1080) 16:9, LED Backlit, tasa de refresco 60Hz, 250 nits, 45% NTSC color gamut, Pantalla antirreflejos, Certificación TÜV Rheinland
15,6", FHD (1920 x 1080) OLED 16:9 , Tiempo de respuesta 0.2ms , tasa de refresco 60Hz, 400 nits, 600nits HDR de brillo máximo, DCI-P3: 100 %, 1.07 mil millones de colores, Validado por Pantone, Pantalla brillante, 70% menos luz azul dañina, Certificación TÜV Rheinland
Memoria
16GB LPDDR5
8GB LPDDR5
Almacenamiento
512 GB SSD M.2 NVMe™ PCIe® 3.0
1TB M.2 NVMe™ PCIe® 3.0 SSD
SSD de 256 GB M.2 NVMe™ PCIe® 3.0
Ranuras de expansión
- 1x M.2 2280 PCIe 3.0x2
Puertos E/S
1x USB 2.0 Tipo-A
1x USB 3.2 Gen 1 Tipo A
1x USB 3.2 Gen 1 Tipo C
1x 3.5mm Conector de audio combinado
1x DC-in
Teclado y touchpad
Teclado tipo chiclet, Precision Touchpad
Teclado tipo chiclet retroiluminado, Precision Touchpad
Cámara
Cámara HD 720p
Con persiana de privacidad
Audio
SonicMaster
Built-in speaker
Built-in array microphone
with Cortana voice-recognition support
Redes y comunicación
Wi-Fi 5(802.11ac) (Dual band) 1*1 + Bluetooth® 5.1 Wireless Card (*Bluetooth® version may change with OS version different.)
Wi-Fi 6E (802.11ax) (Doble banda) 1*1 + Bluetooth® 5.3
Batería
42WHrs, 3S1P, 3-cell Li-ion
50 Wh, 3S1P, 3 celdas Li-ion
Alimentación
Adaptador de CA de ø4,5, 45 W, Salida: 19 V CC, 2,37 A, 45 W, Entrada: 100~240 V CA 50/60 Hz universal
Adaptador de CA de 65 W, ø4.5, Salida: 19 V CC, 3.42 A, 65 W, Entrada: 100 ~ 240 V CA 50/60 Hz universal
Peso
1.63 kg (3.59 lbs)
Dimensiones
36.03 x 23.25 x 1.79 ~ 1.79 cm (14.19" x 9.15" x 0.70" ~ 0.70")
Aplicaciones
MyASUS
GlideX
Funcionalidades MyASUS
Diagnóstico del sistema
Carga de salud de la batería
Perfil del ventilador
Splendid
Bloqueo de tecla de función
WiFi SmartConnect
Link a MyASUS
TaskFirst
Actualización en vivo
Cancelación de ruido con IA
Grado militar
Estándar de grado militar US MIL-STD 810H
Cumplimiento normativo
Energy star 8.0
RoHS
REACH
Seguridad
Protección de arranque de BIOS con contraseña de usuario
Trusted Platform Module (Firmware TPM)
McAfee®
Incluido en la caja
* Los accesorios incluidos varían según el país y el territorio. Consulte con su distribuidor local de ASUS para obtener más detalles.
Mouse óptico con cable
Mochila
Descargo de responsabilidad
Este producto solo ha sido probado para compatibilidad con el sistema operativo Windows 11 y puede experimentar problemas de compatibilidad si se instala Windows 10 o versiones anteriores del sistema operativo.
Microsoft Office
1-month trial for new Microsoft 365 customers. Credit card required.</t>
  </si>
  <si>
    <t>Falabella</t>
  </si>
  <si>
    <t>https://www.falabella.com.co/falabella-co/product/119958929/Portatil-Asus-E1504FA-NJ1382-Ryzen-5-7520U-Ram-16GB-SSD-512GB-Pantalla-15,6-FHD/119958931</t>
  </si>
  <si>
    <t xml:space="preserve">Portatil Asus E1504FA-NJ1382 Ryzen 5-7520U Ram 16GB SSD 512GB Pantalla 15,6 FHD
</t>
  </si>
  <si>
    <t>Requiere Serial Number        Si
Capacidad de almacenamiento        512 GB
Dimensiones        42x38x16
Tamaño de la pantalla        15
Incluye        portatil,cargador y manuales
Características de la pantalla        FHD
Modelo        E1504FA-NJ1382
Características        Cuenta con bluetooth
País de origen        China
Cantidad de puertos HDMI        1
Segmento        Empresarial
Garantía        1 año
Cantidad de puertos USB        2
Detalle de la garantía        12 meses de garantia con fabrica
Resolución de pantalla        FHD
Condición del producto        Nuevo
Cuenta con bluetooth        Si
Disco duro secundario        No aplica
Memoria RAM        16GB
Núcleos del procesador        Quad core
Sistema operativo específico        Endless
Duración de la batería (hrs)        4
Velocidad de procesamiento (GHz)        2,6
Procesador        AMD Ryzen 5
Tipo de computador        Notebook</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</si>
  <si>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</si>
  <si>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</si>
  <si>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</si>
  <si>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</si>
  <si>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</si>
  <si>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</si>
  <si>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</si>
  <si>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</si>
  <si>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</si>
  <si>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LASUS</t>
  </si>
  <si>
    <t>https://lasus.com.co/es/monitor-samsung-24-pulgadas-led-ips-azul-oscuro</t>
  </si>
  <si>
    <t>Monitor Samsung 24 Pulgadas LED IPS Azul Oscuro</t>
  </si>
  <si>
    <t>Tamaño De Pantalla
24 pulgadas
Relación De Aspecto
16:9
Frecuencia De Actualización De La Pantalla
75
Garantía del fabricante (meses)
36</t>
  </si>
  <si>
    <t>MERCADO LIBRE</t>
  </si>
  <si>
    <t>https://www.mercadolibre.com.co/monitor-gamer-samsung-con-pantalla-de-24-75hz-110v-y-resolucion-full-hd/p/MCO44565469#polycard_client=search-nordic&amp;searchVariation=MCO44565469&amp;position=17&amp;search_layout=stack&amp;type=product&amp;tracking_id=07b77336-6c1b-44b4-ac54-b39359c18655&amp;wid=MCO1548748455&amp;sid=search</t>
  </si>
  <si>
    <t>Monitor Gamer Samsung con pantalla de 24" 75Hz 110V y resolución Full HD</t>
  </si>
  <si>
    <t>Marca
Samsung
Línea
Gaming Monitor
Modelo
T350
Modelo alfanumérico
LF24T350
Color
Azul grisáceo oscuro
Voltaje
110V
Conectividad
Conexiones del monitor del computador
D-Sub, HDMI 1.4, VGA
Cables incluidos
Cable de alimentación, HDMI
Con conexión múltiple
Sí
Con sintonizador de TV
No
Especificaciones
Es gamer
Sí
Es portátil
No
Con parlantes incorporados
No
Con montaje VESA
Sí
Es reclinable
Sí
Con cámara
No
Con comando de voz integrado
No
Es giratorio
No
Incluye lápiz
No
Año de lanzamiento
2021
Sistemas operativos compatibles
Windows 7, Windows 8, Windows 8.1, Windows 10
Peso y dimensiones
Altura con soporte
42,5 cm
Largo con soporte
23,2 cm
Ancho con soporte
53,9 cm
Peso con soporte
2,7 kg
Altura sin soporte
32,2 cm
Largo sin soporte
3,9 cm
Ancho sin soporte
53,9 cm
Peso sin soporte
2,4 kg
Pantalla
Tamaño de la pantalla
24 "
Tipo de pantalla
LED
Tipo de panel
IPS
Tipo de resolución
Full HD
Resolución de la pantalla
1920 px x 1080 px
Es curvo
No
Frecuencia de actualización recomendada
75 Hz
Relación de aspecto
16:9
Cantidad de colores de la pantalla
16,7 millones
Brillo
250 cd/m²
Contraste
1000:1
Ángulo de visión horizontal
178°
Ángulo de visión vertical
178°
Con pantalla táctil
No
Es 3D
No
Es antirreflejo
No
Frecuencia máxima de actualización
75 Hz
Tiempo de respuesta GTG
5 ms
Tiempo de respuesta MPRT
5 ms
Tecnologías de sincronización
FreeSync
Idiomas de la pantalla
Español, Inglés
Otros
Con reducción de luz azul
Sí
Con tecnología sin parpadeo
Sí</t>
  </si>
  <si>
    <t>TECNOPLAZA</t>
  </si>
  <si>
    <t>https://www.tecnoplaza.com.co/MCO-589589857-monitor-samsung-24-ips-t35f-full-hd-hdmi-vga-lf24t350fhlxzl-_JM</t>
  </si>
  <si>
    <t>Monitor Samsung 24 Ips T35f Full Hd Hdmi Vga Lf24t350fhlxzl</t>
  </si>
  <si>
    <t xml:space="preserve">Marca
Samsung
Línea
Gaming Monitor
Modelo
T350
Modelo alfanumérico
LF24T350
Conectividad
Conexiones del monitor del computador
D-Sub, HDMI 1.4, VGA
Cables incluidos
Cable de alimentación, HDMI
Con conexión múltiple
Sí
Con sintonizador de TV
No
Especificaciones
Es gamer
Sí
Es portátil
No
Con parlantes incorporados
No
Con montaje VESA
Sí
Es reclinable
Sí
Con cámara
No
Con comando de voz integrado
No
Es giratorio
No
Incluye lápiz
No
Año de lanzamiento
2021
Sistemas operativos compatibles
Windows 7, Windows 8, Windows 8.1, Windows 10
Peso y dimensiones
Altura con soporte
42,5 cm
Largo con soporte
23,2 cm
Ancho con soporte
53,9 cm
Peso con soporte
2,7 kg
Altura sin soporte
32,2 cm
Largo sin soporte
3,9 cm
Ancho sin soporte
53,9 cm
Peso sin soporte
2,4 kg
Pantalla
Tamaño de la pantalla
24 "
Tipo de pantalla
LED
Tipo de panel
IPS
Tipo de resolución
Full HD
Resolución de la pantalla
1920 px x 1080 px
Es curvo
No
Frecuencia de actualización recomendada
75 Hz
Relación de aspecto
16:9
Cantidad de colores de la pantalla
16,7 millones
Brillo
250 cd/m²
Contraste
1000:1
Ángulo de visión horizontal
178°
Ángulo de visión vertical
178°
Con pantalla táctil
No
Es 3D
No
Es antirreflejo
No
Frecuencia máxima de actualización
75 Hz
Tiempo de respuesta GTG
5 ms
Tiempo de respuesta MPRT
5 ms
Tecnologías de sincronización
FreeSync
Idiomas de la pantalla
Español, Inglés
Otros
Con reducción de luz azul
Sí
Con tecnología sin parpadeo
Sí
</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</si>
  <si>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</si>
  <si>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</si>
  <si>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</si>
  <si>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</si>
  <si>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</si>
  <si>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</si>
  <si>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</si>
  <si>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</si>
  <si>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</si>
  <si>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</si>
  <si>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www.mercadolibre.com.co/mouse-alambrico-usb-logitech-m110-black-silencioso-color-negro/p/MCO24566684#polycard_client=search-nordic&amp;searchVariation=MCO24566684&amp;position=14&amp;search_layout=stack&amp;type=product&amp;tracking_id=229ca373-57f1-491a-b06a-e7f6d6187a83&amp;wid=MCO2432033456&amp;sid=search</t>
  </si>
  <si>
    <t>Mouse Alambrico Usb Logitech M110 Black Silencioso Color Negro</t>
  </si>
  <si>
    <t xml:space="preserve">Marca
Logitech
Línea
MOUSE
Modelo
M110 Silent
Color
Negro
Modelo detallado
M110
Sensor
Tipo de sensor
Óptico
Tecnología del sensor
Óptico
Resolución del sensor
1.000 dpi
Tecnología
Con Bluetooth
No
Con interruptor de ahorro de energía
No
Otros
Con cable
Sí
Con cable retráctil
No
Con rueda de desplazamiento
Sí
Con luces
No
Incluye pilas
No
Incluye mousepad
No
Especificaciones
Tipo de mouse
Convencional
Orientación de la mano
Ambidiestro
Sistemas operativos compatibles
Windows 10 ou superior MacOS 10.5 ou superior Linux kernel 2.6+
Con conexión USB
No
Es inalámbrico
No
Cantidad de botones
3
Interfaces
USB-A
Alcance máximo
180 cm
Es ergonómica
No
Es recargable
No
Peso y dimensiones
Largo
38,4 mm
Ancho
61,7 mm
Altura
112,96 mm
Peso
85 g
Otros
Es gamer
No
</t>
  </si>
  <si>
    <t>ALKOSTO</t>
  </si>
  <si>
    <t>https://www.alkosto.com/mouse-logitech-alambrico-optico-m110-silent-negro/p/097855181138?fuente=google&amp;medio=cpc&amp;campaign=AK_COL_MAX_PEF_CPC_EST_ACC_Logitech_Mar24_EXP_MAR&amp;keyword=&amp;gad_source=1&amp;gclid=Cj0KCQjwm7q-BhDRARIsACD6-fVnQ5Iqf77nAGAZj2g_YS0Nl7oGkvo5m94xJhg1MP1d3OIyebJBgwAaAvEIEALw_wcB</t>
  </si>
  <si>
    <t>Mouse LOGITECH Alámbrico Óptico M110 Silent Negro</t>
  </si>
  <si>
    <t>Ruido reducido en más de un 90%
Está listo para usarlo, la instalación es rápida y fácil
Ya seas diestro o zurdo te sentirás cómodo durante horas
Unica empresa de Mouse con tecnología diseñada para reducir ruido
Trabaja con menos distraccion</t>
  </si>
  <si>
    <t>FALABELLA</t>
  </si>
  <si>
    <t>https://www.falabella.com.co/falabella-co/product/129988638/Logitech-M110-Silent-Mouse-Usb-Clics-90-Mas-Silenciosos-Negro/129988639</t>
  </si>
  <si>
    <t>Logitech M110 Silent Mouse Usb Clics 90% Más Silenciosos Negro</t>
  </si>
  <si>
    <t>Incluye	Logitech M110 Silent, Mouse Usb / Clics 90% Más Silenciosos
Modelo	Logitech M110 Silent
Garantía	1 año
Color	Negro
Conectividad/conexión	Alámbrico
Detalle de la garantía	Garantía: 12 meses.
Condición del producto	Nuevo
Detalle de la condición	Nuevo
Autonomía	No aplica</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</si>
  <si>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</si>
  <si>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</si>
  <si>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</si>
  <si>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</si>
  <si>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</si>
  <si>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</si>
  <si>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</si>
  <si>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</si>
  <si>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</si>
  <si>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</si>
  <si>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OKLAHOMA</t>
  </si>
  <si>
    <t>https://oklahomacomputadores.com/producto/teclado-logitech-usb-k120/?srsltid=AfmBOorCxZpf23IBfTiYZ2s9B--Wx4OVUDxfae8TMz9fwXwjFlyOMayLFXY</t>
  </si>
  <si>
    <t>Logitech K120 Teclado con Cable</t>
  </si>
  <si>
    <t>Detalles del Producto: 450 x 155 x 23.5 mm
Dimensiones: 450 x 155 x 23.5 mm
Peso: 550 g
Longitud del cable: 150 cm
Teclado numérico con 10 números
Indicador luminoso de bloqueo de Mayúsculas
Indicador luminoso de bloqueo de Números
Hasta 10 millones de pulsaciones de tecla (no incluye la tecla de bloqueo de números)
Tipo de teclas: Perfil bajo
Compatible con Windows 7, 8, 10 o posterior</t>
  </si>
  <si>
    <t>EXITO</t>
  </si>
  <si>
    <t>https://www.exito.com/teclado-en-espanol-k120-logitech-negro-100031284-mp/p?srsltid=AfmBOop3s2iTMm_teLyzKvpv71eQdjH0BEGoMczOLepl1fi_wcrgbUAAOaQ</t>
  </si>
  <si>
    <t>Teclado en Español K120 Logitech Negro</t>
  </si>
  <si>
    <t>El teclado Logitech K120 permite una escritura cómoda, disfrutará de teclas planas que apenas hacen ruido y un diseño estándar con teclas F y teclado numérico de tamaño normal.</t>
  </si>
  <si>
    <t>LOGITECH</t>
  </si>
  <si>
    <t>https://www.logitechstore.com.co/MCO-1440339353-teclado-usb-logitech-k120-desempeno-agradable-y-silencioso-_JM?srsltid=AfmBOorOMLh1xst9ND42HwkdnhqlKxAVc4fRYvWa5Yp02v4Vptk4BWEhMys</t>
  </si>
  <si>
    <t>Teclado Usb Logitech K120 Desempeño Agradable Y Silencioso</t>
  </si>
  <si>
    <t>Teclado ESPAÑOL (con tecla Ñ)
• Documentación del usuario
Garantía del vendedor: 12 meses</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</si>
  <si>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</si>
  <si>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</si>
  <si>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</si>
  <si>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</si>
  <si>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</si>
  <si>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</si>
  <si>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</si>
  <si>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</si>
  <si>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</si>
  <si>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</si>
  <si>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MICROSOFT</t>
  </si>
  <si>
    <t>https://www.microsoft.com/es-co/d/visual-studio-professional-2022/DG7GMGF0D3SJ/0002?OCID=AIDcmm6mu07qw1_seo_omc_goo&amp;source=googleshopping</t>
  </si>
  <si>
    <t>Visual Studio Professional 2022</t>
  </si>
  <si>
    <t>Visual Studio Professional 2022 is a fully featured development environment that developers around the world know and love. Our first 64-bit IDE makes it easier to work with even bigger projects and more complex workloads. Enhance your productivity, write high-quality code, and re-imagine collaboration with an advanced suite of tools and built-in integrations to tackle the most challenging development workflows and deliver innovative apps.</t>
  </si>
  <si>
    <t>https://lasus.com.co/es/visual-studio-professional-2022-nce-com-bas-per-1tm?srsltid=AfmBOopj6QHZmB0JF-SuMi4me4ubMQH101dynEtUWNfCcHYbnb9T1mED5LA</t>
  </si>
  <si>
    <t>Visual Studio Professional 2022 (NCE COM BAS PER 1TM)</t>
  </si>
  <si>
    <t>Idioma
Multilenguaje
Garantía del fabricante (meses)
12
Número de Usuarios/Dispositivos
1 usuario/dispositivo
Duración de la Licencia
1 año
Tipo de Licencia
Retail
Tipo de Implementación
Local
Almacenamiento en la nube (OneDrive)
Si
Actualizaciones automáticas
Si
Seguridad avanzada para empresas.
Si</t>
  </si>
  <si>
    <t>https://www.microsoft.com/es-es/d/visual-studio-professional-2022/dg7gmgf0d3sj?activetab=pivot:informaci%C3%B3ngeneraltab</t>
  </si>
  <si>
    <t>Visual Studio Professional 2022 es un entorno de desarrollo completo que los desarrolladores de todo el mundo conocen y aman. Nuestro primer IDE de 64 bits facilita el trabajo con proyectos aún más grandes y cargas de trabajo más complejas. Mejore su productividad, escriba código de alta calidad y reinvente la colaboración con un conjunto avanzado de herramientas e integraciones integradas para abordar los flujos de trabajo de desarrollo más difíciles y ofrecer aplicaciones innovadoras.</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</si>
  <si>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</si>
  <si>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</si>
  <si>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</si>
  <si>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</si>
  <si>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</si>
  <si>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</si>
  <si>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</si>
  <si>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</si>
  <si>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</si>
  <si>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</si>
  <si>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APCOMPUTADORES</t>
  </si>
  <si>
    <t>https://www.apcomputadores.com/producto/licencia-de-office-home-and-business-2021-esd/?gad_source=4&amp;gclid=Cj0KCQjwhMq-BhCFARIsAGvo0KdPIaB9W4J27q8A3PeA9nEWLlFHeMuYvPf1NQFeeibMzkcGVlAwqXcaAi_FEALw_wcB</t>
  </si>
  <si>
    <t>LICENCIA DE OFFICE HOME AND BUSSINES 2021 ESD</t>
  </si>
  <si>
    <t xml:space="preserve">Las herramientas esenciales para hacer todo el trabajo. Office Hogar y Empresas 2021 es para familias y pequeñas empresas que necesitan las aplicaciones clásicas de Office y correo electrónico.
Incluye:
- Microsoft Word
- Microsoft Excel
- Microsoft PowerPoint
- Microsoft Outlook
</t>
  </si>
  <si>
    <t>ALAMCENES EXITO</t>
  </si>
  <si>
    <t>https://www.exito.com/licencia-microsoft-office-2021-home-business-esd-t5d-03487-102741286-mp/p?idsku=102741286&amp;gad_source=4&amp;gclid=Cj0KCQjwhMq-BhCFARIsAGvo0Kci8YTN-ziObmUfcizpt9JQTv8jHlo_S3fSN0e_m6-HWfy_sDQMmKcaAjySEALw_wcB</t>
  </si>
  <si>
    <t>Licencia Microsoft Office 2021 Home &amp; Business Esd T5d 03487</t>
  </si>
  <si>
    <t>Office Hogar y Empresas 2021 le ayuda a gestionar su negocio con herramientas de productividad conocidas. Incluye las versiones clásicas de Outlook, Word, Excel, PowerPoint y OneNote, para Windows 11. Se trata de una compra única que se instala en 1 PC o Mac para su uso en casa o en el trabajo. La versión gratuita de Microsoft Teams tiene funciones como la aplicación de chat y búsqueda gratuita, la programación de reuniones, el almacenamiento de archivos de 2 GB/usuario y el acceso de invitados.</t>
  </si>
  <si>
    <t>https://www.mercadolibre.com.co/licencia-microsoft-office-home-and-business-2021-esd-1-user/p/MCO45810161?pdp_filters=item_id%3AMCO1536761653&amp;from=gshop&amp;matt_tool=52989750&amp;matt_word=&amp;matt_source=google&amp;matt_campaign_id=22126928792&amp;matt_ad_group_id=173140664043&amp;matt_match_type=&amp;matt_network=g&amp;matt_device=c&amp;matt_creative=729917879966&amp;matt_keyword=&amp;matt_ad_position=&amp;matt_ad_type=pla&amp;matt_merchant_id=735127761&amp;matt_product_id=MCO45810161-product&amp;matt_product_partition_id=2389613003186&amp;matt_target_id=pla-2389613003186&amp;cq_src=google_ads&amp;cq_cmp=22126928792&amp;cq_net=g&amp;cq_plt=gp&amp;cq_med=pla&amp;gad_source=4&amp;gclid=Cj0KCQjwhMq-BhCFARIsAGvo0KeD7In15hzNt289GmtKlV7NyYCaUQysSEl1S6bjyRp-TmXwesvZ1REaArxjEALw_wcB</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</si>
  <si>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</si>
  <si>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</si>
  <si>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</si>
  <si>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</si>
  <si>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</si>
  <si>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</si>
  <si>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</si>
  <si>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</si>
  <si>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</si>
  <si>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</si>
  <si>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BUHO DIGITAL</t>
  </si>
  <si>
    <t>https://buhodigitalcol.com/sql-server-2019/?srsltid=AfmBOore5F5LtN8g5tzn49Cw9sV1qoSu1sDkZvQDmlZNS3LpF0HkWXT7xGA</t>
  </si>
  <si>
    <t>SQL Server 2019</t>
  </si>
  <si>
    <t>SQL Server 2019 es un sistema de gestion de base de datos relacional desarrollado por microsoft se utiliza principalmente para ayudar a las empresas a organizar y analizar sus datos de manera eficiente.</t>
  </si>
  <si>
    <t>BLITZHANDEL</t>
  </si>
  <si>
    <t>https://blitzhandel24.com/co/microsoft-sql-server-2019-standard?sPartner=g_s_CO&amp;number=241820603&amp;gad_source=4&amp;gclid=Cj0KCQjw4cS-BhDGARIsABg4_J2h9Cka8DyJft_yRKtf-j5nL-GkJ616afPgPYq-KYcUaE2bZiE5-64aAsWREALw_wcB</t>
  </si>
  <si>
    <t>Microsoft SQL Server 2019 Standard</t>
  </si>
  <si>
    <t>-</t>
  </si>
  <si>
    <t xml:space="preserve">Microsoft SQL Server es el servidor de bases de datos profesional y de alto rendimiento de Microsoft para medianas y grandes empresas. El Microsoft SQL Server 2019 Standard es una versión completamente revisada del sistema de base de datos relacional. La compatibilidad mejorada con sistemas alternativos como Linux, las herramientas de análisis de Big Data integradas y las funciones de seguridad mejoradas hablan a favor de Microsoft SQL Server 2019 Standard. En Blitzhandel24 tienes la oportunidad de comprar el Microsoft SQL Server 2019 Standard, por supuesto en condiciones especialmente atractivas y, como siempre, con una entrega relámpago.
 </t>
  </si>
  <si>
    <t>G2A</t>
  </si>
  <si>
    <t>https://www.g2a.com/es/microsoft-sql-server-2019-standard-pc-microsoft-key-global-i10000219029001?___language=es&amp;er=a5f1606a5c3cc9c13c52542732a071fda97934df7322b58b8658f33939b5c7d4fe3c99d36c72feb7c8eda2697124287f&amp;uuid=0700d20f-8829-4855-a39b-fb171536685d&amp;srsltid=AfmBOooe3NMm5-S8LUu2FajJ0flKNl4v-sRW_TdvpoYvrIpuCH2lx3FOjGY</t>
  </si>
  <si>
    <t>Microsoft SQL Server 2019 Standard (PC) - Clave de Microsoft - GLOBAL</t>
  </si>
  <si>
    <t>SQL Server 2019 actualiza y moderniza bases de datos locales, en la nube y en el borde, con certificación de compatibilidad para evitar riesgos de aplicaciones. Ofrece seguridad y cumplimiento integrados con funciones para clasificar, proteger, supervisar y alertar sobre datos, detectando actividad sospechosa y permitiendo el cifrado total de datos con acceso personalizado por roles. Garantiza máxima disponibilidad con conmutación por error rápida, réplicas de recuperación ante desastres en la nube y grupos de disponibilidad siempre activos, incluyendo una licencia gratuita de DR en Azure con Software Assurance, además de recuperación acelerada de la base de datos. Proporciona BI de autoservicio en cualquier dispositivo con Power BI Report Server, y servicios en la nube escalables en Azure con amplia compatibilidad para migrar o crear aplicaciones críticas de SQL Server.</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</si>
  <si>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</si>
  <si>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</si>
  <si>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</si>
  <si>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</si>
  <si>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</si>
  <si>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</si>
  <si>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</si>
  <si>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</si>
  <si>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</si>
  <si>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</si>
  <si>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TuLicencia</t>
  </si>
  <si>
    <t>https://www.tulicenciaoriginal.com/windows-server/licencia-windows-server-2022?SubmitCurrency=1&amp;id_currency=6&amp;gad_source=4&amp;gclid=Cj0KCQjwhMq-BhCFARIsAGvo0KfDcKslITssLOSOOT6Iu2pOnPYXgBxSI-iSi3DiEEtEapFCKr63lggaAsAWEALw_wcB</t>
  </si>
  <si>
    <t>Licencia Windows Server 2022</t>
  </si>
  <si>
    <t>icencia 100% Original
Serial de 25 Caracteres (XXXXX-XXXXX-XXXXX-XXXXX-XXXXX).
licencia de Por vida - No debe pagar nunca más.
Puede bajar el Office Directamente desde la página de Microsoft.
ENVÍO INSTANTÁNEO: Se envía automáticamente su Licencia, Guía y el link de Descarga desde Microsoft.</t>
  </si>
  <si>
    <t>Colombia Keys</t>
  </si>
  <si>
    <t>https://colombiakeys.com/producto/windows-server-2022-standard/?srsltid=AfmBOoqdbwGjG8MGo4Y7dMJs5qfwazdfuBMPxquqxQ3B_LaQCNjZnJqwEmY</t>
  </si>
  <si>
    <t>Windows Server 2022 Standard</t>
  </si>
  <si>
    <t>ctivación permanente para 1 dispositivo.
Ideal para entornos profesionales.
Clave de activación alfanumérica de 25 caracteres (XXXXX-XXXXX-XXXXX-XXXXX)</t>
  </si>
  <si>
    <t>Bodega digital</t>
  </si>
  <si>
    <t>https://bodegadigital.biz/producto/licencia-windows-server-2022/?utm_source=google&amp;utm_medium=paid&amp;utm_campaign=21812087502&amp;utm_content=171719426129&amp;utm_term=&amp;gadid=717567918131&amp;aelia_cs_currency=COP&amp;gad_source=4&amp;gclid=Cj0KCQjwhMq-BhCFARIsAGvo0Kdha-LvE9FcQRYhGNzh0Tnb57QagCcpXEnQ6phuJ_UpoPrNedmAcMcaAvj-EALw_wcB</t>
  </si>
  <si>
    <t>La versión Standard de Windows Server 2022 es ideal para pequeñas y medianas empresas que necesitan funcionalidades de servidor eficientes sin requerimientos de virtualización extensiva. Por otro lado, la versión Datacenter está diseñada para entornos que demandan alta disponibilidad, almacenamiento definido por software y capacidades de virtualización ilimitadas, ofreciendo así soluciones escalables y flexibles para grandes infraestructuras.</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</si>
  <si>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</si>
  <si>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</si>
  <si>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</si>
  <si>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</si>
  <si>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</si>
  <si>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</si>
  <si>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</si>
  <si>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</si>
  <si>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</si>
  <si>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</si>
  <si>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Adobe</t>
  </si>
  <si>
    <t>https://www.adobe.com/co/acrobat/pricing/business.html?msockid=0c15214730e5641f32ef34e9316965b5</t>
  </si>
  <si>
    <t>Acrobat Standard para equipos</t>
  </si>
  <si>
    <t xml:space="preserve">Con un solo clic, obtendrás una síntesis de tu documento con resúmenes de los puntos clave. Explorar y analizar las secciones principales de tus documentos y encontrar la información que necesitas nunca había sido tan fácil.
</t>
  </si>
  <si>
    <t xml:space="preserve">
G2A</t>
  </si>
  <si>
    <t>https://www.g2a.com/es/adobe-acrobat-pro-dc-2019-pc-1-device-lifetime-adobe-key-global-i10000502609001?___language=es&amp;er=a7dbc00343ce374e9741c2339857bfee9f92b3261a93be0ad14d3b391e2cf2c18325fbaf501ba68cc54fbfa21c291e83&amp;uuid=9a9cf979-7d0e-4bf9-aab7-d5ec389142e7&amp;srsltid=AfmBOopX3Yijkf8EOdfv9R6V3nwVsGaNHXxHb2bpz5L4v9gAtXqIOZPO51M</t>
  </si>
  <si>
    <t xml:space="preserve">
Adobe Acrobat Pro DC 2019 (PC) (1 dispositivo, de por vida) - Clave de Adobe - GLOBAL</t>
  </si>
  <si>
    <t>¡La solución de escritorio definitiva para crear, editar y convertir PDF fácilmente ya está aquí! ¡Compra la clave de Adobe Acrobat Pro DC 2019 ahora y disfruta de tu licencia de por vida para un dispositivo a un precio económico! This content was copied from https://www.g2a.com/es/adobe-acrobat-pro-dc-2019-pc-1-device-lifetime-adobe-key-global-i10000502609001. It is protected by copyright, all rights reserved. If you want to use it, you are obligated to leave the link to the original source.</t>
  </si>
  <si>
    <t>https://blitzhandel24.com/co/adobe-acrobat-pro-2020-upgrade-tlp-win/mac-spanisch</t>
  </si>
  <si>
    <t>Adobe Acrobat Pro 2020 Upgrade TLP Win/ Mac"</t>
  </si>
  <si>
    <t>Adobe, pionero en el mundo del desarrollo de software, ha vuelto a marcar la pauta con la Actualización a Adobe TLPC Acrobat Pro 2020. Este producto es imprescindible para cualquiera que se dedique a la gestión de documentos. En este artículo, analizaremos en profundidad las ventajas y beneficios de la Actualización a Adobe TLPC Acrobat Pro 2020. Pero antes de entrar en detalles, echemos un vistazo rápido al fabricante que está detrás de este innovador producto.</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</si>
  <si>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</si>
  <si>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</si>
  <si>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</si>
  <si>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</si>
  <si>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</si>
  <si>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</si>
  <si>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</si>
  <si>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</si>
  <si>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</si>
  <si>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</si>
  <si>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www.g2a.com/fr/adobe-photoshop-elements-premiere-elements-2024-pc-1-device-lifetime-adobe-key-global-i10000501336001?gname=f4d698e662&amp;utm_campaign=COM_FR_PB_DIGI_GAM_LISTING_NOR_dlcompare&amp;utm_medium=price_comparison&amp;utm_source=dlcompare&amp;uuid=6d790f42-68ec-4ced-8059-42dd67997233</t>
  </si>
  <si>
    <t>Adobe Photoshop Elements &amp; Premiere Elements 2024 (PC) (1 Device, Lifetime) - Adobe Key - GLOBAL</t>
  </si>
  <si>
    <t>dobe Premiere Elements 2024
Refrescado. Rediseñado. Listo para la creatividad.
Ahora puedes hacer coincidir automáticamente el color y el tono de cualquier video o foto, convertir rápidamente tus clips en Highlight Reels y mucho más.
Cambiar el tamaño sin perder la acción.
Hacer selecciones precisas
Recorta vídeos en un instante.
Ajustar sombras y luces.
Mejora los vídeos granulados.
Producir vídeos stop-motion. This content was copied from https://www.g2a.com/fr/adobe-photoshop-elements-premiere-elements-2024-pc-1-device-lifetime-adobe-key-global-i10000501336001. It is protected by copyright, all rights reserved. If you want to use it, you are obligated to leave the link to the original source.</t>
  </si>
  <si>
    <t>BLITZHANDEL 24</t>
  </si>
  <si>
    <t>https://blitzhandel24.com/co/adobe-photoshop-elements-2024?sPartner=g_s_CO&amp;number=241822595.2</t>
  </si>
  <si>
    <t>Adobe Photoshop Elements 2024</t>
  </si>
  <si>
    <t>Descubre modernas plantillas para collages y presentaciones de diapositivas que harán brillar tus creaciones. Comparte fácilmente tus obras maestras en plataformas como YouTube y Vimeo y asombra al mundo con tu trabajo creativo. Utiliza nuestra amplia selección de contenido creativo, como fondos, patrones y cielos, para añadir un toque mágico a tus fotos. ¿Y lo mejor? Las presentaciones de diapositivas, los collages y los efectos se crean automáticamente y se te presentan al iniciar el programa, gracias a la tecnología intuitiva de Adobe Sensei.</t>
  </si>
  <si>
    <t>ADOBE</t>
  </si>
  <si>
    <t>https://commerce.adobe.com/store/recommendation?items%5B0%5D%5Bid%5D=0C2C3E03E0C47606472E929BD48AD30B&amp;co=CO&amp;lang=es&amp;cli=creative&amp;promoid=PYPVPZQK&amp;mv=other&amp;rrItems%5B0%5D%5Bid%5D=0C2C3E03E0C47606472E929BD48AD30B</t>
  </si>
  <si>
    <t>Photoshop</t>
  </si>
  <si>
    <t>Crea espectaculares gráficos, fotos e ilustraciones en tu computadora, iPad, iPhone y la web. Incluye Adobe Fresco para el dibujo y la pintura.</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</si>
  <si>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</si>
  <si>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</si>
  <si>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</si>
  <si>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</si>
  <si>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</si>
  <si>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</si>
  <si>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</si>
  <si>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</si>
  <si>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</si>
  <si>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</si>
  <si>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HOSTINGER</t>
  </si>
  <si>
    <t>https://cart.hostinger.com/pay/8fc630ba-ffc3-49c4-b41e-ca13e173bdca?from=websites</t>
  </si>
  <si>
    <t>Business Web Hosting</t>
  </si>
  <si>
    <t xml:space="preserve">
50 sitios web
Hosting administrado para WordPress
50 GB de almacenamiento NVMe
Creador de sitios web | Hostinger
Dominio gratis (CO$ 36.900)
Migración automática de sitios web gratis
50 buzones: gratis durante 1 año
SSL gratis e ilimitado
Copias de seguridad diarias (valor: CO$ 106.800)
WooCommerce básico
CDN gratis
Dirección IP dedicada
Soporte prioritario</t>
  </si>
  <si>
    <t>BLUEHOST</t>
  </si>
  <si>
    <t>https://www.bluehost.com/checkout/</t>
  </si>
  <si>
    <t>WordPress Choice Plus Hosting</t>
  </si>
  <si>
    <t>Free SSL – Let's Encrypt
Free Malware Scan
Site Backup</t>
  </si>
  <si>
    <t>GoDaddy</t>
  </si>
  <si>
    <t>https://www.godaddy.com/es-es/servicio-hosting</t>
  </si>
  <si>
    <t>Alojamiento web Avanzado</t>
  </si>
  <si>
    <t xml:space="preserve">10 webs
50 GB de almacenamiento NVMe.
Panel de control de cPanel
Dominio gratis*
Email gratis
SSL ilimitado gratis para todas tus webs3
Garantía de reembolso de 30 días+
</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</si>
  <si>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</si>
  <si>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</si>
  <si>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</si>
  <si>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</si>
  <si>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</si>
  <si>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</si>
  <si>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</si>
  <si>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</si>
  <si>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</si>
  <si>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</si>
  <si>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MOVISTAR</t>
  </si>
  <si>
    <t>https://ofertas.movistarempresas.com/co-planes-multiproducto-home?utm_source=GOOGLE-SEM&amp;utm_medium=SEM_SEM_CPA&amp;utm_campaign=CO_MULTIPRODUCTO_COL-COMPETENCIA-B2B_23-08-02_SEM_LDS-WEB_AON_ABT_CONQUER&amp;utm_term=CLARO-EMPRESAS&amp;utm_content=internet%20claro%20empresas&amp;gad_source=1&amp;gclid=Cj0KCQjwhYS_BhD2ARIsAJTMMQZjX0MepL0O3NJhnGULiDM-GZSkgF1pDspZCL9JvSPC2y8VzPxQ7OcaAoK3EALw_wcB</t>
  </si>
  <si>
    <t>INTERNET+ TELEFONIA 900 MEGAS</t>
  </si>
  <si>
    <t>200 Minutos a Larga Distancia internacional Misma velocidad de subida y de bajada.
Seguridad total McAfee
Priorización de red
Atención y soporte VIP</t>
  </si>
  <si>
    <t>TIGO</t>
  </si>
  <si>
    <t>https://www.tigo.com.co/empresas/promo/fulltigopymes?parametro1=search&amp;parametro2=sem&amp;parametro3=co-b2b-mkt_search_performance_b2b_btwfijokitnal_sem_cpl_nal_purebrand&amp;gad_source=1&amp;gclid=Cj0KCQjwhYS_BhD2ARIsAJTMMQZhutuiZZZVbK7z3c--J6KXDauLKO_Hn-QEjVANfgc9hgwLtMMPkZsaAoGsEALw_wcB&amp;gclsrc=aw.ds#full-tigo-700-megas</t>
  </si>
  <si>
    <t>FULL TIGO BUSINESS</t>
  </si>
  <si>
    <t>Internet
Check, Tigo
Tecnología FTTx
Check, Tigo
IP Fija
REG | Icons | Portabilidad -Go
Móvil
Check, Tigo
Datos ilimitados GB
Check, Tigo
Comparte hasta 80 GB
Check, Tigo
Voz y SMS ilimitada a destinos fijos y móviles en Colombia
Check, Tigo
Voz ilimitada a EEUU, Puerto Rico y Canadá
Check, Tigo
2 meses con 50% de descuento solo en líneas adicionales portadas
Check, Tigo
25 GB de Roaming en América</t>
  </si>
  <si>
    <t>ETB</t>
  </si>
  <si>
    <t>https://etb.com/ofertas/negocios/?utm_source=google_s_comp_conv&amp;utm_medium=cpa&amp;utm_campaign=n_f_internet_dedicado&amp;bnv=b0&amp;gad_source=1&amp;gclid=Cj0KCQjwhYS_BhD2ARIsAJTMMQatXqygE6oZDeWYA2H79XM4MrGW8GR9WmSxm0WlAyx_lj-SKdtD_6QaAhzSEALw_wcB</t>
  </si>
  <si>
    <t>FIBRA OPTICA 700MB+MOVIL POSTPAGO ILIMIGIGAS</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</si>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</sst>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
    <numFmt numFmtId="165" formatCode="&quot;$&quot;#,##0.00"/>
    <numFmt numFmtId="166" formatCode="&quot;$&quot;\ #,##0"/>
  </numFmts>
  <fonts count="25">
    <font>
      <sz val="10.0"/>
      <color rgb="FF000000"/>
      <name val="Arial"/>
      <scheme val="minor"/>
    </font>
    <font>
      <b/>
      <sz val="12.0"/>
      <color theme="1"/>
      <name val="Arial"/>
    </font>
    <font/>
    <font>
      <b/>
      <sz val="10.0"/>
      <color theme="1"/>
      <name val="Arial"/>
    </font>
    <font>
      <b/>
      <sz val="10.0"/>
      <color theme="1"/>
      <name val="Trebuchet MS"/>
    </font>
    <font>
      <b/>
      <u/>
      <sz val="10.0"/>
      <color theme="1"/>
      <name val="Trebuchet MS"/>
    </font>
    <font>
      <i/>
      <sz val="10.0"/>
      <color theme="1"/>
      <name val="Arial"/>
    </font>
    <font>
      <sz val="10.0"/>
      <color theme="1"/>
      <name val="Trebuchet MS"/>
    </font>
    <font>
      <u/>
      <sz val="10.0"/>
      <color rgb="FF0000FF"/>
      <name val="Arial"/>
    </font>
    <font>
      <sz val="10.0"/>
      <color theme="1"/>
      <name val="Arial"/>
    </font>
    <font>
      <sz val="10.0"/>
      <color theme="1"/>
      <name val="Arial Narrow"/>
    </font>
    <font>
      <u/>
      <sz val="10.0"/>
      <color rgb="FF0000FF"/>
      <name val="Trebuchet MS"/>
    </font>
    <font>
      <u/>
      <sz val="10.0"/>
      <color rgb="FF0000FF"/>
      <name val="Arial"/>
    </font>
    <font>
      <color theme="1"/>
      <name val="Arial"/>
      <scheme val="minor"/>
    </font>
    <font>
      <b/>
      <u/>
      <sz val="10.0"/>
      <color theme="1"/>
      <name val="Trebuchet MS"/>
    </font>
    <font>
      <sz val="10.0"/>
      <color rgb="FF000000"/>
      <name val="Trebuchet MS"/>
    </font>
    <font>
      <u/>
      <sz val="10.0"/>
      <color rgb="FF0000FF"/>
      <name val="Arial"/>
    </font>
    <font>
      <sz val="12.0"/>
      <color rgb="FF000000"/>
      <name val="&quot;Proxima Nova&quot;"/>
    </font>
    <font>
      <u/>
      <sz val="10.0"/>
      <color rgb="FF0000FF"/>
      <name val="Arial"/>
    </font>
    <font>
      <u/>
      <sz val="10.0"/>
      <color rgb="FF0000FF"/>
      <name val="Arial"/>
    </font>
    <font>
      <b/>
      <u/>
      <sz val="10.0"/>
      <color theme="1"/>
      <name val="Trebuchet MS"/>
    </font>
    <font>
      <u/>
      <sz val="10.0"/>
      <color rgb="FF0000FF"/>
      <name val="Arial"/>
    </font>
    <font>
      <u/>
      <sz val="10.0"/>
      <color rgb="FF0000FF"/>
      <name val="Trebuchet MS"/>
    </font>
    <font>
      <u/>
      <sz val="10.0"/>
      <color rgb="FF0000FF"/>
      <name val="Trebuchet MS"/>
    </font>
    <font>
      <u/>
      <sz val="10.0"/>
      <color rgb="FF000000"/>
      <name val="Trebuchet MS"/>
    </font>
  </fonts>
  <fills count="7">
    <fill>
      <patternFill patternType="none"/>
    </fill>
    <fill>
      <patternFill patternType="lightGray"/>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s>
  <borders count="1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top style="thin">
        <color rgb="FF000000"/>
      </top>
    </border>
    <border>
      <left style="thin">
        <color rgb="FF000000"/>
      </left>
      <right/>
      <top style="thin">
        <color rgb="FF000000"/>
      </top>
    </border>
    <border>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3" fontId="3" numFmtId="0" xfId="0" applyAlignment="1" applyBorder="1" applyFill="1" applyFont="1">
      <alignment horizontal="center" shrinkToFit="0" vertical="center" wrapText="1"/>
    </xf>
    <xf borderId="4" fillId="0" fontId="4" numFmtId="0" xfId="0" applyAlignment="1" applyBorder="1" applyFont="1">
      <alignment horizontal="center" readingOrder="0" shrinkToFit="0" vertical="center" wrapText="1"/>
    </xf>
    <xf borderId="4" fillId="0" fontId="4" numFmtId="0" xfId="0" applyAlignment="1" applyBorder="1" applyFont="1">
      <alignment horizontal="center" shrinkToFit="0" vertical="center" wrapText="1"/>
    </xf>
    <xf borderId="4" fillId="4" fontId="5" numFmtId="0" xfId="0" applyAlignment="1" applyBorder="1" applyFill="1" applyFont="1">
      <alignment horizontal="center" shrinkToFit="0" vertical="center" wrapText="1"/>
    </xf>
    <xf borderId="5" fillId="5" fontId="3" numFmtId="0" xfId="0" applyAlignment="1" applyBorder="1" applyFill="1" applyFont="1">
      <alignment horizontal="center" shrinkToFit="0" vertical="center" wrapText="1"/>
    </xf>
    <xf borderId="4" fillId="2" fontId="4" numFmtId="0" xfId="0" applyAlignment="1" applyBorder="1" applyFont="1">
      <alignment horizontal="center" shrinkToFit="0" vertical="center" wrapText="1"/>
    </xf>
    <xf borderId="0" fillId="0" fontId="6" numFmtId="0" xfId="0" applyAlignment="1" applyFont="1">
      <alignment horizontal="center" vertical="center"/>
    </xf>
    <xf borderId="4" fillId="3" fontId="3" numFmtId="0" xfId="0" applyAlignment="1" applyBorder="1" applyFont="1">
      <alignment horizontal="center" vertical="center"/>
    </xf>
    <xf borderId="4" fillId="0" fontId="7" numFmtId="0" xfId="0" applyAlignment="1" applyBorder="1" applyFont="1">
      <alignment horizontal="center" readingOrder="0" shrinkToFit="0" vertical="center" wrapText="1"/>
    </xf>
    <xf borderId="4" fillId="0" fontId="8" numFmtId="0" xfId="0" applyAlignment="1" applyBorder="1" applyFont="1">
      <alignment horizontal="left" readingOrder="0" shrinkToFit="0" vertical="top" wrapText="1"/>
    </xf>
    <xf borderId="4" fillId="0" fontId="7" numFmtId="0" xfId="0" applyAlignment="1" applyBorder="1" applyFont="1">
      <alignment horizontal="center" readingOrder="0" shrinkToFit="0" vertical="top" wrapText="1"/>
    </xf>
    <xf borderId="4" fillId="0" fontId="7" numFmtId="164" xfId="0" applyAlignment="1" applyBorder="1" applyFont="1" applyNumberFormat="1">
      <alignment horizontal="center" readingOrder="0" shrinkToFit="0" vertical="center" wrapText="1"/>
    </xf>
    <xf borderId="4" fillId="0" fontId="7" numFmtId="164" xfId="0" applyAlignment="1" applyBorder="1" applyFont="1" applyNumberFormat="1">
      <alignment horizontal="center" shrinkToFit="0" vertical="center" wrapText="1"/>
    </xf>
    <xf borderId="4" fillId="0" fontId="7" numFmtId="0" xfId="0" applyAlignment="1" applyBorder="1" applyFont="1">
      <alignment horizontal="left" readingOrder="0" shrinkToFit="0" vertical="top" wrapText="1"/>
    </xf>
    <xf borderId="4" fillId="0" fontId="7" numFmtId="3" xfId="0" applyAlignment="1" applyBorder="1" applyFont="1" applyNumberFormat="1">
      <alignment horizontal="center" readingOrder="0" shrinkToFit="0" vertical="center" wrapText="1"/>
    </xf>
    <xf borderId="4" fillId="0" fontId="9" numFmtId="0" xfId="0" applyBorder="1" applyFont="1"/>
    <xf borderId="4" fillId="0" fontId="7" numFmtId="0" xfId="0" applyAlignment="1" applyBorder="1" applyFont="1">
      <alignment horizontal="left" shrinkToFit="0" vertical="top" wrapText="1"/>
    </xf>
    <xf borderId="1" fillId="0" fontId="3" numFmtId="0" xfId="0" applyAlignment="1" applyBorder="1" applyFont="1">
      <alignment horizontal="left" shrinkToFit="0" vertical="center" wrapText="1"/>
    </xf>
    <xf borderId="0" fillId="0" fontId="10" numFmtId="0" xfId="0" applyAlignment="1" applyFont="1">
      <alignment horizontal="center" shrinkToFit="0" vertical="center" wrapText="1"/>
    </xf>
    <xf borderId="0" fillId="0" fontId="9" numFmtId="0" xfId="0" applyFont="1"/>
    <xf borderId="4" fillId="0" fontId="11" numFmtId="0" xfId="0" applyAlignment="1" applyBorder="1" applyFont="1">
      <alignment horizontal="center" readingOrder="0" shrinkToFit="0" vertical="top" wrapText="1"/>
    </xf>
    <xf borderId="4" fillId="0" fontId="12" numFmtId="0" xfId="0" applyAlignment="1" applyBorder="1" applyFont="1">
      <alignment horizontal="left" readingOrder="0" shrinkToFit="0" vertical="center" wrapText="1"/>
    </xf>
    <xf borderId="4" fillId="0" fontId="7" numFmtId="164" xfId="0" applyAlignment="1" applyBorder="1" applyFont="1" applyNumberFormat="1">
      <alignment horizontal="left" readingOrder="0" shrinkToFit="0" vertical="center" wrapText="1"/>
    </xf>
    <xf borderId="4" fillId="0" fontId="7" numFmtId="165" xfId="0" applyAlignment="1" applyBorder="1" applyFont="1" applyNumberFormat="1">
      <alignment horizontal="center" readingOrder="0" shrinkToFit="0" vertical="center" wrapText="1"/>
    </xf>
    <xf borderId="4" fillId="0" fontId="13" numFmtId="164" xfId="0" applyAlignment="1" applyBorder="1" applyFont="1" applyNumberFormat="1">
      <alignment horizontal="center" vertical="center"/>
    </xf>
    <xf borderId="0" fillId="0" fontId="13" numFmtId="164" xfId="0" applyAlignment="1" applyFont="1" applyNumberFormat="1">
      <alignment horizontal="center" vertical="center"/>
    </xf>
    <xf borderId="4" fillId="0" fontId="7" numFmtId="0" xfId="0" applyAlignment="1" applyBorder="1" applyFont="1">
      <alignment horizontal="left" readingOrder="0" shrinkToFit="0" vertical="center" wrapText="1"/>
    </xf>
    <xf borderId="4" fillId="0" fontId="7" numFmtId="165" xfId="0" applyAlignment="1" applyBorder="1" applyFont="1" applyNumberFormat="1">
      <alignment horizontal="center" shrinkToFit="0" vertical="center" wrapText="1"/>
    </xf>
    <xf borderId="6" fillId="0" fontId="4" numFmtId="0" xfId="0" applyAlignment="1" applyBorder="1" applyFont="1">
      <alignment horizontal="center" shrinkToFit="0" vertical="center" wrapText="1"/>
    </xf>
    <xf borderId="7" fillId="4" fontId="14" numFmtId="0" xfId="0" applyAlignment="1" applyBorder="1" applyFont="1">
      <alignment horizontal="center" shrinkToFit="0" vertical="center" wrapText="1"/>
    </xf>
    <xf borderId="8" fillId="5" fontId="3" numFmtId="0" xfId="0" applyAlignment="1" applyBorder="1" applyFont="1">
      <alignment horizontal="center" shrinkToFit="0" vertical="center" wrapText="1"/>
    </xf>
    <xf borderId="7" fillId="2" fontId="4" numFmtId="0" xfId="0" applyAlignment="1" applyBorder="1" applyFont="1">
      <alignment horizontal="center" shrinkToFit="0" vertical="center" wrapText="1"/>
    </xf>
    <xf borderId="5" fillId="3" fontId="3" numFmtId="0" xfId="0" applyAlignment="1" applyBorder="1" applyFont="1">
      <alignment horizontal="center" vertical="center"/>
    </xf>
    <xf borderId="1" fillId="0" fontId="15" numFmtId="0" xfId="0" applyAlignment="1" applyBorder="1" applyFont="1">
      <alignment horizontal="center" shrinkToFit="0" vertical="center" wrapText="1"/>
    </xf>
    <xf borderId="1" fillId="0" fontId="16" numFmtId="0" xfId="0" applyAlignment="1" applyBorder="1" applyFont="1">
      <alignment horizontal="center" readingOrder="0" shrinkToFit="0" vertical="top" wrapText="1"/>
    </xf>
    <xf borderId="0" fillId="6" fontId="17" numFmtId="0" xfId="0" applyAlignment="1" applyFill="1" applyFont="1">
      <alignment readingOrder="0" shrinkToFit="0" vertical="center" wrapText="1"/>
    </xf>
    <xf borderId="9" fillId="0" fontId="15" numFmtId="165" xfId="0" applyAlignment="1" applyBorder="1" applyFont="1" applyNumberFormat="1">
      <alignment horizontal="center" readingOrder="0" shrinkToFit="0" vertical="center" wrapText="1"/>
    </xf>
    <xf borderId="9" fillId="0" fontId="15" numFmtId="166" xfId="0" applyAlignment="1" applyBorder="1" applyFont="1" applyNumberFormat="1">
      <alignment horizontal="center" readingOrder="0" shrinkToFit="0" vertical="center" wrapText="1"/>
    </xf>
    <xf borderId="9" fillId="0" fontId="15" numFmtId="166" xfId="0" applyAlignment="1" applyBorder="1" applyFont="1" applyNumberFormat="1">
      <alignment horizontal="center" shrinkToFit="0" vertical="center" wrapText="1"/>
    </xf>
    <xf borderId="6" fillId="0" fontId="15" numFmtId="0" xfId="0" applyAlignment="1" applyBorder="1" applyFont="1">
      <alignment horizontal="center" readingOrder="0" shrinkToFit="0" vertical="center" wrapText="1"/>
    </xf>
    <xf borderId="3" fillId="0" fontId="7" numFmtId="0" xfId="0" applyAlignment="1" applyBorder="1" applyFont="1">
      <alignment horizontal="center" readingOrder="0" shrinkToFit="0" vertical="center" wrapText="1"/>
    </xf>
    <xf borderId="10" fillId="0" fontId="7" numFmtId="0" xfId="0" applyAlignment="1" applyBorder="1" applyFont="1">
      <alignment horizontal="center" readingOrder="0" shrinkToFit="0" vertical="center" wrapText="1"/>
    </xf>
    <xf borderId="11" fillId="0" fontId="18" numFmtId="0" xfId="0" applyAlignment="1" applyBorder="1" applyFont="1">
      <alignment horizontal="center" readingOrder="0" shrinkToFit="0" vertical="center" wrapText="1"/>
    </xf>
    <xf borderId="12" fillId="0" fontId="15" numFmtId="166" xfId="0" applyAlignment="1" applyBorder="1" applyFont="1" applyNumberFormat="1">
      <alignment horizontal="center" readingOrder="0" shrinkToFit="0" vertical="center" wrapText="1"/>
    </xf>
    <xf borderId="12" fillId="0" fontId="15" numFmtId="0" xfId="0" applyAlignment="1" applyBorder="1" applyFont="1">
      <alignment horizontal="center" readingOrder="0" shrinkToFit="0" vertical="center" wrapText="1"/>
    </xf>
    <xf borderId="1" fillId="0" fontId="19" numFmtId="0" xfId="0" applyAlignment="1" applyBorder="1" applyFont="1">
      <alignment horizontal="center" readingOrder="0" shrinkToFit="0" vertical="center" wrapText="1"/>
    </xf>
    <xf borderId="1" fillId="0" fontId="15" numFmtId="0" xfId="0" applyAlignment="1" applyBorder="1" applyFont="1">
      <alignment horizontal="center" readingOrder="0" shrinkToFit="0" vertical="center" wrapText="1"/>
    </xf>
    <xf borderId="4" fillId="0" fontId="15" numFmtId="166" xfId="0" applyAlignment="1" applyBorder="1" applyFont="1" applyNumberFormat="1">
      <alignment horizontal="center" readingOrder="0" shrinkToFit="0" vertical="center" wrapText="1"/>
    </xf>
    <xf borderId="4" fillId="0" fontId="15" numFmtId="0" xfId="0" applyAlignment="1" applyBorder="1" applyFont="1">
      <alignment horizontal="center" readingOrder="0" shrinkToFit="0" vertical="center" wrapText="1"/>
    </xf>
    <xf borderId="6" fillId="4" fontId="20" numFmtId="0" xfId="0" applyAlignment="1" applyBorder="1" applyFont="1">
      <alignment horizontal="center" shrinkToFit="0" vertical="center" wrapText="1"/>
    </xf>
    <xf borderId="13" fillId="5" fontId="3" numFmtId="0" xfId="0" applyAlignment="1" applyBorder="1" applyFont="1">
      <alignment horizontal="center" shrinkToFit="0" vertical="center" wrapText="1"/>
    </xf>
    <xf borderId="6" fillId="2" fontId="4" numFmtId="0" xfId="0" applyAlignment="1" applyBorder="1" applyFont="1">
      <alignment horizontal="center" shrinkToFit="0" vertical="center" wrapText="1"/>
    </xf>
    <xf borderId="1" fillId="3" fontId="3" numFmtId="0" xfId="0" applyAlignment="1" applyBorder="1" applyFont="1">
      <alignment horizontal="center" vertical="center"/>
    </xf>
    <xf borderId="4" fillId="0" fontId="21" numFmtId="0" xfId="0" applyAlignment="1" applyBorder="1" applyFont="1">
      <alignment horizontal="center" readingOrder="0" shrinkToFit="0" vertical="center" wrapText="1"/>
    </xf>
    <xf borderId="4" fillId="0" fontId="15" numFmtId="166" xfId="0" applyAlignment="1" applyBorder="1" applyFont="1" applyNumberFormat="1">
      <alignment horizontal="center" shrinkToFit="0" vertical="center" wrapText="1"/>
    </xf>
    <xf borderId="4" fillId="0" fontId="22" numFmtId="0" xfId="0" applyAlignment="1" applyBorder="1" applyFont="1">
      <alignment horizontal="left" readingOrder="0" shrinkToFit="0" vertical="top" wrapText="1"/>
    </xf>
    <xf borderId="4" fillId="0" fontId="13" numFmtId="0" xfId="0" applyAlignment="1" applyBorder="1" applyFont="1">
      <alignment horizontal="center" readingOrder="0" shrinkToFit="0" vertical="center" wrapText="1"/>
    </xf>
    <xf borderId="6" fillId="0" fontId="15" numFmtId="0" xfId="0" applyAlignment="1" applyBorder="1" applyFont="1">
      <alignment horizontal="center" shrinkToFit="0" vertical="center" wrapText="1"/>
    </xf>
    <xf borderId="12" fillId="0" fontId="15" numFmtId="0" xfId="0" applyAlignment="1" applyBorder="1" applyFont="1">
      <alignment horizontal="center" shrinkToFit="0" vertical="center" wrapText="1"/>
    </xf>
    <xf borderId="4" fillId="0" fontId="13" numFmtId="0" xfId="0" applyAlignment="1" applyBorder="1" applyFont="1">
      <alignment readingOrder="0" vertical="center"/>
    </xf>
    <xf borderId="4" fillId="0" fontId="15" numFmtId="0" xfId="0" applyAlignment="1" applyBorder="1" applyFont="1">
      <alignment horizontal="center" shrinkToFit="0" vertical="center" wrapText="1"/>
    </xf>
    <xf borderId="4" fillId="0" fontId="13" numFmtId="0" xfId="0" applyAlignment="1" applyBorder="1" applyFont="1">
      <alignment horizontal="center" readingOrder="0" vertical="center"/>
    </xf>
    <xf borderId="14" fillId="0" fontId="13" numFmtId="0" xfId="0" applyAlignment="1" applyBorder="1" applyFont="1">
      <alignment horizontal="center" readingOrder="0" vertical="center"/>
    </xf>
    <xf borderId="4" fillId="0" fontId="23" numFmtId="0" xfId="0" applyAlignment="1" applyBorder="1" applyFont="1">
      <alignment horizontal="center" readingOrder="0" shrinkToFit="0" vertical="center" wrapText="1"/>
    </xf>
    <xf borderId="4" fillId="0" fontId="24" numFmtId="0" xfId="0" applyAlignment="1" applyBorder="1" applyFont="1">
      <alignment horizontal="center" readingOrder="0" shrinkToFit="0" vertical="center" wrapText="1"/>
    </xf>
    <xf borderId="4" fillId="0" fontId="7" numFmtId="165" xfId="0" applyAlignment="1" applyBorder="1" applyFont="1" applyNumberForma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ystorecolombia.com/torre/898-servidor-dell-power-edge-t150-xeon-e2324g-16gb-1tb-72k-t150anh1y23v2.html" TargetMode="External"/><Relationship Id="rId2" Type="http://schemas.openxmlformats.org/officeDocument/2006/relationships/hyperlink" Target="https://mymsystech.com.co/servidores/5168-servidor-dell-poweredge-t150.html?srsltid=AfmBOooLUTjd01gjLwxbYjLhNFVbca2MkqvohhgIvqkfrCM5pm8uzacU" TargetMode="External"/><Relationship Id="rId3" Type="http://schemas.openxmlformats.org/officeDocument/2006/relationships/hyperlink" Target="https://microcell.co/servidor-dell/27182-servidor-dell-emc-poweredge-t150-xeon-e2336g-16gb-4tb-torre.html?srsltid=AfmBOooCIJYp4p83CCcxpuF15cVaOXT6Y65tki6Pyup9uyIBdsxDjz7p"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adobe.com/co/acrobat/pricing/business.html?msockid=0c15214730e5641f32ef34e9316965b5" TargetMode="External"/><Relationship Id="rId2" Type="http://schemas.openxmlformats.org/officeDocument/2006/relationships/hyperlink" Target="https://www.g2a.com/es/adobe-acrobat-pro-dc-2019-pc-1-device-lifetime-adobe-key-global-i10000502609001?___language=es&amp;er=a7dbc00343ce374e9741c2339857bfee9f92b3261a93be0ad14d3b391e2cf2c18325fbaf501ba68cc54fbfa21c291e83&amp;uuid=9a9cf979-7d0e-4bf9-aab7-d5ec389142e7&amp;srsltid=AfmBOopX3Yijkf8EOdfv9R6V3nwVsGaNHXxHb2bpz5L4v9gAtXqIOZPO51M" TargetMode="External"/><Relationship Id="rId3" Type="http://schemas.openxmlformats.org/officeDocument/2006/relationships/hyperlink" Target="https://blitzhandel24.com/co/adobe-acrobat-pro-2020-upgrade-tlp-win/mac-spanisch"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g2a.com/fr/adobe-photoshop-elements-premiere-elements-2024-pc-1-device-lifetime-adobe-key-global-i10000501336001?gname=f4d698e662&amp;utm_campaign=COM_FR_PB_DIGI_GAM_LISTING_NOR_dlcompare&amp;utm_medium=price_comparison&amp;utm_source=dlcompare&amp;uuid=6d790f42-68ec-4ced-8059-42dd67997233" TargetMode="External"/><Relationship Id="rId2" Type="http://schemas.openxmlformats.org/officeDocument/2006/relationships/hyperlink" Target="https://blitzhandel24.com/co/adobe-photoshop-elements-2024?sPartner=g_s_CO&amp;number=241822595.2" TargetMode="External"/><Relationship Id="rId3" Type="http://schemas.openxmlformats.org/officeDocument/2006/relationships/hyperlink" Target="https://commerce.adobe.com/store/recommendation?items%5B0%5D%5Bid%5D=0C2C3E03E0C47606472E929BD48AD30B&amp;co=CO&amp;lang=es&amp;cli=creative&amp;promoid=PYPVPZQK&amp;mv=other&amp;rrItems%5B0%5D%5Bid%5D=0C2C3E03E0C47606472E929BD48AD30B"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cart.hostinger.com/pay/8fc630ba-ffc3-49c4-b41e-ca13e173bdca?from=websites" TargetMode="External"/><Relationship Id="rId2" Type="http://schemas.openxmlformats.org/officeDocument/2006/relationships/hyperlink" Target="https://www.bluehost.com/checkout/" TargetMode="External"/><Relationship Id="rId3" Type="http://schemas.openxmlformats.org/officeDocument/2006/relationships/hyperlink" Target="https://www.godaddy.com/es-es/servicio-hosting"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ofertas.movistarempresas.com/co-planes-multiproducto-home?utm_source=GOOGLE-SEM&amp;utm_medium=SEM_SEM_CPA&amp;utm_campaign=CO_MULTIPRODUCTO_COL-COMPETENCIA-B2B_23-08-02_SEM_LDS-WEB_AON_ABT_CONQUER&amp;utm_term=CLARO-EMPRESAS&amp;utm_content=internet%20claro%20empresas&amp;gad_source=1&amp;gclid=Cj0KCQjwhYS_BhD2ARIsAJTMMQZjX0MepL0O3NJhnGULiDM-GZSkgF1pDspZCL9JvSPC2y8VzPxQ7OcaAoK3EALw_wcB" TargetMode="External"/><Relationship Id="rId2" Type="http://schemas.openxmlformats.org/officeDocument/2006/relationships/hyperlink" Target="https://www.tigo.com.co/empresas/promo/fulltigopymes?parametro1=search&amp;parametro2=sem&amp;parametro3=co-b2b-mkt_search_performance_b2b_btwfijokitnal_sem_cpl_nal_purebrand&amp;gad_source=1&amp;gclid=Cj0KCQjwhYS_BhD2ARIsAJTMMQZhutuiZZZVbK7z3c--J6KXDauLKO_Hn-QEjVANfgc9hgwLtMMPkZsaAoGsEALw_wcB&amp;gclsrc=aw.ds" TargetMode="External"/><Relationship Id="rId3" Type="http://schemas.openxmlformats.org/officeDocument/2006/relationships/hyperlink" Target="https://etb.com/ofertas/negocios/?utm_source=google_s_comp_conv&amp;utm_medium=cpa&amp;utm_campaign=n_f_internet_dedicado&amp;bnv=b0&amp;gad_source=1&amp;gclid=Cj0KCQjwhYS_BhD2ARIsAJTMMQatXqygE6oZDeWYA2H79XM4MrGW8GR9WmSxm0WlAyx_lj-SKdtD_6QaAhzSEALw_wcB"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mercadolibre.com.co/portatil-asus-vivobook-oled-e1504fa-ryzen5-7520u-ram-16gb-ssd-512gb-fhd-156-negro/p/MCO44966185" TargetMode="External"/><Relationship Id="rId2" Type="http://schemas.openxmlformats.org/officeDocument/2006/relationships/hyperlink" Target="https://www.asus.com/co/laptops/for-home/vivobook/vivobook-go-15-oled-e1504f/" TargetMode="External"/><Relationship Id="rId3" Type="http://schemas.openxmlformats.org/officeDocument/2006/relationships/hyperlink" Target="https://www.falabella.com.co/falabella-co/product/119958929/Portatil-Asus-E1504FA-NJ1382-Ryzen-5-7520U-Ram-16GB-SSD-512GB-Pantalla-15,6-FHD/119958931"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lasus.com.co/es/monitor-samsung-24-pulgadas-led-ips-azul-oscuro" TargetMode="External"/><Relationship Id="rId2" Type="http://schemas.openxmlformats.org/officeDocument/2006/relationships/hyperlink" Target="https://www.mercadolibre.com.co/monitor-gamer-samsung-con-pantalla-de-24-75hz-110v-y-resolucion-full-hd/p/MCO44565469" TargetMode="External"/><Relationship Id="rId3" Type="http://schemas.openxmlformats.org/officeDocument/2006/relationships/hyperlink" Target="https://www.tecnoplaza.com.co/MCO-589589857-monitor-samsung-24-ips-t35f-full-hd-hdmi-vga-lf24t350fhlxzl-_JM"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mercadolibre.com.co/mouse-alambrico-usb-logitech-m110-black-silencioso-color-negro/p/MCO24566684" TargetMode="External"/><Relationship Id="rId2" Type="http://schemas.openxmlformats.org/officeDocument/2006/relationships/hyperlink" Target="https://www.alkosto.com/mouse-logitech-alambrico-optico-m110-silent-negro/p/097855181138?fuente=google&amp;medio=cpc&amp;campaign=AK_COL_MAX_PEF_CPC_EST_ACC_Logitech_Mar24_EXP_MAR&amp;keyword=&amp;gad_source=1&amp;gclid=Cj0KCQjwm7q-BhDRARIsACD6-fVnQ5Iqf77nAGAZj2g_YS0Nl7oGkvo5m94xJhg1MP1d3OIyebJBgwAaAvEIEALw_wcB" TargetMode="External"/><Relationship Id="rId3" Type="http://schemas.openxmlformats.org/officeDocument/2006/relationships/hyperlink" Target="https://www.falabella.com.co/falabella-co/product/129988638/Logitech-M110-Silent-Mouse-Usb-Clics-90-Mas-Silenciosos-Negro/129988639"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oklahomacomputadores.com/producto/teclado-logitech-usb-k120/?srsltid=AfmBOorCxZpf23IBfTiYZ2s9B--Wx4OVUDxfae8TMz9fwXwjFlyOMayLFXY" TargetMode="External"/><Relationship Id="rId2" Type="http://schemas.openxmlformats.org/officeDocument/2006/relationships/hyperlink" Target="https://www.exito.com/teclado-en-espanol-k120-logitech-negro-100031284-mp/p?srsltid=AfmBOop3s2iTMm_teLyzKvpv71eQdjH0BEGoMczOLepl1fi_wcrgbUAAOaQ" TargetMode="External"/><Relationship Id="rId3" Type="http://schemas.openxmlformats.org/officeDocument/2006/relationships/hyperlink" Target="https://www.logitechstore.com.co/MCO-1440339353-teclado-usb-logitech-k120-desempeno-agradable-y-silencioso-_JM?srsltid=AfmBOorOMLh1xst9ND42HwkdnhqlKxAVc4fRYvWa5Yp02v4Vptk4BWEhMys"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microsoft.com/es-co/d/visual-studio-professional-2022/DG7GMGF0D3SJ/0002?OCID=AIDcmm6mu07qw1_seo_omc_goo&amp;source=googleshopping" TargetMode="External"/><Relationship Id="rId2" Type="http://schemas.openxmlformats.org/officeDocument/2006/relationships/hyperlink" Target="https://lasus.com.co/es/visual-studio-professional-2022-nce-com-bas-per-1tm?srsltid=AfmBOopj6QHZmB0JF-SuMi4me4ubMQH101dynEtUWNfCcHYbnb9T1mED5LA" TargetMode="External"/><Relationship Id="rId3" Type="http://schemas.openxmlformats.org/officeDocument/2006/relationships/hyperlink" Target="https://www.microsoft.com/es-es/d/visual-studio-professional-2022/dg7gmgf0d3sj?activetab=pivot:informaci%C3%B3ngeneraltab"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apcomputadores.com/producto/licencia-de-office-home-and-business-2021-esd/?gad_source=4&amp;gclid=Cj0KCQjwhMq-BhCFARIsAGvo0KdPIaB9W4J27q8A3PeA9nEWLlFHeMuYvPf1NQFeeibMzkcGVlAwqXcaAi_FEALw_wcB" TargetMode="External"/><Relationship Id="rId2" Type="http://schemas.openxmlformats.org/officeDocument/2006/relationships/hyperlink" Target="https://www.exito.com/licencia-microsoft-office-2021-home-business-esd-t5d-03487-102741286-mp/p?idsku=102741286&amp;gad_source=4&amp;gclid=Cj0KCQjwhMq-BhCFARIsAGvo0Kci8YTN-ziObmUfcizpt9JQTv8jHlo_S3fSN0e_m6-HWfy_sDQMmKcaAjySEALw_wcB" TargetMode="External"/><Relationship Id="rId3" Type="http://schemas.openxmlformats.org/officeDocument/2006/relationships/hyperlink" Target="https://www.mercadolibre.com.co/licencia-microsoft-office-home-and-business-2021-esd-1-user/p/MCO45810161?pdp_filters=item_id%3AMCO1536761653&amp;from=gshop&amp;matt_tool=52989750&amp;matt_word=&amp;matt_source=google&amp;matt_campaign_id=22126928792&amp;matt_ad_group_id=173140664043&amp;matt_match_type=&amp;matt_network=g&amp;matt_device=c&amp;matt_creative=729917879966&amp;matt_keyword=&amp;matt_ad_position=&amp;matt_ad_type=pla&amp;matt_merchant_id=735127761&amp;matt_product_id=MCO45810161-product&amp;matt_product_partition_id=2389613003186&amp;matt_target_id=pla-2389613003186&amp;cq_src=google_ads&amp;cq_cmp=22126928792&amp;cq_net=g&amp;cq_plt=gp&amp;cq_med=pla&amp;gad_source=4&amp;gclid=Cj0KCQjwhMq-BhCFARIsAGvo0KeD7In15hzNt289GmtKlV7NyYCaUQysSEl1S6bjyRp-TmXwesvZ1REaArxjEALw_wcB"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buhodigitalcol.com/sql-server-2019/?srsltid=AfmBOore5F5LtN8g5tzn49Cw9sV1qoSu1sDkZvQDmlZNS3LpF0HkWXT7xGA" TargetMode="External"/><Relationship Id="rId2" Type="http://schemas.openxmlformats.org/officeDocument/2006/relationships/hyperlink" Target="https://blitzhandel24.com/co/microsoft-sql-server-2019-standard?sPartner=g_s_CO&amp;number=241820603&amp;gad_source=4&amp;gclid=Cj0KCQjw4cS-BhDGARIsABg4_J2h9Cka8DyJft_yRKtf-j5nL-GkJ616afPgPYq-KYcUaE2bZiE5-64aAsWREALw_wcB" TargetMode="External"/><Relationship Id="rId3" Type="http://schemas.openxmlformats.org/officeDocument/2006/relationships/hyperlink" Target="https://www.g2a.com/es/microsoft-sql-server-2019-standard-pc-microsoft-key-global-i10000219029001?___language=es&amp;er=a5f1606a5c3cc9c13c52542732a071fda97934df7322b58b8658f33939b5c7d4fe3c99d36c72feb7c8eda2697124287f&amp;uuid=0700d20f-8829-4855-a39b-fb171536685d&amp;srsltid=AfmBOooe3NMm5-S8LUu2FajJ0flKNl4v-sRW_TdvpoYvrIpuCH2lx3FOjGY"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tulicenciaoriginal.com/windows-server/licencia-windows-server-2022?SubmitCurrency=1&amp;id_currency=6&amp;gad_source=4&amp;gclid=Cj0KCQjwhMq-BhCFARIsAGvo0KfDcKslITssLOSOOT6Iu2pOnPYXgBxSI-iSi3DiEEtEapFCKr63lggaAsAWEALw_wcB" TargetMode="External"/><Relationship Id="rId2" Type="http://schemas.openxmlformats.org/officeDocument/2006/relationships/hyperlink" Target="https://colombiakeys.com/producto/windows-server-2022-standard/?srsltid=AfmBOoqdbwGjG8MGo4Y7dMJs5qfwazdfuBMPxquqxQ3B_LaQCNjZnJqwEmY" TargetMode="External"/><Relationship Id="rId3" Type="http://schemas.openxmlformats.org/officeDocument/2006/relationships/hyperlink" Target="https://bodegadigital.biz/producto/licencia-windows-server-2022/?utm_source=google&amp;utm_medium=paid&amp;utm_campaign=21812087502&amp;utm_content=171719426129&amp;utm_term=&amp;gadid=717567918131&amp;aelia_cs_currency=COP&amp;gad_source=4&amp;gclid=Cj0KCQjwhMq-BhCFARIsAGvo0Kdha-LvE9FcQRYhGNzh0Tnb57QagCcpXEnQ6phuJ_UpoPrNedmAcMcaAvj-EALw_wcB"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9" width="19.13"/>
    <col customWidth="1" min="10" max="10" width="47.0"/>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6" t="s">
        <v>3</v>
      </c>
      <c r="C7" s="7" t="s">
        <v>4</v>
      </c>
      <c r="D7" s="7" t="s">
        <v>5</v>
      </c>
      <c r="E7" s="7" t="s">
        <v>6</v>
      </c>
      <c r="F7" s="8" t="s">
        <v>7</v>
      </c>
      <c r="G7" s="9" t="s">
        <v>8</v>
      </c>
      <c r="H7" s="10" t="s">
        <v>9</v>
      </c>
      <c r="I7" s="7" t="s">
        <v>10</v>
      </c>
      <c r="J7" s="7" t="s">
        <v>11</v>
      </c>
      <c r="K7" s="11"/>
      <c r="L7" s="11"/>
      <c r="M7" s="11"/>
      <c r="N7" s="11"/>
      <c r="O7" s="11"/>
      <c r="P7" s="11"/>
      <c r="Q7" s="11"/>
      <c r="R7" s="11"/>
      <c r="S7" s="11"/>
      <c r="T7" s="11"/>
      <c r="U7" s="11"/>
      <c r="V7" s="11"/>
      <c r="W7" s="11"/>
      <c r="X7" s="11"/>
      <c r="Y7" s="11"/>
      <c r="Z7" s="11"/>
    </row>
    <row r="8" ht="166.5" customHeight="1">
      <c r="A8" s="12" t="s">
        <v>12</v>
      </c>
      <c r="B8" s="13" t="s">
        <v>13</v>
      </c>
      <c r="C8" s="14" t="s">
        <v>14</v>
      </c>
      <c r="D8" s="15" t="s">
        <v>15</v>
      </c>
      <c r="E8" s="16">
        <v>5940000.0</v>
      </c>
      <c r="F8" s="16">
        <f>E8*0.19</f>
        <v>1128600</v>
      </c>
      <c r="G8" s="16">
        <f t="shared" ref="G8:G10" si="1">E8+F8</f>
        <v>7068600</v>
      </c>
      <c r="H8" s="16">
        <f t="shared" ref="H8:H9" si="2">G8</f>
        <v>7068600</v>
      </c>
      <c r="I8" s="13" t="s">
        <v>16</v>
      </c>
      <c r="J8" s="15" t="s">
        <v>17</v>
      </c>
    </row>
    <row r="9" ht="153.75" customHeight="1">
      <c r="A9" s="12" t="s">
        <v>18</v>
      </c>
      <c r="B9" s="13" t="s">
        <v>19</v>
      </c>
      <c r="C9" s="14" t="s">
        <v>20</v>
      </c>
      <c r="D9" s="15" t="s">
        <v>15</v>
      </c>
      <c r="E9" s="17">
        <f>8879000/1.19</f>
        <v>7461344.538</v>
      </c>
      <c r="F9" s="16">
        <f>E9*19%</f>
        <v>1417655.462</v>
      </c>
      <c r="G9" s="16">
        <f t="shared" si="1"/>
        <v>8879000</v>
      </c>
      <c r="H9" s="16">
        <f t="shared" si="2"/>
        <v>8879000</v>
      </c>
      <c r="I9" s="13" t="s">
        <v>16</v>
      </c>
      <c r="J9" s="15" t="s">
        <v>17</v>
      </c>
    </row>
    <row r="10" ht="153.75" customHeight="1">
      <c r="A10" s="12" t="s">
        <v>21</v>
      </c>
      <c r="B10" s="13" t="s">
        <v>22</v>
      </c>
      <c r="C10" s="14" t="s">
        <v>23</v>
      </c>
      <c r="D10" s="18" t="s">
        <v>24</v>
      </c>
      <c r="E10" s="19">
        <v>2056.0</v>
      </c>
      <c r="F10" s="16">
        <v>0.0</v>
      </c>
      <c r="G10" s="16">
        <f t="shared" si="1"/>
        <v>2056</v>
      </c>
      <c r="H10" s="16">
        <f>G10*4150</f>
        <v>8532400</v>
      </c>
      <c r="I10" s="13" t="s">
        <v>16</v>
      </c>
      <c r="J10" s="15" t="s">
        <v>17</v>
      </c>
    </row>
    <row r="11" ht="15.0" hidden="1" customHeight="1">
      <c r="A11" s="20"/>
      <c r="B11" s="21"/>
      <c r="C11" s="21"/>
      <c r="D11" s="21"/>
      <c r="E11" s="21"/>
      <c r="F11" s="21"/>
      <c r="G11" s="21"/>
      <c r="H11" s="21"/>
      <c r="I11" s="21"/>
      <c r="J11" s="21"/>
    </row>
    <row r="12" ht="12.75" customHeight="1"/>
    <row r="13" ht="138.75" customHeight="1">
      <c r="A13" s="22" t="s">
        <v>25</v>
      </c>
      <c r="B13" s="3"/>
      <c r="C13" s="3"/>
      <c r="D13" s="3"/>
      <c r="E13" s="3"/>
      <c r="F13" s="3"/>
      <c r="G13" s="3"/>
      <c r="H13" s="3"/>
      <c r="I13" s="3"/>
      <c r="J13" s="4"/>
    </row>
    <row r="14" ht="12.75" customHeight="1"/>
    <row r="15" ht="75.0" customHeight="1">
      <c r="A15" s="22" t="s">
        <v>26</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24"/>
      <c r="G26" s="24"/>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7" t="s">
        <v>195</v>
      </c>
      <c r="C7" s="7" t="s">
        <v>196</v>
      </c>
      <c r="D7" s="7" t="s">
        <v>197</v>
      </c>
      <c r="E7" s="7" t="s">
        <v>198</v>
      </c>
      <c r="F7" s="8" t="s">
        <v>199</v>
      </c>
      <c r="G7" s="9" t="s">
        <v>200</v>
      </c>
      <c r="H7" s="10" t="s">
        <v>9</v>
      </c>
      <c r="I7" s="7" t="s">
        <v>201</v>
      </c>
      <c r="J7" s="7" t="s">
        <v>202</v>
      </c>
      <c r="K7" s="11"/>
      <c r="L7" s="11"/>
      <c r="M7" s="11"/>
      <c r="N7" s="11"/>
      <c r="O7" s="11"/>
      <c r="P7" s="11"/>
      <c r="Q7" s="11"/>
      <c r="R7" s="11"/>
      <c r="S7" s="11"/>
      <c r="T7" s="11"/>
      <c r="U7" s="11"/>
      <c r="V7" s="11"/>
      <c r="W7" s="11"/>
      <c r="X7" s="11"/>
      <c r="Y7" s="11"/>
      <c r="Z7" s="11"/>
    </row>
    <row r="8" ht="50.25" customHeight="1">
      <c r="A8" s="12" t="s">
        <v>12</v>
      </c>
      <c r="B8" s="13" t="s">
        <v>203</v>
      </c>
      <c r="C8" s="68" t="s">
        <v>204</v>
      </c>
      <c r="D8" s="13" t="s">
        <v>205</v>
      </c>
      <c r="E8" s="28">
        <f t="shared" ref="E8:E10" si="1">H8/1.19</f>
        <v>61730.2521</v>
      </c>
      <c r="F8" s="16">
        <f t="shared" ref="F8:F10" si="2">E8*0.19</f>
        <v>11728.7479</v>
      </c>
      <c r="G8" s="16">
        <f t="shared" ref="G8:G10" si="3">E8+F8</f>
        <v>73459</v>
      </c>
      <c r="H8" s="16">
        <v>73459.0</v>
      </c>
      <c r="I8" s="13" t="s">
        <v>16</v>
      </c>
      <c r="J8" s="13" t="s">
        <v>206</v>
      </c>
    </row>
    <row r="9" ht="50.25" customHeight="1">
      <c r="A9" s="12" t="s">
        <v>18</v>
      </c>
      <c r="B9" s="13" t="s">
        <v>207</v>
      </c>
      <c r="C9" s="58" t="s">
        <v>208</v>
      </c>
      <c r="D9" s="13" t="s">
        <v>209</v>
      </c>
      <c r="E9" s="28">
        <f t="shared" si="1"/>
        <v>19703.83193</v>
      </c>
      <c r="F9" s="16">
        <f t="shared" si="2"/>
        <v>3743.728067</v>
      </c>
      <c r="G9" s="16">
        <f t="shared" si="3"/>
        <v>23447.56</v>
      </c>
      <c r="H9" s="16">
        <v>23447.56</v>
      </c>
      <c r="I9" s="13" t="s">
        <v>16</v>
      </c>
      <c r="J9" s="13" t="s">
        <v>210</v>
      </c>
    </row>
    <row r="10" ht="50.25" customHeight="1">
      <c r="A10" s="12" t="s">
        <v>21</v>
      </c>
      <c r="B10" s="13" t="s">
        <v>203</v>
      </c>
      <c r="C10" s="68" t="s">
        <v>211</v>
      </c>
      <c r="D10" s="13" t="s">
        <v>212</v>
      </c>
      <c r="E10" s="28">
        <f t="shared" si="1"/>
        <v>1180552.218</v>
      </c>
      <c r="F10" s="16">
        <f t="shared" si="2"/>
        <v>224304.9215</v>
      </c>
      <c r="G10" s="16">
        <f t="shared" si="3"/>
        <v>1404857.14</v>
      </c>
      <c r="H10" s="16">
        <v>1404857.14</v>
      </c>
      <c r="I10" s="13" t="s">
        <v>16</v>
      </c>
      <c r="J10" s="13" t="s">
        <v>213</v>
      </c>
    </row>
    <row r="11" ht="15.0" hidden="1" customHeight="1">
      <c r="A11" s="20"/>
      <c r="B11" s="21"/>
      <c r="C11" s="21"/>
      <c r="D11" s="21"/>
      <c r="E11" s="21"/>
      <c r="F11" s="21"/>
      <c r="G11" s="21"/>
      <c r="H11" s="21"/>
      <c r="I11" s="21"/>
      <c r="J11" s="21"/>
    </row>
    <row r="12" ht="12.75" customHeight="1"/>
    <row r="13" ht="138.75" customHeight="1">
      <c r="A13" s="22" t="s">
        <v>214</v>
      </c>
      <c r="B13" s="3"/>
      <c r="C13" s="3"/>
      <c r="D13" s="3"/>
      <c r="E13" s="3"/>
      <c r="F13" s="3"/>
      <c r="G13" s="3"/>
      <c r="H13" s="3"/>
      <c r="I13" s="3"/>
      <c r="J13" s="4"/>
    </row>
    <row r="14" ht="12.75" customHeight="1"/>
    <row r="15" ht="75.0" customHeight="1">
      <c r="A15" s="22" t="s">
        <v>215</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24"/>
      <c r="G26" s="24"/>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7" t="s">
        <v>216</v>
      </c>
      <c r="C7" s="7" t="s">
        <v>217</v>
      </c>
      <c r="D7" s="7" t="s">
        <v>218</v>
      </c>
      <c r="E7" s="7" t="s">
        <v>219</v>
      </c>
      <c r="F7" s="8" t="s">
        <v>220</v>
      </c>
      <c r="G7" s="9" t="s">
        <v>221</v>
      </c>
      <c r="H7" s="10" t="s">
        <v>9</v>
      </c>
      <c r="I7" s="7" t="s">
        <v>222</v>
      </c>
      <c r="J7" s="7" t="s">
        <v>223</v>
      </c>
      <c r="K7" s="11"/>
      <c r="L7" s="11"/>
      <c r="M7" s="11"/>
      <c r="N7" s="11"/>
      <c r="O7" s="11"/>
      <c r="P7" s="11"/>
      <c r="Q7" s="11"/>
      <c r="R7" s="11"/>
      <c r="S7" s="11"/>
      <c r="T7" s="11"/>
      <c r="U7" s="11"/>
      <c r="V7" s="11"/>
      <c r="W7" s="11"/>
      <c r="X7" s="11"/>
      <c r="Y7" s="11"/>
      <c r="Z7" s="11"/>
    </row>
    <row r="8" ht="50.25" customHeight="1">
      <c r="A8" s="12" t="s">
        <v>12</v>
      </c>
      <c r="B8" s="13" t="s">
        <v>168</v>
      </c>
      <c r="C8" s="68" t="s">
        <v>224</v>
      </c>
      <c r="D8" s="13" t="s">
        <v>225</v>
      </c>
      <c r="E8" s="28">
        <v>262.96</v>
      </c>
      <c r="F8" s="16">
        <v>0.0</v>
      </c>
      <c r="G8" s="70">
        <v>262.96</v>
      </c>
      <c r="H8" s="16">
        <f>G8*4400</f>
        <v>1157024</v>
      </c>
      <c r="I8" s="13" t="s">
        <v>16</v>
      </c>
      <c r="J8" s="13" t="s">
        <v>226</v>
      </c>
    </row>
    <row r="9" ht="50.25" customHeight="1">
      <c r="A9" s="12" t="s">
        <v>18</v>
      </c>
      <c r="B9" s="13" t="s">
        <v>227</v>
      </c>
      <c r="C9" s="58" t="s">
        <v>228</v>
      </c>
      <c r="D9" s="13" t="s">
        <v>229</v>
      </c>
      <c r="E9" s="28">
        <f t="shared" ref="E9:E10" si="1">H9/1.19</f>
        <v>994124.7059</v>
      </c>
      <c r="F9" s="16">
        <f t="shared" ref="F9:F10" si="2">E9*0.19</f>
        <v>188883.6941</v>
      </c>
      <c r="G9" s="16">
        <f t="shared" ref="G9:G10" si="3">E9+F9</f>
        <v>1183008.4</v>
      </c>
      <c r="H9" s="16">
        <v>1183008.4</v>
      </c>
      <c r="I9" s="13" t="s">
        <v>16</v>
      </c>
      <c r="J9" s="13" t="s">
        <v>230</v>
      </c>
    </row>
    <row r="10" ht="50.25" customHeight="1">
      <c r="A10" s="12" t="s">
        <v>21</v>
      </c>
      <c r="B10" s="13" t="s">
        <v>231</v>
      </c>
      <c r="C10" s="68" t="s">
        <v>232</v>
      </c>
      <c r="D10" s="13" t="s">
        <v>233</v>
      </c>
      <c r="E10" s="28">
        <f t="shared" si="1"/>
        <v>434640.3361</v>
      </c>
      <c r="F10" s="16">
        <f t="shared" si="2"/>
        <v>82581.66387</v>
      </c>
      <c r="G10" s="16">
        <f t="shared" si="3"/>
        <v>517222</v>
      </c>
      <c r="H10" s="16">
        <v>517222.0</v>
      </c>
      <c r="I10" s="13" t="s">
        <v>16</v>
      </c>
      <c r="J10" s="13" t="s">
        <v>234</v>
      </c>
    </row>
    <row r="11" ht="15.0" hidden="1" customHeight="1">
      <c r="A11" s="20"/>
      <c r="B11" s="21"/>
      <c r="C11" s="21"/>
      <c r="D11" s="21"/>
      <c r="E11" s="21"/>
      <c r="F11" s="21"/>
      <c r="G11" s="21"/>
      <c r="H11" s="21"/>
      <c r="I11" s="21"/>
      <c r="J11" s="21"/>
    </row>
    <row r="12" ht="12.75" customHeight="1"/>
    <row r="13" ht="138.75" customHeight="1">
      <c r="A13" s="22" t="s">
        <v>235</v>
      </c>
      <c r="B13" s="3"/>
      <c r="C13" s="3"/>
      <c r="D13" s="3"/>
      <c r="E13" s="3"/>
      <c r="F13" s="3"/>
      <c r="G13" s="3"/>
      <c r="H13" s="3"/>
      <c r="I13" s="3"/>
      <c r="J13" s="4"/>
    </row>
    <row r="14" ht="12.75" customHeight="1"/>
    <row r="15" ht="75.0" customHeight="1">
      <c r="A15" s="22" t="s">
        <v>236</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24"/>
      <c r="G26" s="24"/>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7" t="s">
        <v>237</v>
      </c>
      <c r="C7" s="7" t="s">
        <v>238</v>
      </c>
      <c r="D7" s="7" t="s">
        <v>239</v>
      </c>
      <c r="E7" s="7" t="s">
        <v>240</v>
      </c>
      <c r="F7" s="8" t="s">
        <v>241</v>
      </c>
      <c r="G7" s="9" t="s">
        <v>242</v>
      </c>
      <c r="H7" s="10" t="s">
        <v>9</v>
      </c>
      <c r="I7" s="7" t="s">
        <v>243</v>
      </c>
      <c r="J7" s="7" t="s">
        <v>244</v>
      </c>
      <c r="K7" s="11"/>
      <c r="L7" s="11"/>
      <c r="M7" s="11"/>
      <c r="N7" s="11"/>
      <c r="O7" s="11"/>
      <c r="P7" s="11"/>
      <c r="Q7" s="11"/>
      <c r="R7" s="11"/>
      <c r="S7" s="11"/>
      <c r="T7" s="11"/>
      <c r="U7" s="11"/>
      <c r="V7" s="11"/>
      <c r="W7" s="11"/>
      <c r="X7" s="11"/>
      <c r="Y7" s="11"/>
      <c r="Z7" s="11"/>
    </row>
    <row r="8" ht="50.25" customHeight="1">
      <c r="A8" s="12" t="s">
        <v>12</v>
      </c>
      <c r="B8" s="13" t="s">
        <v>245</v>
      </c>
      <c r="C8" s="58" t="s">
        <v>246</v>
      </c>
      <c r="D8" s="13" t="s">
        <v>247</v>
      </c>
      <c r="E8" s="70">
        <f t="shared" ref="E8:E9" si="1">G8</f>
        <v>143.52</v>
      </c>
      <c r="F8" s="70">
        <v>0.0</v>
      </c>
      <c r="G8" s="70">
        <v>143.52</v>
      </c>
      <c r="H8" s="16">
        <f t="shared" ref="H8:H10" si="2">G8*4400</f>
        <v>631488</v>
      </c>
      <c r="I8" s="13" t="s">
        <v>16</v>
      </c>
      <c r="J8" s="13" t="s">
        <v>248</v>
      </c>
    </row>
    <row r="9" ht="50.25" customHeight="1">
      <c r="A9" s="12" t="s">
        <v>18</v>
      </c>
      <c r="B9" s="13" t="s">
        <v>249</v>
      </c>
      <c r="C9" s="58" t="s">
        <v>250</v>
      </c>
      <c r="D9" s="13" t="s">
        <v>251</v>
      </c>
      <c r="E9" s="70">
        <f t="shared" si="1"/>
        <v>268</v>
      </c>
      <c r="F9" s="70">
        <v>0.0</v>
      </c>
      <c r="G9" s="70">
        <v>268.0</v>
      </c>
      <c r="H9" s="16">
        <f t="shared" si="2"/>
        <v>1179200</v>
      </c>
      <c r="I9" s="13" t="s">
        <v>16</v>
      </c>
      <c r="J9" s="13" t="s">
        <v>252</v>
      </c>
    </row>
    <row r="10" ht="50.25" customHeight="1">
      <c r="A10" s="12" t="s">
        <v>21</v>
      </c>
      <c r="B10" s="13" t="s">
        <v>253</v>
      </c>
      <c r="C10" s="68" t="s">
        <v>254</v>
      </c>
      <c r="D10" s="13" t="s">
        <v>255</v>
      </c>
      <c r="E10" s="70">
        <f>H10/1.19</f>
        <v>29542.85714</v>
      </c>
      <c r="F10" s="70">
        <v>0.0</v>
      </c>
      <c r="G10" s="70">
        <v>7.99</v>
      </c>
      <c r="H10" s="16">
        <f t="shared" si="2"/>
        <v>35156</v>
      </c>
      <c r="I10" s="13" t="s">
        <v>16</v>
      </c>
      <c r="J10" s="13" t="s">
        <v>256</v>
      </c>
    </row>
    <row r="11" ht="15.0" hidden="1" customHeight="1">
      <c r="A11" s="20"/>
      <c r="B11" s="21"/>
      <c r="C11" s="21"/>
      <c r="D11" s="21"/>
      <c r="E11" s="21"/>
      <c r="F11" s="21"/>
      <c r="G11" s="21"/>
      <c r="H11" s="21"/>
      <c r="I11" s="21"/>
      <c r="J11" s="21"/>
    </row>
    <row r="12" ht="12.75" customHeight="1"/>
    <row r="13" ht="138.75" customHeight="1">
      <c r="A13" s="22" t="s">
        <v>257</v>
      </c>
      <c r="B13" s="3"/>
      <c r="C13" s="3"/>
      <c r="D13" s="3"/>
      <c r="E13" s="3"/>
      <c r="F13" s="3"/>
      <c r="G13" s="3"/>
      <c r="H13" s="3"/>
      <c r="I13" s="3"/>
      <c r="J13" s="4"/>
    </row>
    <row r="14" ht="12.75" customHeight="1"/>
    <row r="15" ht="75.0" customHeight="1">
      <c r="A15" s="22" t="s">
        <v>258</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24"/>
      <c r="G26" s="24"/>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7" t="s">
        <v>259</v>
      </c>
      <c r="C7" s="7" t="s">
        <v>260</v>
      </c>
      <c r="D7" s="7" t="s">
        <v>261</v>
      </c>
      <c r="E7" s="7" t="s">
        <v>262</v>
      </c>
      <c r="F7" s="8" t="s">
        <v>263</v>
      </c>
      <c r="G7" s="9" t="s">
        <v>264</v>
      </c>
      <c r="H7" s="10" t="s">
        <v>9</v>
      </c>
      <c r="I7" s="7" t="s">
        <v>265</v>
      </c>
      <c r="J7" s="7" t="s">
        <v>266</v>
      </c>
      <c r="K7" s="11"/>
      <c r="L7" s="11"/>
      <c r="M7" s="11"/>
      <c r="N7" s="11"/>
      <c r="O7" s="11"/>
      <c r="P7" s="11"/>
      <c r="Q7" s="11"/>
      <c r="R7" s="11"/>
      <c r="S7" s="11"/>
      <c r="T7" s="11"/>
      <c r="U7" s="11"/>
      <c r="V7" s="11"/>
      <c r="W7" s="11"/>
      <c r="X7" s="11"/>
      <c r="Y7" s="11"/>
      <c r="Z7" s="11"/>
    </row>
    <row r="8" ht="182.25" customHeight="1">
      <c r="A8" s="12" t="s">
        <v>12</v>
      </c>
      <c r="B8" s="13" t="s">
        <v>267</v>
      </c>
      <c r="C8" s="68" t="s">
        <v>268</v>
      </c>
      <c r="D8" s="13" t="s">
        <v>269</v>
      </c>
      <c r="E8" s="28">
        <f t="shared" ref="E8:E10" si="1">H8/1.19</f>
        <v>71253.78151</v>
      </c>
      <c r="F8" s="16">
        <f t="shared" ref="F8:F10" si="2">E8*0.19</f>
        <v>13538.21849</v>
      </c>
      <c r="G8" s="16">
        <f t="shared" ref="G8:G10" si="3">E8+F8</f>
        <v>84792</v>
      </c>
      <c r="H8" s="16">
        <v>84792.0</v>
      </c>
      <c r="I8" s="13" t="s">
        <v>16</v>
      </c>
      <c r="J8" s="13" t="s">
        <v>270</v>
      </c>
    </row>
    <row r="9" ht="50.25" customHeight="1">
      <c r="A9" s="12" t="s">
        <v>18</v>
      </c>
      <c r="B9" s="13" t="s">
        <v>271</v>
      </c>
      <c r="C9" s="58" t="s">
        <v>272</v>
      </c>
      <c r="D9" s="13" t="s">
        <v>273</v>
      </c>
      <c r="E9" s="28">
        <f t="shared" si="1"/>
        <v>106638.6555</v>
      </c>
      <c r="F9" s="16">
        <f t="shared" si="2"/>
        <v>20261.34454</v>
      </c>
      <c r="G9" s="16">
        <f t="shared" si="3"/>
        <v>126900</v>
      </c>
      <c r="H9" s="16">
        <v>126900.0</v>
      </c>
      <c r="I9" s="13" t="s">
        <v>16</v>
      </c>
      <c r="J9" s="13" t="s">
        <v>274</v>
      </c>
    </row>
    <row r="10" ht="50.25" customHeight="1">
      <c r="A10" s="12" t="s">
        <v>21</v>
      </c>
      <c r="B10" s="13" t="s">
        <v>275</v>
      </c>
      <c r="C10" s="68" t="s">
        <v>276</v>
      </c>
      <c r="D10" s="13" t="s">
        <v>277</v>
      </c>
      <c r="E10" s="28">
        <f t="shared" si="1"/>
        <v>109159.6639</v>
      </c>
      <c r="F10" s="16">
        <f t="shared" si="2"/>
        <v>20740.33613</v>
      </c>
      <c r="G10" s="16">
        <f t="shared" si="3"/>
        <v>129900</v>
      </c>
      <c r="H10" s="16">
        <v>129900.0</v>
      </c>
      <c r="I10" s="13" t="s">
        <v>16</v>
      </c>
      <c r="J10" s="13"/>
    </row>
    <row r="11" ht="15.0" hidden="1" customHeight="1">
      <c r="A11" s="20"/>
      <c r="B11" s="21"/>
      <c r="C11" s="21"/>
      <c r="D11" s="21"/>
      <c r="E11" s="21"/>
      <c r="F11" s="21"/>
      <c r="G11" s="21"/>
      <c r="H11" s="21"/>
      <c r="I11" s="21"/>
      <c r="J11" s="21"/>
    </row>
    <row r="12" ht="12.75" customHeight="1"/>
    <row r="13" ht="138.75" customHeight="1">
      <c r="A13" s="22" t="s">
        <v>278</v>
      </c>
      <c r="B13" s="3"/>
      <c r="C13" s="3"/>
      <c r="D13" s="3"/>
      <c r="E13" s="3"/>
      <c r="F13" s="3"/>
      <c r="G13" s="3"/>
      <c r="H13" s="3"/>
      <c r="I13" s="3"/>
      <c r="J13" s="4"/>
    </row>
    <row r="14" ht="12.75" customHeight="1"/>
    <row r="15" ht="75.0" customHeight="1">
      <c r="A15" s="22" t="s">
        <v>279</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24"/>
      <c r="G26" s="24"/>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location="full-tigo-700-megas" ref="C9"/>
    <hyperlink r:id="rId3" ref="C10"/>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9" width="19.13"/>
    <col customWidth="1" min="10" max="10" width="39.38"/>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7" t="s">
        <v>27</v>
      </c>
      <c r="C7" s="7" t="s">
        <v>28</v>
      </c>
      <c r="D7" s="7" t="s">
        <v>29</v>
      </c>
      <c r="E7" s="7" t="s">
        <v>30</v>
      </c>
      <c r="F7" s="8" t="s">
        <v>31</v>
      </c>
      <c r="G7" s="9" t="s">
        <v>32</v>
      </c>
      <c r="H7" s="10" t="s">
        <v>9</v>
      </c>
      <c r="I7" s="7" t="s">
        <v>33</v>
      </c>
      <c r="J7" s="7" t="s">
        <v>34</v>
      </c>
      <c r="K7" s="11"/>
      <c r="L7" s="11"/>
      <c r="M7" s="11"/>
      <c r="N7" s="11"/>
      <c r="O7" s="11"/>
      <c r="P7" s="11"/>
      <c r="Q7" s="11"/>
      <c r="R7" s="11"/>
      <c r="S7" s="11"/>
      <c r="T7" s="11"/>
      <c r="U7" s="11"/>
      <c r="V7" s="11"/>
      <c r="W7" s="11"/>
      <c r="X7" s="11"/>
      <c r="Y7" s="11"/>
      <c r="Z7" s="11"/>
    </row>
    <row r="8" ht="175.5" customHeight="1">
      <c r="A8" s="12" t="s">
        <v>12</v>
      </c>
      <c r="B8" s="13" t="s">
        <v>35</v>
      </c>
      <c r="C8" s="25" t="s">
        <v>36</v>
      </c>
      <c r="D8" s="13" t="s">
        <v>37</v>
      </c>
      <c r="E8" s="19">
        <v>1948900.0</v>
      </c>
      <c r="F8" s="16">
        <v>0.0</v>
      </c>
      <c r="G8" s="19">
        <f t="shared" ref="G8:G10" si="1">E8+F8</f>
        <v>1948900</v>
      </c>
      <c r="H8" s="19">
        <f t="shared" ref="H8:H10" si="2">G8</f>
        <v>1948900</v>
      </c>
      <c r="I8" s="13" t="s">
        <v>16</v>
      </c>
      <c r="J8" s="15" t="s">
        <v>38</v>
      </c>
    </row>
    <row r="9" ht="214.5" customHeight="1">
      <c r="A9" s="12" t="s">
        <v>18</v>
      </c>
      <c r="B9" s="13" t="s">
        <v>39</v>
      </c>
      <c r="C9" s="26" t="s">
        <v>40</v>
      </c>
      <c r="D9" s="13" t="s">
        <v>41</v>
      </c>
      <c r="E9" s="27">
        <v>2149900.0</v>
      </c>
      <c r="F9" s="16">
        <v>0.0</v>
      </c>
      <c r="G9" s="16">
        <f t="shared" si="1"/>
        <v>2149900</v>
      </c>
      <c r="H9" s="16">
        <f t="shared" si="2"/>
        <v>2149900</v>
      </c>
      <c r="I9" s="13" t="s">
        <v>16</v>
      </c>
      <c r="J9" s="15" t="s">
        <v>42</v>
      </c>
    </row>
    <row r="10" ht="219.75" customHeight="1">
      <c r="A10" s="12" t="s">
        <v>21</v>
      </c>
      <c r="B10" s="13" t="s">
        <v>43</v>
      </c>
      <c r="C10" s="26" t="s">
        <v>44</v>
      </c>
      <c r="D10" s="13" t="s">
        <v>45</v>
      </c>
      <c r="E10" s="16">
        <v>1899900.0</v>
      </c>
      <c r="F10" s="16">
        <v>0.0</v>
      </c>
      <c r="G10" s="16">
        <f t="shared" si="1"/>
        <v>1899900</v>
      </c>
      <c r="H10" s="16">
        <f t="shared" si="2"/>
        <v>1899900</v>
      </c>
      <c r="I10" s="13" t="s">
        <v>16</v>
      </c>
      <c r="J10" s="18" t="s">
        <v>46</v>
      </c>
    </row>
    <row r="11" ht="15.0" hidden="1" customHeight="1">
      <c r="A11" s="20"/>
      <c r="B11" s="21"/>
      <c r="C11" s="21"/>
      <c r="D11" s="21"/>
      <c r="E11" s="21"/>
      <c r="F11" s="21"/>
      <c r="G11" s="21"/>
      <c r="H11" s="21"/>
      <c r="I11" s="21"/>
      <c r="J11" s="21"/>
    </row>
    <row r="12" ht="12.75" customHeight="1"/>
    <row r="13" ht="138.75" customHeight="1">
      <c r="A13" s="22" t="s">
        <v>47</v>
      </c>
      <c r="B13" s="3"/>
      <c r="C13" s="3"/>
      <c r="D13" s="3"/>
      <c r="E13" s="3"/>
      <c r="F13" s="3"/>
      <c r="G13" s="3"/>
      <c r="H13" s="3"/>
      <c r="I13" s="3"/>
      <c r="J13" s="4"/>
    </row>
    <row r="14" ht="12.75" customHeight="1"/>
    <row r="15" ht="75.0" customHeight="1">
      <c r="A15" s="22" t="s">
        <v>48</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24"/>
      <c r="G26" s="24"/>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location="polycard_client=search-nordic&amp;searchVariation=MCO44966185&amp;position=17&amp;search_layout=stack&amp;type=product&amp;tracking_id=08b8ecf0-cb86-4a97-a488-6a70a2ad4fe3&amp;wid=MCO2812190428&amp;sid=search" ref="C8"/>
    <hyperlink r:id="rId2" ref="C9"/>
    <hyperlink r:id="rId3" ref="C10"/>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9" width="19.13"/>
    <col customWidth="1" min="10" max="10" width="47.0"/>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6" t="s">
        <v>3</v>
      </c>
      <c r="C7" s="7" t="s">
        <v>49</v>
      </c>
      <c r="D7" s="7" t="s">
        <v>50</v>
      </c>
      <c r="E7" s="7" t="s">
        <v>51</v>
      </c>
      <c r="F7" s="8" t="s">
        <v>52</v>
      </c>
      <c r="G7" s="9" t="s">
        <v>53</v>
      </c>
      <c r="H7" s="10" t="s">
        <v>9</v>
      </c>
      <c r="I7" s="7" t="s">
        <v>54</v>
      </c>
      <c r="J7" s="7" t="s">
        <v>55</v>
      </c>
      <c r="K7" s="11"/>
      <c r="L7" s="11"/>
      <c r="M7" s="11"/>
      <c r="N7" s="11"/>
      <c r="O7" s="11"/>
      <c r="P7" s="11"/>
      <c r="Q7" s="11"/>
      <c r="R7" s="11"/>
      <c r="S7" s="11"/>
      <c r="T7" s="11"/>
      <c r="U7" s="11"/>
      <c r="V7" s="11"/>
      <c r="W7" s="11"/>
      <c r="X7" s="11"/>
      <c r="Y7" s="11"/>
      <c r="Z7" s="11"/>
    </row>
    <row r="8" ht="60.75" customHeight="1">
      <c r="A8" s="12" t="s">
        <v>12</v>
      </c>
      <c r="B8" s="13" t="s">
        <v>56</v>
      </c>
      <c r="C8" s="14" t="s">
        <v>57</v>
      </c>
      <c r="D8" s="15" t="s">
        <v>58</v>
      </c>
      <c r="E8" s="16">
        <v>489239.0</v>
      </c>
      <c r="F8" s="28">
        <f t="shared" ref="F8:F10" si="1">E8*0.19</f>
        <v>92955.41</v>
      </c>
      <c r="G8" s="28">
        <f>E8+F8</f>
        <v>582194.41</v>
      </c>
      <c r="H8" s="28">
        <f t="shared" ref="H8:H10" si="2">G8</f>
        <v>582194.41</v>
      </c>
      <c r="I8" s="13" t="s">
        <v>16</v>
      </c>
      <c r="J8" s="15" t="s">
        <v>59</v>
      </c>
    </row>
    <row r="9" ht="114.75" customHeight="1">
      <c r="A9" s="12" t="s">
        <v>18</v>
      </c>
      <c r="B9" s="13" t="s">
        <v>60</v>
      </c>
      <c r="C9" s="14" t="s">
        <v>61</v>
      </c>
      <c r="D9" s="15" t="s">
        <v>62</v>
      </c>
      <c r="E9" s="16">
        <v>393697.0</v>
      </c>
      <c r="F9" s="16">
        <f t="shared" si="1"/>
        <v>74802.43</v>
      </c>
      <c r="G9" s="29">
        <f t="shared" ref="G9:G10" si="3">F9+E9</f>
        <v>468499.43</v>
      </c>
      <c r="H9" s="30">
        <f t="shared" si="2"/>
        <v>468499.43</v>
      </c>
      <c r="I9" s="13" t="s">
        <v>16</v>
      </c>
      <c r="J9" s="15" t="s">
        <v>63</v>
      </c>
    </row>
    <row r="10" ht="159.75" customHeight="1">
      <c r="A10" s="12" t="s">
        <v>21</v>
      </c>
      <c r="B10" s="13" t="s">
        <v>64</v>
      </c>
      <c r="C10" s="26" t="s">
        <v>65</v>
      </c>
      <c r="D10" s="31" t="s">
        <v>66</v>
      </c>
      <c r="E10" s="16">
        <v>369747.9</v>
      </c>
      <c r="F10" s="32">
        <f t="shared" si="1"/>
        <v>70252.101</v>
      </c>
      <c r="G10" s="28">
        <f t="shared" si="3"/>
        <v>440000.001</v>
      </c>
      <c r="H10" s="28">
        <f t="shared" si="2"/>
        <v>440000.001</v>
      </c>
      <c r="I10" s="13" t="s">
        <v>16</v>
      </c>
      <c r="J10" s="15" t="s">
        <v>67</v>
      </c>
    </row>
    <row r="11" ht="15.0" hidden="1" customHeight="1">
      <c r="A11" s="20"/>
      <c r="B11" s="21"/>
      <c r="C11" s="21"/>
      <c r="D11" s="21"/>
      <c r="E11" s="21"/>
      <c r="F11" s="21"/>
      <c r="G11" s="21"/>
      <c r="H11" s="21"/>
      <c r="I11" s="21"/>
      <c r="J11" s="21"/>
    </row>
    <row r="12" ht="12.75" customHeight="1"/>
    <row r="13" ht="138.75" customHeight="1">
      <c r="A13" s="22" t="s">
        <v>68</v>
      </c>
      <c r="B13" s="3"/>
      <c r="C13" s="3"/>
      <c r="D13" s="3"/>
      <c r="E13" s="3"/>
      <c r="F13" s="3"/>
      <c r="G13" s="3"/>
      <c r="H13" s="3"/>
      <c r="I13" s="3"/>
      <c r="J13" s="4"/>
    </row>
    <row r="14" ht="12.75" customHeight="1"/>
    <row r="15" ht="75.0" customHeight="1">
      <c r="A15" s="22" t="s">
        <v>69</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24"/>
      <c r="G26" s="24"/>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location="polycard_client=search-nordic&amp;searchVariation=MCO44565469&amp;position=17&amp;search_layout=stack&amp;type=product&amp;tracking_id=07b77336-6c1b-44b4-ac54-b39359c18655&amp;wid=MCO1548748455&amp;sid=search" ref="C9"/>
    <hyperlink r:id="rId3" ref="C10"/>
  </hyperlinks>
  <printOptions/>
  <pageMargins bottom="0.75" footer="0.0" header="0.0" left="0.7" right="0.7" top="0.75"/>
  <pageSetup orientation="landscape"/>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2" width="19.13"/>
    <col customWidth="1" min="3" max="3" width="38.25"/>
    <col customWidth="1" min="4" max="4" width="21.88"/>
    <col customWidth="1" min="5" max="6" width="17.0"/>
    <col customWidth="1" min="7" max="7" width="18.0"/>
    <col customWidth="1" min="8" max="8" width="17.0"/>
    <col customWidth="1" min="9" max="9" width="19.13"/>
    <col customWidth="1" min="10" max="10" width="25.0"/>
    <col customWidth="1" min="11" max="26" width="10.0"/>
  </cols>
  <sheetData>
    <row r="1" ht="12.75" hidden="1" customHeight="1"/>
    <row r="2" ht="27.75" hidden="1" customHeight="1">
      <c r="D2" s="1" t="s">
        <v>0</v>
      </c>
    </row>
    <row r="3" ht="12.75" hidden="1" customHeight="1"/>
    <row r="4" ht="12.75" hidden="1" customHeight="1"/>
    <row r="5" ht="43.5" hidden="1" customHeight="1">
      <c r="A5" s="2" t="s">
        <v>1</v>
      </c>
      <c r="B5" s="3"/>
      <c r="C5" s="3"/>
      <c r="D5" s="3"/>
      <c r="E5" s="3"/>
      <c r="F5" s="3"/>
      <c r="G5" s="3"/>
      <c r="H5" s="3"/>
      <c r="I5" s="3"/>
      <c r="J5" s="4"/>
    </row>
    <row r="6" ht="15.75" hidden="1" customHeight="1"/>
    <row r="7" ht="75.75" customHeight="1">
      <c r="A7" s="5" t="s">
        <v>2</v>
      </c>
      <c r="B7" s="33" t="s">
        <v>70</v>
      </c>
      <c r="C7" s="33" t="s">
        <v>71</v>
      </c>
      <c r="D7" s="33" t="s">
        <v>72</v>
      </c>
      <c r="E7" s="33" t="s">
        <v>73</v>
      </c>
      <c r="F7" s="34" t="s">
        <v>74</v>
      </c>
      <c r="G7" s="35" t="s">
        <v>75</v>
      </c>
      <c r="H7" s="36" t="s">
        <v>9</v>
      </c>
      <c r="I7" s="33" t="s">
        <v>76</v>
      </c>
      <c r="J7" s="7" t="s">
        <v>77</v>
      </c>
      <c r="K7" s="11"/>
      <c r="L7" s="11"/>
      <c r="M7" s="11"/>
      <c r="N7" s="11"/>
      <c r="O7" s="11"/>
      <c r="P7" s="11"/>
      <c r="Q7" s="11"/>
      <c r="R7" s="11"/>
      <c r="S7" s="11"/>
      <c r="T7" s="11"/>
      <c r="U7" s="11"/>
      <c r="V7" s="11"/>
      <c r="W7" s="11"/>
      <c r="X7" s="11"/>
      <c r="Y7" s="11"/>
      <c r="Z7" s="11"/>
    </row>
    <row r="8" ht="99.75" customHeight="1">
      <c r="A8" s="37" t="s">
        <v>12</v>
      </c>
      <c r="B8" s="38" t="s">
        <v>60</v>
      </c>
      <c r="C8" s="39" t="s">
        <v>78</v>
      </c>
      <c r="D8" s="40" t="s">
        <v>79</v>
      </c>
      <c r="E8" s="41">
        <v>29328.0</v>
      </c>
      <c r="F8" s="42">
        <f t="shared" ref="F8:F10" si="1">E8*0.19</f>
        <v>5572.32</v>
      </c>
      <c r="G8" s="43">
        <f t="shared" ref="G8:G10" si="2">E8+F8</f>
        <v>34900.32</v>
      </c>
      <c r="H8" s="42">
        <v>34900.0</v>
      </c>
      <c r="I8" s="44" t="s">
        <v>16</v>
      </c>
      <c r="J8" s="45" t="s">
        <v>80</v>
      </c>
    </row>
    <row r="9" ht="135.0" customHeight="1">
      <c r="A9" s="12" t="s">
        <v>18</v>
      </c>
      <c r="B9" s="46" t="s">
        <v>81</v>
      </c>
      <c r="C9" s="47" t="s">
        <v>82</v>
      </c>
      <c r="D9" s="44" t="s">
        <v>83</v>
      </c>
      <c r="E9" s="48">
        <f>39900/1.19</f>
        <v>33529.41176</v>
      </c>
      <c r="F9" s="48">
        <f t="shared" si="1"/>
        <v>6370.588235</v>
      </c>
      <c r="G9" s="48">
        <f t="shared" si="2"/>
        <v>39900</v>
      </c>
      <c r="H9" s="48">
        <v>39900.0</v>
      </c>
      <c r="I9" s="49" t="s">
        <v>16</v>
      </c>
      <c r="J9" s="45" t="s">
        <v>84</v>
      </c>
    </row>
    <row r="10" ht="90.75" customHeight="1">
      <c r="A10" s="12" t="s">
        <v>21</v>
      </c>
      <c r="B10" s="13" t="s">
        <v>85</v>
      </c>
      <c r="C10" s="50" t="s">
        <v>86</v>
      </c>
      <c r="D10" s="51" t="s">
        <v>87</v>
      </c>
      <c r="E10" s="52">
        <f>29900/1.19</f>
        <v>25126.05042</v>
      </c>
      <c r="F10" s="52">
        <f t="shared" si="1"/>
        <v>4773.94958</v>
      </c>
      <c r="G10" s="52">
        <f t="shared" si="2"/>
        <v>29900</v>
      </c>
      <c r="H10" s="52">
        <v>29900.0</v>
      </c>
      <c r="I10" s="53" t="s">
        <v>16</v>
      </c>
      <c r="J10" s="45" t="s">
        <v>88</v>
      </c>
    </row>
    <row r="11" ht="33.0" customHeight="1"/>
    <row r="12" ht="54.0" customHeight="1"/>
    <row r="13" ht="138.75" customHeight="1">
      <c r="A13" s="22" t="s">
        <v>89</v>
      </c>
      <c r="B13" s="3"/>
      <c r="C13" s="3"/>
      <c r="D13" s="3"/>
      <c r="E13" s="3"/>
      <c r="F13" s="3"/>
      <c r="G13" s="3"/>
      <c r="H13" s="3"/>
      <c r="I13" s="3"/>
      <c r="J13" s="4"/>
    </row>
    <row r="14" ht="12.75" customHeight="1"/>
    <row r="15" ht="75.0" customHeight="1">
      <c r="A15" s="22" t="s">
        <v>90</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24"/>
      <c r="G26" s="24"/>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location="polycard_client=search-nordic&amp;searchVariation=MCO24566684&amp;position=14&amp;search_layout=stack&amp;type=product&amp;tracking_id=229ca373-57f1-491a-b06a-e7f6d6187a83&amp;wid=MCO2432033456&amp;sid=search" ref="C8"/>
    <hyperlink r:id="rId2" ref="C9"/>
    <hyperlink r:id="rId3" ref="C10"/>
  </hyperlinks>
  <printOptions/>
  <pageMargins bottom="0.75" footer="0.0" header="0.0" left="0.7" right="0.7" top="0.75"/>
  <pageSetup orientation="landscape"/>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38.25"/>
    <col customWidth="1" min="4" max="4" width="21.88"/>
    <col customWidth="1" min="5" max="6" width="17.0"/>
    <col customWidth="1" min="7" max="7" width="18.0"/>
    <col customWidth="1" min="8" max="8" width="17.0"/>
    <col customWidth="1" min="9" max="9" width="19.13"/>
    <col customWidth="1" min="10" max="10" width="25.0"/>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33" t="s">
        <v>91</v>
      </c>
      <c r="C7" s="33" t="s">
        <v>92</v>
      </c>
      <c r="D7" s="33" t="s">
        <v>93</v>
      </c>
      <c r="E7" s="33" t="s">
        <v>94</v>
      </c>
      <c r="F7" s="54" t="s">
        <v>95</v>
      </c>
      <c r="G7" s="55" t="s">
        <v>96</v>
      </c>
      <c r="H7" s="56" t="s">
        <v>9</v>
      </c>
      <c r="I7" s="33" t="s">
        <v>97</v>
      </c>
      <c r="J7" s="7" t="s">
        <v>98</v>
      </c>
      <c r="K7" s="11"/>
      <c r="L7" s="11"/>
      <c r="M7" s="11"/>
      <c r="N7" s="11"/>
      <c r="O7" s="11"/>
      <c r="P7" s="11"/>
      <c r="Q7" s="11"/>
      <c r="R7" s="11"/>
      <c r="S7" s="11"/>
      <c r="T7" s="11"/>
      <c r="U7" s="11"/>
      <c r="V7" s="11"/>
      <c r="W7" s="11"/>
      <c r="X7" s="11"/>
      <c r="Y7" s="11"/>
      <c r="Z7" s="11"/>
    </row>
    <row r="8" ht="84.0" customHeight="1">
      <c r="A8" s="57" t="s">
        <v>12</v>
      </c>
      <c r="B8" s="53" t="s">
        <v>99</v>
      </c>
      <c r="C8" s="58" t="s">
        <v>100</v>
      </c>
      <c r="D8" s="53" t="s">
        <v>101</v>
      </c>
      <c r="E8" s="59">
        <f t="shared" ref="E8:E10" si="1">H8/1.19</f>
        <v>41932.77311</v>
      </c>
      <c r="F8" s="59">
        <f t="shared" ref="F8:F10" si="2">E8*0.19</f>
        <v>7967.226891</v>
      </c>
      <c r="G8" s="52">
        <f t="shared" ref="G8:G10" si="3">E8+F8</f>
        <v>49900</v>
      </c>
      <c r="H8" s="52">
        <v>49900.0</v>
      </c>
      <c r="I8" s="53" t="s">
        <v>16</v>
      </c>
      <c r="J8" s="13" t="s">
        <v>102</v>
      </c>
    </row>
    <row r="9" ht="135.0" customHeight="1">
      <c r="A9" s="12" t="s">
        <v>18</v>
      </c>
      <c r="B9" s="13" t="s">
        <v>103</v>
      </c>
      <c r="C9" s="58" t="s">
        <v>104</v>
      </c>
      <c r="D9" s="53" t="s">
        <v>105</v>
      </c>
      <c r="E9" s="59">
        <f t="shared" si="1"/>
        <v>39411.76471</v>
      </c>
      <c r="F9" s="59">
        <f t="shared" si="2"/>
        <v>7488.235294</v>
      </c>
      <c r="G9" s="52">
        <f t="shared" si="3"/>
        <v>46900</v>
      </c>
      <c r="H9" s="52">
        <v>46900.0</v>
      </c>
      <c r="I9" s="53" t="s">
        <v>16</v>
      </c>
      <c r="J9" s="13" t="s">
        <v>106</v>
      </c>
    </row>
    <row r="10" ht="85.5" customHeight="1">
      <c r="A10" s="12" t="s">
        <v>21</v>
      </c>
      <c r="B10" s="13" t="s">
        <v>107</v>
      </c>
      <c r="C10" s="58" t="s">
        <v>108</v>
      </c>
      <c r="D10" s="28" t="s">
        <v>109</v>
      </c>
      <c r="E10" s="59">
        <f t="shared" si="1"/>
        <v>40252.10084</v>
      </c>
      <c r="F10" s="59">
        <f t="shared" si="2"/>
        <v>7647.89916</v>
      </c>
      <c r="G10" s="52">
        <f t="shared" si="3"/>
        <v>47900</v>
      </c>
      <c r="H10" s="52">
        <v>47900.0</v>
      </c>
      <c r="I10" s="53" t="s">
        <v>16</v>
      </c>
      <c r="J10" s="13" t="s">
        <v>110</v>
      </c>
    </row>
    <row r="11" ht="33.0" customHeight="1"/>
    <row r="12" ht="54.0" customHeight="1"/>
    <row r="13" ht="138.75" customHeight="1">
      <c r="A13" s="22" t="s">
        <v>111</v>
      </c>
      <c r="B13" s="3"/>
      <c r="C13" s="3"/>
      <c r="D13" s="3"/>
      <c r="E13" s="3"/>
      <c r="F13" s="3"/>
      <c r="G13" s="3"/>
      <c r="H13" s="3"/>
      <c r="I13" s="3"/>
      <c r="J13" s="4"/>
    </row>
    <row r="14" ht="12.75" customHeight="1"/>
    <row r="15" ht="75.0" customHeight="1">
      <c r="A15" s="22" t="s">
        <v>112</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24"/>
      <c r="G26" s="24"/>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7" t="s">
        <v>113</v>
      </c>
      <c r="C7" s="7" t="s">
        <v>114</v>
      </c>
      <c r="D7" s="7" t="s">
        <v>115</v>
      </c>
      <c r="E7" s="7" t="s">
        <v>116</v>
      </c>
      <c r="F7" s="8" t="s">
        <v>117</v>
      </c>
      <c r="G7" s="9" t="s">
        <v>118</v>
      </c>
      <c r="H7" s="10" t="s">
        <v>9</v>
      </c>
      <c r="I7" s="7" t="s">
        <v>119</v>
      </c>
      <c r="J7" s="7" t="s">
        <v>120</v>
      </c>
      <c r="K7" s="11"/>
      <c r="L7" s="11"/>
      <c r="M7" s="11"/>
      <c r="N7" s="11"/>
      <c r="O7" s="11"/>
      <c r="P7" s="11"/>
      <c r="Q7" s="11"/>
      <c r="R7" s="11"/>
      <c r="S7" s="11"/>
      <c r="T7" s="11"/>
      <c r="U7" s="11"/>
      <c r="V7" s="11"/>
      <c r="W7" s="11"/>
      <c r="X7" s="11"/>
      <c r="Y7" s="11"/>
      <c r="Z7" s="11"/>
    </row>
    <row r="8" ht="50.25" customHeight="1">
      <c r="A8" s="12" t="s">
        <v>12</v>
      </c>
      <c r="B8" s="15" t="s">
        <v>121</v>
      </c>
      <c r="C8" s="25" t="s">
        <v>122</v>
      </c>
      <c r="D8" s="15" t="s">
        <v>123</v>
      </c>
      <c r="E8" s="28">
        <f t="shared" ref="E8:E9" si="1">H8/1.19</f>
        <v>1763948.739</v>
      </c>
      <c r="F8" s="28">
        <f t="shared" ref="F8:F9" si="2">E8*0.19</f>
        <v>335150.2605</v>
      </c>
      <c r="G8" s="16">
        <v>2099099.0</v>
      </c>
      <c r="H8" s="16">
        <v>2099099.0</v>
      </c>
      <c r="I8" s="13" t="s">
        <v>16</v>
      </c>
      <c r="J8" s="15" t="s">
        <v>124</v>
      </c>
    </row>
    <row r="9" ht="50.25" customHeight="1">
      <c r="A9" s="12" t="s">
        <v>18</v>
      </c>
      <c r="B9" s="15" t="s">
        <v>56</v>
      </c>
      <c r="C9" s="14" t="s">
        <v>125</v>
      </c>
      <c r="D9" s="18" t="s">
        <v>126</v>
      </c>
      <c r="E9" s="28">
        <f t="shared" si="1"/>
        <v>1496781.513</v>
      </c>
      <c r="F9" s="28">
        <f t="shared" si="2"/>
        <v>284388.4874</v>
      </c>
      <c r="G9" s="16">
        <f>E9+F9</f>
        <v>1781170</v>
      </c>
      <c r="H9" s="16">
        <v>1781170.0</v>
      </c>
      <c r="I9" s="13" t="s">
        <v>16</v>
      </c>
      <c r="J9" s="18" t="s">
        <v>127</v>
      </c>
    </row>
    <row r="10" ht="50.25" customHeight="1">
      <c r="A10" s="12" t="s">
        <v>21</v>
      </c>
      <c r="B10" s="15" t="s">
        <v>121</v>
      </c>
      <c r="C10" s="60" t="s">
        <v>128</v>
      </c>
      <c r="D10" s="18" t="s">
        <v>126</v>
      </c>
      <c r="E10" s="16">
        <v>641.0</v>
      </c>
      <c r="F10" s="16">
        <v>0.0</v>
      </c>
      <c r="G10" s="16">
        <v>641.0</v>
      </c>
      <c r="H10" s="17">
        <f>641*4400</f>
        <v>2820400</v>
      </c>
      <c r="I10" s="13" t="s">
        <v>16</v>
      </c>
      <c r="J10" s="18" t="s">
        <v>129</v>
      </c>
    </row>
    <row r="11" ht="15.0" hidden="1" customHeight="1">
      <c r="A11" s="20"/>
      <c r="B11" s="21"/>
      <c r="C11" s="21"/>
      <c r="D11" s="21"/>
      <c r="E11" s="21"/>
      <c r="F11" s="21"/>
      <c r="G11" s="21"/>
      <c r="H11" s="21"/>
      <c r="I11" s="21"/>
      <c r="J11" s="21"/>
    </row>
    <row r="12" ht="12.75" customHeight="1"/>
    <row r="13" ht="138.75" customHeight="1">
      <c r="A13" s="22" t="s">
        <v>130</v>
      </c>
      <c r="B13" s="3"/>
      <c r="C13" s="3"/>
      <c r="D13" s="3"/>
      <c r="E13" s="3"/>
      <c r="F13" s="3"/>
      <c r="G13" s="3"/>
      <c r="H13" s="3"/>
      <c r="I13" s="3"/>
      <c r="J13" s="4"/>
    </row>
    <row r="14" ht="12.75" customHeight="1"/>
    <row r="15" ht="75.0" customHeight="1">
      <c r="A15" s="22" t="s">
        <v>131</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24"/>
      <c r="G26" s="24"/>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38.25"/>
    <col customWidth="1" min="4" max="4" width="21.88"/>
    <col customWidth="1" min="5" max="6" width="17.0"/>
    <col customWidth="1" min="7" max="7" width="18.0"/>
    <col customWidth="1" min="8" max="8" width="17.0"/>
    <col customWidth="1" min="9" max="9" width="19.13"/>
    <col customWidth="1" min="10" max="10" width="25.0"/>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33" t="s">
        <v>132</v>
      </c>
      <c r="C7" s="33" t="s">
        <v>133</v>
      </c>
      <c r="D7" s="33" t="s">
        <v>134</v>
      </c>
      <c r="E7" s="33" t="s">
        <v>135</v>
      </c>
      <c r="F7" s="54" t="s">
        <v>136</v>
      </c>
      <c r="G7" s="55" t="s">
        <v>137</v>
      </c>
      <c r="H7" s="56" t="s">
        <v>9</v>
      </c>
      <c r="I7" s="33" t="s">
        <v>138</v>
      </c>
      <c r="J7" s="7" t="s">
        <v>139</v>
      </c>
      <c r="K7" s="11"/>
      <c r="L7" s="11"/>
      <c r="M7" s="11"/>
      <c r="N7" s="11"/>
      <c r="O7" s="11"/>
      <c r="P7" s="11"/>
      <c r="Q7" s="11"/>
      <c r="R7" s="11"/>
      <c r="S7" s="11"/>
      <c r="T7" s="11"/>
      <c r="U7" s="11"/>
      <c r="V7" s="11"/>
      <c r="W7" s="11"/>
      <c r="X7" s="11"/>
      <c r="Y7" s="11"/>
      <c r="Z7" s="11"/>
    </row>
    <row r="8">
      <c r="A8" s="37" t="s">
        <v>12</v>
      </c>
      <c r="B8" s="51" t="s">
        <v>140</v>
      </c>
      <c r="C8" s="39" t="s">
        <v>141</v>
      </c>
      <c r="D8" s="61" t="s">
        <v>142</v>
      </c>
      <c r="E8" s="52">
        <f t="shared" ref="E8:E10" si="1">H8/1.19</f>
        <v>937142.8571</v>
      </c>
      <c r="F8" s="52">
        <f t="shared" ref="F8:F10" si="2">E8*0.19</f>
        <v>178057.1429</v>
      </c>
      <c r="G8" s="52">
        <f t="shared" ref="G8:G10" si="3">E8+F8</f>
        <v>1115200</v>
      </c>
      <c r="H8" s="52">
        <v>1115200.0</v>
      </c>
      <c r="I8" s="62" t="s">
        <v>16</v>
      </c>
      <c r="J8" s="45" t="s">
        <v>143</v>
      </c>
    </row>
    <row r="9">
      <c r="A9" s="12" t="s">
        <v>18</v>
      </c>
      <c r="B9" s="46" t="s">
        <v>144</v>
      </c>
      <c r="C9" s="47" t="s">
        <v>145</v>
      </c>
      <c r="D9" s="61" t="s">
        <v>146</v>
      </c>
      <c r="E9" s="52">
        <f t="shared" si="1"/>
        <v>714117.6471</v>
      </c>
      <c r="F9" s="52">
        <f t="shared" si="2"/>
        <v>135682.3529</v>
      </c>
      <c r="G9" s="52">
        <f t="shared" si="3"/>
        <v>849800</v>
      </c>
      <c r="H9" s="52">
        <v>849800.0</v>
      </c>
      <c r="I9" s="63" t="s">
        <v>16</v>
      </c>
      <c r="J9" s="45" t="s">
        <v>147</v>
      </c>
    </row>
    <row r="10">
      <c r="A10" s="12" t="s">
        <v>21</v>
      </c>
      <c r="B10" s="64" t="s">
        <v>60</v>
      </c>
      <c r="C10" s="47" t="s">
        <v>148</v>
      </c>
      <c r="D10" s="61" t="s">
        <v>142</v>
      </c>
      <c r="E10" s="52">
        <f t="shared" si="1"/>
        <v>949495.7983</v>
      </c>
      <c r="F10" s="52">
        <f t="shared" si="2"/>
        <v>180404.2017</v>
      </c>
      <c r="G10" s="52">
        <f t="shared" si="3"/>
        <v>1129900</v>
      </c>
      <c r="H10" s="52">
        <v>1129900.0</v>
      </c>
      <c r="I10" s="65" t="s">
        <v>16</v>
      </c>
      <c r="J10" s="45" t="s">
        <v>143</v>
      </c>
    </row>
    <row r="11" ht="33.0" customHeight="1"/>
    <row r="12" ht="54.0" customHeight="1"/>
    <row r="13" ht="138.75" customHeight="1">
      <c r="A13" s="22" t="s">
        <v>149</v>
      </c>
      <c r="B13" s="3"/>
      <c r="C13" s="3"/>
      <c r="D13" s="3"/>
      <c r="E13" s="3"/>
      <c r="F13" s="3"/>
      <c r="G13" s="3"/>
      <c r="H13" s="3"/>
      <c r="I13" s="3"/>
      <c r="J13" s="4"/>
    </row>
    <row r="14" ht="12.75" customHeight="1"/>
    <row r="15" ht="75.0" customHeight="1">
      <c r="A15" s="22" t="s">
        <v>150</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24"/>
      <c r="G26" s="24"/>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5" customHeight="1"/>
    <row r="5" ht="43.5" customHeight="1">
      <c r="A5" s="2" t="s">
        <v>1</v>
      </c>
      <c r="B5" s="3"/>
      <c r="C5" s="3"/>
      <c r="D5" s="3"/>
      <c r="E5" s="3"/>
      <c r="F5" s="3"/>
      <c r="G5" s="3"/>
      <c r="H5" s="3"/>
      <c r="I5" s="3"/>
      <c r="J5" s="4"/>
    </row>
    <row r="6" ht="15.75" customHeight="1"/>
    <row r="7" ht="75.75" customHeight="1">
      <c r="A7" s="5" t="s">
        <v>2</v>
      </c>
      <c r="B7" s="7" t="s">
        <v>151</v>
      </c>
      <c r="C7" s="7" t="s">
        <v>152</v>
      </c>
      <c r="D7" s="7" t="s">
        <v>153</v>
      </c>
      <c r="E7" s="7" t="s">
        <v>154</v>
      </c>
      <c r="F7" s="8" t="s">
        <v>155</v>
      </c>
      <c r="G7" s="9" t="s">
        <v>156</v>
      </c>
      <c r="H7" s="10" t="s">
        <v>9</v>
      </c>
      <c r="I7" s="7" t="s">
        <v>157</v>
      </c>
      <c r="J7" s="7" t="s">
        <v>158</v>
      </c>
      <c r="K7" s="11"/>
      <c r="L7" s="11"/>
      <c r="M7" s="11"/>
      <c r="N7" s="11"/>
      <c r="O7" s="11"/>
      <c r="P7" s="11"/>
      <c r="Q7" s="11"/>
      <c r="R7" s="11"/>
      <c r="S7" s="11"/>
      <c r="T7" s="11"/>
      <c r="U7" s="11"/>
      <c r="V7" s="11"/>
      <c r="W7" s="11"/>
      <c r="X7" s="11"/>
      <c r="Y7" s="11"/>
      <c r="Z7" s="11"/>
    </row>
    <row r="8" ht="90.0" customHeight="1">
      <c r="A8" s="12" t="s">
        <v>12</v>
      </c>
      <c r="B8" s="13" t="s">
        <v>159</v>
      </c>
      <c r="C8" s="58" t="s">
        <v>160</v>
      </c>
      <c r="D8" s="13" t="s">
        <v>161</v>
      </c>
      <c r="E8" s="16">
        <v>128538.0</v>
      </c>
      <c r="F8" s="16">
        <f>E8*0.19</f>
        <v>24422.22</v>
      </c>
      <c r="G8" s="16">
        <v>145900.0</v>
      </c>
      <c r="H8" s="16">
        <f t="shared" ref="H8:H9" si="1">G8</f>
        <v>145900</v>
      </c>
      <c r="I8" s="13" t="s">
        <v>16</v>
      </c>
      <c r="J8" s="13" t="s">
        <v>162</v>
      </c>
    </row>
    <row r="9" ht="138.75" customHeight="1">
      <c r="A9" s="12" t="s">
        <v>18</v>
      </c>
      <c r="B9" s="66" t="s">
        <v>163</v>
      </c>
      <c r="C9" s="58" t="s">
        <v>164</v>
      </c>
      <c r="D9" s="13" t="s">
        <v>165</v>
      </c>
      <c r="E9" s="16">
        <v>1774605.04</v>
      </c>
      <c r="F9" s="16" t="s">
        <v>166</v>
      </c>
      <c r="G9" s="16">
        <f>E9</f>
        <v>1774605.04</v>
      </c>
      <c r="H9" s="16">
        <f t="shared" si="1"/>
        <v>1774605.04</v>
      </c>
      <c r="I9" s="13" t="s">
        <v>16</v>
      </c>
      <c r="J9" s="13" t="s">
        <v>167</v>
      </c>
    </row>
    <row r="10" ht="170.25" customHeight="1">
      <c r="A10" s="12" t="s">
        <v>21</v>
      </c>
      <c r="B10" s="67" t="s">
        <v>168</v>
      </c>
      <c r="C10" s="68" t="s">
        <v>169</v>
      </c>
      <c r="D10" s="13" t="s">
        <v>170</v>
      </c>
      <c r="E10" s="19">
        <v>140310.0</v>
      </c>
      <c r="F10" s="16" t="s">
        <v>166</v>
      </c>
      <c r="G10" s="16">
        <v>30.79</v>
      </c>
      <c r="H10" s="16">
        <f>G10*4557</f>
        <v>140310.03</v>
      </c>
      <c r="I10" s="13" t="s">
        <v>16</v>
      </c>
      <c r="J10" s="13" t="s">
        <v>171</v>
      </c>
    </row>
    <row r="11" ht="15.0" hidden="1" customHeight="1">
      <c r="A11" s="20"/>
      <c r="B11" s="21"/>
      <c r="C11" s="21"/>
      <c r="D11" s="21"/>
      <c r="E11" s="21"/>
      <c r="F11" s="21"/>
      <c r="G11" s="21"/>
      <c r="H11" s="21"/>
      <c r="I11" s="21"/>
      <c r="J11" s="21"/>
    </row>
    <row r="12" ht="12.75" customHeight="1"/>
    <row r="13" ht="138.75" customHeight="1">
      <c r="A13" s="22" t="s">
        <v>172</v>
      </c>
      <c r="B13" s="3"/>
      <c r="C13" s="3"/>
      <c r="D13" s="3"/>
      <c r="E13" s="3"/>
      <c r="F13" s="3"/>
      <c r="G13" s="3"/>
      <c r="H13" s="3"/>
      <c r="I13" s="3"/>
      <c r="J13" s="4"/>
    </row>
    <row r="14" ht="12.75" customHeight="1"/>
    <row r="15" ht="75.0" customHeight="1">
      <c r="A15" s="22" t="s">
        <v>173</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24"/>
      <c r="G26" s="24"/>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7" t="s">
        <v>174</v>
      </c>
      <c r="C7" s="7" t="s">
        <v>175</v>
      </c>
      <c r="D7" s="7" t="s">
        <v>176</v>
      </c>
      <c r="E7" s="7" t="s">
        <v>177</v>
      </c>
      <c r="F7" s="8" t="s">
        <v>178</v>
      </c>
      <c r="G7" s="9" t="s">
        <v>179</v>
      </c>
      <c r="H7" s="10" t="s">
        <v>9</v>
      </c>
      <c r="I7" s="7" t="s">
        <v>180</v>
      </c>
      <c r="J7" s="7" t="s">
        <v>181</v>
      </c>
      <c r="K7" s="11"/>
      <c r="L7" s="11"/>
      <c r="M7" s="11"/>
      <c r="N7" s="11"/>
      <c r="O7" s="11"/>
      <c r="P7" s="11"/>
      <c r="Q7" s="11"/>
      <c r="R7" s="11"/>
      <c r="S7" s="11"/>
      <c r="T7" s="11"/>
      <c r="U7" s="11"/>
      <c r="V7" s="11"/>
      <c r="W7" s="11"/>
      <c r="X7" s="11"/>
      <c r="Y7" s="11"/>
      <c r="Z7" s="11"/>
    </row>
    <row r="8">
      <c r="A8" s="12" t="s">
        <v>12</v>
      </c>
      <c r="B8" s="13" t="s">
        <v>182</v>
      </c>
      <c r="C8" s="58" t="s">
        <v>183</v>
      </c>
      <c r="D8" s="69" t="s">
        <v>184</v>
      </c>
      <c r="E8" s="17">
        <f t="shared" ref="E8:E10" si="1">H8/1.19</f>
        <v>114277.3109</v>
      </c>
      <c r="F8" s="17">
        <f t="shared" ref="F8:F10" si="2">E8*0.19</f>
        <v>21712.68908</v>
      </c>
      <c r="G8" s="17">
        <f t="shared" ref="G8:G10" si="3">E8+F8</f>
        <v>135990</v>
      </c>
      <c r="H8" s="16">
        <v>135990.0</v>
      </c>
      <c r="I8" s="13" t="s">
        <v>16</v>
      </c>
      <c r="J8" s="13" t="s">
        <v>185</v>
      </c>
    </row>
    <row r="9">
      <c r="A9" s="12" t="s">
        <v>18</v>
      </c>
      <c r="B9" s="13" t="s">
        <v>186</v>
      </c>
      <c r="C9" s="58" t="s">
        <v>187</v>
      </c>
      <c r="D9" s="69" t="s">
        <v>188</v>
      </c>
      <c r="E9" s="17">
        <f t="shared" si="1"/>
        <v>117647.0588</v>
      </c>
      <c r="F9" s="17">
        <f t="shared" si="2"/>
        <v>22352.94118</v>
      </c>
      <c r="G9" s="17">
        <f t="shared" si="3"/>
        <v>140000</v>
      </c>
      <c r="H9" s="17">
        <v>140000.0</v>
      </c>
      <c r="I9" s="13" t="s">
        <v>16</v>
      </c>
      <c r="J9" s="13" t="s">
        <v>189</v>
      </c>
    </row>
    <row r="10" ht="195.0" customHeight="1">
      <c r="A10" s="12" t="s">
        <v>21</v>
      </c>
      <c r="B10" s="13" t="s">
        <v>190</v>
      </c>
      <c r="C10" s="58" t="s">
        <v>191</v>
      </c>
      <c r="D10" s="69" t="s">
        <v>188</v>
      </c>
      <c r="E10" s="17">
        <f t="shared" si="1"/>
        <v>53447.89916</v>
      </c>
      <c r="F10" s="17">
        <f t="shared" si="2"/>
        <v>10155.10084</v>
      </c>
      <c r="G10" s="17">
        <f t="shared" si="3"/>
        <v>63603</v>
      </c>
      <c r="H10" s="16">
        <v>63603.0</v>
      </c>
      <c r="I10" s="13" t="s">
        <v>16</v>
      </c>
      <c r="J10" s="13" t="s">
        <v>192</v>
      </c>
    </row>
    <row r="11" ht="15.0" hidden="1" customHeight="1">
      <c r="A11" s="20"/>
      <c r="B11" s="21"/>
      <c r="C11" s="21"/>
      <c r="D11" s="21"/>
      <c r="E11" s="21"/>
      <c r="F11" s="21"/>
      <c r="G11" s="21"/>
      <c r="H11" s="21"/>
      <c r="I11" s="21"/>
      <c r="J11" s="21"/>
    </row>
    <row r="12" ht="12.75" customHeight="1"/>
    <row r="13" ht="138.75" customHeight="1">
      <c r="A13" s="22" t="s">
        <v>193</v>
      </c>
      <c r="B13" s="3"/>
      <c r="C13" s="3"/>
      <c r="D13" s="3"/>
      <c r="E13" s="3"/>
      <c r="F13" s="3"/>
      <c r="G13" s="3"/>
      <c r="H13" s="3"/>
      <c r="I13" s="3"/>
      <c r="J13" s="4"/>
    </row>
    <row r="14" ht="12.75" customHeight="1"/>
    <row r="15" ht="75.0" customHeight="1">
      <c r="A15" s="22" t="s">
        <v>194</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3"/>
      <c r="E26" s="23"/>
      <c r="F26" s="24"/>
      <c r="G26" s="24"/>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2010-11-08T17:12:41Z</dcterms:created>
  <dc:creator>Administrador</dc:creator>
</cp:coreProperties>
</file>